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hlavní..." sheetId="2" r:id="rId2"/>
    <sheet name="02 - Stavební úpravy hlav..." sheetId="3" r:id="rId3"/>
    <sheet name="03 - Bourací práce zázemí" sheetId="4" r:id="rId4"/>
    <sheet name="04 - Stavební úpravy zázemí" sheetId="5" r:id="rId5"/>
    <sheet name="05 - Vnitřní vodovod, kan..." sheetId="6" r:id="rId6"/>
    <sheet name="06 - Ústřední vytápění" sheetId="7" r:id="rId7"/>
    <sheet name="07 - Elektroinstalace" sheetId="8" r:id="rId8"/>
    <sheet name="08 - Energetické opatření" sheetId="9" r:id="rId9"/>
    <sheet name="09 - Změnový list č.1" sheetId="10" r:id="rId10"/>
    <sheet name="10 - Vedlejší náklady" sheetId="11" r:id="rId11"/>
    <sheet name="Seznam figur" sheetId="12" r:id="rId12"/>
    <sheet name="Pokyny pro vyplnění" sheetId="13" r:id="rId13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Bourací práce hlavní...'!$C$100:$K$695</definedName>
    <definedName name="_xlnm.Print_Area" localSheetId="1">'01 - Bourací práce hlavní...'!$C$4:$J$39,'01 - Bourací práce hlavní...'!$C$45:$J$82,'01 - Bourací práce hlavní...'!$C$88:$K$695</definedName>
    <definedName name="_xlnm.Print_Titles" localSheetId="1">'01 - Bourací práce hlavní...'!$100:$100</definedName>
    <definedName name="_xlnm._FilterDatabase" localSheetId="2" hidden="1">'02 - Stavební úpravy hlav...'!$C$106:$K$1878</definedName>
    <definedName name="_xlnm.Print_Area" localSheetId="2">'02 - Stavební úpravy hlav...'!$C$4:$J$39,'02 - Stavební úpravy hlav...'!$C$45:$J$88,'02 - Stavební úpravy hlav...'!$C$94:$K$1878</definedName>
    <definedName name="_xlnm.Print_Titles" localSheetId="2">'02 - Stavební úpravy hlav...'!$106:$106</definedName>
    <definedName name="_xlnm._FilterDatabase" localSheetId="3" hidden="1">'03 - Bourací práce zázemí'!$C$86:$K$160</definedName>
    <definedName name="_xlnm.Print_Area" localSheetId="3">'03 - Bourací práce zázemí'!$C$4:$J$39,'03 - Bourací práce zázemí'!$C$45:$J$68,'03 - Bourací práce zázemí'!$C$74:$K$160</definedName>
    <definedName name="_xlnm.Print_Titles" localSheetId="3">'03 - Bourací práce zázemí'!$86:$86</definedName>
    <definedName name="_xlnm._FilterDatabase" localSheetId="4" hidden="1">'04 - Stavební úpravy zázemí'!$C$96:$K$538</definedName>
    <definedName name="_xlnm.Print_Area" localSheetId="4">'04 - Stavební úpravy zázemí'!$C$4:$J$39,'04 - Stavební úpravy zázemí'!$C$45:$J$78,'04 - Stavební úpravy zázemí'!$C$84:$K$538</definedName>
    <definedName name="_xlnm.Print_Titles" localSheetId="4">'04 - Stavební úpravy zázemí'!$96:$96</definedName>
    <definedName name="_xlnm._FilterDatabase" localSheetId="5" hidden="1">'05 - Vnitřní vodovod, kan...'!$C$88:$K$366</definedName>
    <definedName name="_xlnm.Print_Area" localSheetId="5">'05 - Vnitřní vodovod, kan...'!$C$4:$J$39,'05 - Vnitřní vodovod, kan...'!$C$45:$J$70,'05 - Vnitřní vodovod, kan...'!$C$76:$K$366</definedName>
    <definedName name="_xlnm.Print_Titles" localSheetId="5">'05 - Vnitřní vodovod, kan...'!$88:$88</definedName>
    <definedName name="_xlnm._FilterDatabase" localSheetId="6" hidden="1">'06 - Ústřední vytápění'!$C$80:$K$87</definedName>
    <definedName name="_xlnm.Print_Area" localSheetId="6">'06 - Ústřední vytápění'!$C$4:$J$39,'06 - Ústřední vytápění'!$C$45:$J$62,'06 - Ústřední vytápění'!$C$68:$K$87</definedName>
    <definedName name="_xlnm.Print_Titles" localSheetId="6">'06 - Ústřední vytápění'!$80:$80</definedName>
    <definedName name="_xlnm._FilterDatabase" localSheetId="7" hidden="1">'07 - Elektroinstalace'!$C$93:$K$258</definedName>
    <definedName name="_xlnm.Print_Area" localSheetId="7">'07 - Elektroinstalace'!$C$4:$J$39,'07 - Elektroinstalace'!$C$45:$J$75,'07 - Elektroinstalace'!$C$81:$K$258</definedName>
    <definedName name="_xlnm.Print_Titles" localSheetId="7">'07 - Elektroinstalace'!$93:$93</definedName>
    <definedName name="_xlnm._FilterDatabase" localSheetId="8" hidden="1">'08 - Energetické opatření'!$C$87:$K$769</definedName>
    <definedName name="_xlnm.Print_Area" localSheetId="8">'08 - Energetické opatření'!$C$4:$J$39,'08 - Energetické opatření'!$C$45:$J$69,'08 - Energetické opatření'!$C$75:$K$769</definedName>
    <definedName name="_xlnm.Print_Titles" localSheetId="8">'08 - Energetické opatření'!$87:$87</definedName>
    <definedName name="_xlnm._FilterDatabase" localSheetId="9" hidden="1">'09 - Změnový list č.1'!$C$89:$K$375</definedName>
    <definedName name="_xlnm.Print_Area" localSheetId="9">'09 - Změnový list č.1'!$C$4:$J$39,'09 - Změnový list č.1'!$C$45:$J$71,'09 - Změnový list č.1'!$C$77:$K$375</definedName>
    <definedName name="_xlnm.Print_Titles" localSheetId="9">'09 - Změnový list č.1'!$89:$89</definedName>
    <definedName name="_xlnm._FilterDatabase" localSheetId="10" hidden="1">'10 - Vedlejší náklady'!$C$81:$K$95</definedName>
    <definedName name="_xlnm.Print_Area" localSheetId="10">'10 - Vedlejší náklady'!$C$4:$J$39,'10 - Vedlejší náklady'!$C$45:$J$63,'10 - Vedlejší náklady'!$C$69:$K$95</definedName>
    <definedName name="_xlnm.Print_Titles" localSheetId="10">'10 - Vedlejší náklady'!$81:$81</definedName>
    <definedName name="_xlnm.Print_Area" localSheetId="11">'Seznam figur'!$C$4:$G$190</definedName>
    <definedName name="_xlnm.Print_Titles" localSheetId="11">'Seznam figur'!$9:$9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D7"/>
  <c i="11" r="J37"/>
  <c r="J36"/>
  <c i="1" r="AY64"/>
  <c i="11" r="J35"/>
  <c i="1" r="AX64"/>
  <c i="11"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10" r="J37"/>
  <c r="J36"/>
  <c i="1" r="AY63"/>
  <c i="10" r="J35"/>
  <c i="1" r="AX63"/>
  <c i="10"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7"/>
  <c r="BH297"/>
  <c r="BG297"/>
  <c r="BF297"/>
  <c r="T297"/>
  <c r="R297"/>
  <c r="P297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78"/>
  <c r="BH178"/>
  <c r="BG178"/>
  <c r="BF178"/>
  <c r="T178"/>
  <c r="R178"/>
  <c r="P178"/>
  <c r="BI165"/>
  <c r="BH165"/>
  <c r="BG165"/>
  <c r="BF165"/>
  <c r="T165"/>
  <c r="R165"/>
  <c r="P165"/>
  <c r="BI154"/>
  <c r="BH154"/>
  <c r="BG154"/>
  <c r="BF154"/>
  <c r="T154"/>
  <c r="R154"/>
  <c r="P154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T127"/>
  <c r="R128"/>
  <c r="R127"/>
  <c r="P128"/>
  <c r="P127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9" r="J37"/>
  <c r="J36"/>
  <c i="1" r="AY62"/>
  <c i="9" r="J35"/>
  <c i="1" r="AX62"/>
  <c i="9" r="BI768"/>
  <c r="BH768"/>
  <c r="BG768"/>
  <c r="BF768"/>
  <c r="T768"/>
  <c r="R768"/>
  <c r="P768"/>
  <c r="BI749"/>
  <c r="BH749"/>
  <c r="BG749"/>
  <c r="BF749"/>
  <c r="T749"/>
  <c r="R749"/>
  <c r="P749"/>
  <c r="BI747"/>
  <c r="BH747"/>
  <c r="BG747"/>
  <c r="BF747"/>
  <c r="T747"/>
  <c r="R747"/>
  <c r="P747"/>
  <c r="BI727"/>
  <c r="BH727"/>
  <c r="BG727"/>
  <c r="BF727"/>
  <c r="T727"/>
  <c r="R727"/>
  <c r="P727"/>
  <c r="BI724"/>
  <c r="BH724"/>
  <c r="BG724"/>
  <c r="BF724"/>
  <c r="T724"/>
  <c r="R724"/>
  <c r="P724"/>
  <c r="BI719"/>
  <c r="BH719"/>
  <c r="BG719"/>
  <c r="BF719"/>
  <c r="T719"/>
  <c r="R719"/>
  <c r="P719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687"/>
  <c r="BH687"/>
  <c r="BG687"/>
  <c r="BF687"/>
  <c r="T687"/>
  <c r="R687"/>
  <c r="P687"/>
  <c r="BI685"/>
  <c r="BH685"/>
  <c r="BG685"/>
  <c r="BF685"/>
  <c r="T685"/>
  <c r="R685"/>
  <c r="P685"/>
  <c r="BI665"/>
  <c r="BH665"/>
  <c r="BG665"/>
  <c r="BF665"/>
  <c r="T665"/>
  <c r="R665"/>
  <c r="P665"/>
  <c r="BI652"/>
  <c r="BH652"/>
  <c r="BG652"/>
  <c r="BF652"/>
  <c r="T652"/>
  <c r="R652"/>
  <c r="P652"/>
  <c r="BI639"/>
  <c r="BH639"/>
  <c r="BG639"/>
  <c r="BF639"/>
  <c r="T639"/>
  <c r="R639"/>
  <c r="P639"/>
  <c r="BI631"/>
  <c r="BH631"/>
  <c r="BG631"/>
  <c r="BF631"/>
  <c r="T631"/>
  <c r="R631"/>
  <c r="P631"/>
  <c r="BI624"/>
  <c r="BH624"/>
  <c r="BG624"/>
  <c r="BF624"/>
  <c r="T624"/>
  <c r="R624"/>
  <c r="P624"/>
  <c r="BI615"/>
  <c r="BH615"/>
  <c r="BG615"/>
  <c r="BF615"/>
  <c r="T615"/>
  <c r="R615"/>
  <c r="P615"/>
  <c r="BI606"/>
  <c r="BH606"/>
  <c r="BG606"/>
  <c r="BF606"/>
  <c r="T606"/>
  <c r="R606"/>
  <c r="P606"/>
  <c r="BI603"/>
  <c r="BH603"/>
  <c r="BG603"/>
  <c r="BF603"/>
  <c r="T603"/>
  <c r="R603"/>
  <c r="P603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3"/>
  <c r="BH583"/>
  <c r="BG583"/>
  <c r="BF583"/>
  <c r="T583"/>
  <c r="R583"/>
  <c r="P583"/>
  <c r="BI580"/>
  <c r="BH580"/>
  <c r="BG580"/>
  <c r="BF580"/>
  <c r="T580"/>
  <c r="R580"/>
  <c r="P580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5"/>
  <c r="BH565"/>
  <c r="BG565"/>
  <c r="BF565"/>
  <c r="T565"/>
  <c r="R565"/>
  <c r="P565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9"/>
  <c r="BH509"/>
  <c r="BG509"/>
  <c r="BF509"/>
  <c r="T509"/>
  <c r="R509"/>
  <c r="P509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1"/>
  <c r="BH481"/>
  <c r="BG481"/>
  <c r="BF481"/>
  <c r="T481"/>
  <c r="R481"/>
  <c r="P481"/>
  <c r="BI477"/>
  <c r="BH477"/>
  <c r="BG477"/>
  <c r="BF477"/>
  <c r="T477"/>
  <c r="R477"/>
  <c r="P477"/>
  <c r="BI470"/>
  <c r="BH470"/>
  <c r="BG470"/>
  <c r="BF470"/>
  <c r="T470"/>
  <c r="R470"/>
  <c r="P470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7"/>
  <c r="BH447"/>
  <c r="BG447"/>
  <c r="BF447"/>
  <c r="T447"/>
  <c r="T446"/>
  <c r="R447"/>
  <c r="R446"/>
  <c r="P447"/>
  <c r="P446"/>
  <c r="BI441"/>
  <c r="BH441"/>
  <c r="BG441"/>
  <c r="BF441"/>
  <c r="T441"/>
  <c r="R441"/>
  <c r="P441"/>
  <c r="BI439"/>
  <c r="BH439"/>
  <c r="BG439"/>
  <c r="BF439"/>
  <c r="T439"/>
  <c r="R439"/>
  <c r="P439"/>
  <c r="BI419"/>
  <c r="BH419"/>
  <c r="BG419"/>
  <c r="BF419"/>
  <c r="T419"/>
  <c r="R419"/>
  <c r="P419"/>
  <c r="BI411"/>
  <c r="BH411"/>
  <c r="BG411"/>
  <c r="BF411"/>
  <c r="T411"/>
  <c r="R411"/>
  <c r="P411"/>
  <c r="BI409"/>
  <c r="BH409"/>
  <c r="BG409"/>
  <c r="BF409"/>
  <c r="T409"/>
  <c r="R409"/>
  <c r="P409"/>
  <c r="BI392"/>
  <c r="BH392"/>
  <c r="BG392"/>
  <c r="BF392"/>
  <c r="T392"/>
  <c r="R392"/>
  <c r="P392"/>
  <c r="BI374"/>
  <c r="BH374"/>
  <c r="BG374"/>
  <c r="BF374"/>
  <c r="T374"/>
  <c r="R374"/>
  <c r="P374"/>
  <c r="BI355"/>
  <c r="BH355"/>
  <c r="BG355"/>
  <c r="BF355"/>
  <c r="T355"/>
  <c r="R355"/>
  <c r="P355"/>
  <c r="BI334"/>
  <c r="BH334"/>
  <c r="BG334"/>
  <c r="BF334"/>
  <c r="T334"/>
  <c r="R334"/>
  <c r="P334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29"/>
  <c r="BH229"/>
  <c r="BG229"/>
  <c r="BF229"/>
  <c r="T229"/>
  <c r="R229"/>
  <c r="P229"/>
  <c r="BI211"/>
  <c r="BH211"/>
  <c r="BG211"/>
  <c r="BF211"/>
  <c r="T211"/>
  <c r="R211"/>
  <c r="P211"/>
  <c r="BI178"/>
  <c r="BH178"/>
  <c r="BG178"/>
  <c r="BF178"/>
  <c r="T178"/>
  <c r="R178"/>
  <c r="P178"/>
  <c r="BI172"/>
  <c r="BH172"/>
  <c r="BG172"/>
  <c r="BF172"/>
  <c r="T172"/>
  <c r="R172"/>
  <c r="P172"/>
  <c r="BI144"/>
  <c r="BH144"/>
  <c r="BG144"/>
  <c r="BF144"/>
  <c r="T144"/>
  <c r="R144"/>
  <c r="P14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8" r="J37"/>
  <c r="J36"/>
  <c i="1" r="AY61"/>
  <c i="8" r="J35"/>
  <c i="1" r="AX61"/>
  <c i="8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8"/>
  <c r="BH248"/>
  <c r="BG248"/>
  <c r="BF248"/>
  <c r="T248"/>
  <c r="T247"/>
  <c r="R248"/>
  <c r="R247"/>
  <c r="P248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J91"/>
  <c r="J90"/>
  <c r="F90"/>
  <c r="F88"/>
  <c r="E86"/>
  <c r="J55"/>
  <c r="J54"/>
  <c r="F54"/>
  <c r="F52"/>
  <c r="E50"/>
  <c r="J18"/>
  <c r="E18"/>
  <c r="F91"/>
  <c r="J17"/>
  <c r="J12"/>
  <c r="J52"/>
  <c r="E7"/>
  <c r="E84"/>
  <c i="7" r="J37"/>
  <c r="J36"/>
  <c i="1" r="AY60"/>
  <c i="7" r="J35"/>
  <c i="1" r="AX60"/>
  <c i="7"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6" r="J37"/>
  <c r="J36"/>
  <c i="1" r="AY59"/>
  <c i="6" r="J35"/>
  <c i="1" r="AX59"/>
  <c i="6"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39"/>
  <c r="BH339"/>
  <c r="BG339"/>
  <c r="BF339"/>
  <c r="T339"/>
  <c r="R339"/>
  <c r="P339"/>
  <c r="BI337"/>
  <c r="BH337"/>
  <c r="BG337"/>
  <c r="BF337"/>
  <c r="T337"/>
  <c r="R337"/>
  <c r="P337"/>
  <c r="BI328"/>
  <c r="BH328"/>
  <c r="BG328"/>
  <c r="BF328"/>
  <c r="T328"/>
  <c r="R328"/>
  <c r="P328"/>
  <c r="BI326"/>
  <c r="BH326"/>
  <c r="BG326"/>
  <c r="BF326"/>
  <c r="T326"/>
  <c r="R326"/>
  <c r="P326"/>
  <c r="BI317"/>
  <c r="BH317"/>
  <c r="BG317"/>
  <c r="BF317"/>
  <c r="T317"/>
  <c r="R317"/>
  <c r="P317"/>
  <c r="BI310"/>
  <c r="BH310"/>
  <c r="BG310"/>
  <c r="BF310"/>
  <c r="T310"/>
  <c r="R310"/>
  <c r="P310"/>
  <c r="BI309"/>
  <c r="BH309"/>
  <c r="BG309"/>
  <c r="BF309"/>
  <c r="T309"/>
  <c r="R309"/>
  <c r="P309"/>
  <c r="BI301"/>
  <c r="BH301"/>
  <c r="BG301"/>
  <c r="BF301"/>
  <c r="T301"/>
  <c r="R301"/>
  <c r="P301"/>
  <c r="BI292"/>
  <c r="BH292"/>
  <c r="BG292"/>
  <c r="BF292"/>
  <c r="T292"/>
  <c r="R292"/>
  <c r="P292"/>
  <c r="BI283"/>
  <c r="BH283"/>
  <c r="BG283"/>
  <c r="BF283"/>
  <c r="T283"/>
  <c r="R283"/>
  <c r="P283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2"/>
  <c r="BH252"/>
  <c r="BG252"/>
  <c r="BF252"/>
  <c r="T252"/>
  <c r="R252"/>
  <c r="P252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13"/>
  <c r="BH213"/>
  <c r="BG213"/>
  <c r="BF213"/>
  <c r="T213"/>
  <c r="R213"/>
  <c r="P213"/>
  <c r="BI211"/>
  <c r="BH211"/>
  <c r="BG211"/>
  <c r="BF211"/>
  <c r="T211"/>
  <c r="R211"/>
  <c r="P211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79"/>
  <c r="BH179"/>
  <c r="BG179"/>
  <c r="BF179"/>
  <c r="T179"/>
  <c r="R179"/>
  <c r="P179"/>
  <c r="BI172"/>
  <c r="BH172"/>
  <c r="BG172"/>
  <c r="BF172"/>
  <c r="T172"/>
  <c r="R172"/>
  <c r="P172"/>
  <c r="BI160"/>
  <c r="BH160"/>
  <c r="BG160"/>
  <c r="BF160"/>
  <c r="T160"/>
  <c r="R160"/>
  <c r="P160"/>
  <c r="BI147"/>
  <c r="BH147"/>
  <c r="BG147"/>
  <c r="BF147"/>
  <c r="T147"/>
  <c r="R147"/>
  <c r="P147"/>
  <c r="BI137"/>
  <c r="BH137"/>
  <c r="BG137"/>
  <c r="BF137"/>
  <c r="T137"/>
  <c r="R137"/>
  <c r="P137"/>
  <c r="BI132"/>
  <c r="BH132"/>
  <c r="BG132"/>
  <c r="BF132"/>
  <c r="T132"/>
  <c r="R132"/>
  <c r="P132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5" r="J37"/>
  <c r="J36"/>
  <c i="1" r="AY58"/>
  <c i="5" r="J35"/>
  <c i="1" r="AX58"/>
  <c i="5"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29"/>
  <c r="BH429"/>
  <c r="BG429"/>
  <c r="BF429"/>
  <c r="T429"/>
  <c r="R429"/>
  <c r="P429"/>
  <c r="BI426"/>
  <c r="BH426"/>
  <c r="BG426"/>
  <c r="BF426"/>
  <c r="T426"/>
  <c r="R426"/>
  <c r="P426"/>
  <c r="BI417"/>
  <c r="BH417"/>
  <c r="BG417"/>
  <c r="BF417"/>
  <c r="T417"/>
  <c r="R417"/>
  <c r="P417"/>
  <c r="BI413"/>
  <c r="BH413"/>
  <c r="BG413"/>
  <c r="BF413"/>
  <c r="T413"/>
  <c r="R413"/>
  <c r="P413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78"/>
  <c r="BH378"/>
  <c r="BG378"/>
  <c r="BF378"/>
  <c r="T378"/>
  <c r="R378"/>
  <c r="P37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299"/>
  <c r="BH299"/>
  <c r="BG299"/>
  <c r="BF299"/>
  <c r="T299"/>
  <c r="R299"/>
  <c r="P299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7"/>
  <c r="BH107"/>
  <c r="BG107"/>
  <c r="BF107"/>
  <c r="T107"/>
  <c r="R107"/>
  <c r="P107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59"/>
  <c r="BH159"/>
  <c r="BG159"/>
  <c r="BF159"/>
  <c r="T159"/>
  <c r="T158"/>
  <c r="T157"/>
  <c r="R159"/>
  <c r="R158"/>
  <c r="R157"/>
  <c r="P159"/>
  <c r="P158"/>
  <c r="P157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T131"/>
  <c r="R141"/>
  <c r="R131"/>
  <c r="P141"/>
  <c r="P131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09"/>
  <c r="BH109"/>
  <c r="BG109"/>
  <c r="BF109"/>
  <c r="T109"/>
  <c r="R109"/>
  <c r="P109"/>
  <c r="BI102"/>
  <c r="BH102"/>
  <c r="BG102"/>
  <c r="BF102"/>
  <c r="T102"/>
  <c r="R102"/>
  <c r="P102"/>
  <c r="BI98"/>
  <c r="BH98"/>
  <c r="BG98"/>
  <c r="BF98"/>
  <c r="T98"/>
  <c r="R98"/>
  <c r="P98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3" r="J37"/>
  <c r="J36"/>
  <c i="1" r="AY56"/>
  <c i="3" r="J35"/>
  <c i="1" r="AX56"/>
  <c i="3" r="BI1877"/>
  <c r="BH1877"/>
  <c r="BG1877"/>
  <c r="BF1877"/>
  <c r="T1877"/>
  <c r="T1876"/>
  <c r="R1877"/>
  <c r="R1876"/>
  <c r="P1877"/>
  <c r="P1876"/>
  <c r="BI1868"/>
  <c r="BH1868"/>
  <c r="BG1868"/>
  <c r="BF1868"/>
  <c r="T1868"/>
  <c r="T1858"/>
  <c r="R1868"/>
  <c r="R1858"/>
  <c r="P1868"/>
  <c r="P1858"/>
  <c r="BI1859"/>
  <c r="BH1859"/>
  <c r="BG1859"/>
  <c r="BF1859"/>
  <c r="T1859"/>
  <c r="R1859"/>
  <c r="P1859"/>
  <c r="BI1855"/>
  <c r="BH1855"/>
  <c r="BG1855"/>
  <c r="BF1855"/>
  <c r="T1855"/>
  <c r="T1689"/>
  <c r="R1855"/>
  <c r="R1689"/>
  <c r="P1855"/>
  <c r="P1689"/>
  <c r="BI1690"/>
  <c r="BH1690"/>
  <c r="BG1690"/>
  <c r="BF1690"/>
  <c r="T1690"/>
  <c r="R1690"/>
  <c r="P1690"/>
  <c r="BI1679"/>
  <c r="BH1679"/>
  <c r="BG1679"/>
  <c r="BF1679"/>
  <c r="T1679"/>
  <c r="T1678"/>
  <c r="R1679"/>
  <c r="R1678"/>
  <c r="P1679"/>
  <c r="P1678"/>
  <c r="BI1676"/>
  <c r="BH1676"/>
  <c r="BG1676"/>
  <c r="BF1676"/>
  <c r="T1676"/>
  <c r="R1676"/>
  <c r="P1676"/>
  <c r="BI1673"/>
  <c r="BH1673"/>
  <c r="BG1673"/>
  <c r="BF1673"/>
  <c r="T1673"/>
  <c r="R1673"/>
  <c r="P1673"/>
  <c r="BI1670"/>
  <c r="BH1670"/>
  <c r="BG1670"/>
  <c r="BF1670"/>
  <c r="T1670"/>
  <c r="R1670"/>
  <c r="P1670"/>
  <c r="BI1667"/>
  <c r="BH1667"/>
  <c r="BG1667"/>
  <c r="BF1667"/>
  <c r="T1667"/>
  <c r="R1667"/>
  <c r="P1667"/>
  <c r="BI1665"/>
  <c r="BH1665"/>
  <c r="BG1665"/>
  <c r="BF1665"/>
  <c r="T1665"/>
  <c r="R1665"/>
  <c r="P1665"/>
  <c r="BI1662"/>
  <c r="BH1662"/>
  <c r="BG1662"/>
  <c r="BF1662"/>
  <c r="T1662"/>
  <c r="R1662"/>
  <c r="P1662"/>
  <c r="BI1659"/>
  <c r="BH1659"/>
  <c r="BG1659"/>
  <c r="BF1659"/>
  <c r="T1659"/>
  <c r="R1659"/>
  <c r="P1659"/>
  <c r="BI1656"/>
  <c r="BH1656"/>
  <c r="BG1656"/>
  <c r="BF1656"/>
  <c r="T1656"/>
  <c r="R1656"/>
  <c r="P1656"/>
  <c r="BI1653"/>
  <c r="BH1653"/>
  <c r="BG1653"/>
  <c r="BF1653"/>
  <c r="T1653"/>
  <c r="R1653"/>
  <c r="P1653"/>
  <c r="BI1650"/>
  <c r="BH1650"/>
  <c r="BG1650"/>
  <c r="BF1650"/>
  <c r="T1650"/>
  <c r="R1650"/>
  <c r="P1650"/>
  <c r="BI1649"/>
  <c r="BH1649"/>
  <c r="BG1649"/>
  <c r="BF1649"/>
  <c r="T1649"/>
  <c r="R1649"/>
  <c r="P1649"/>
  <c r="BI1647"/>
  <c r="BH1647"/>
  <c r="BG1647"/>
  <c r="BF1647"/>
  <c r="T1647"/>
  <c r="R1647"/>
  <c r="P1647"/>
  <c r="BI1638"/>
  <c r="BH1638"/>
  <c r="BG1638"/>
  <c r="BF1638"/>
  <c r="T1638"/>
  <c r="R1638"/>
  <c r="P1638"/>
  <c r="BI1636"/>
  <c r="BH1636"/>
  <c r="BG1636"/>
  <c r="BF1636"/>
  <c r="T1636"/>
  <c r="R1636"/>
  <c r="P1636"/>
  <c r="BI1624"/>
  <c r="BH1624"/>
  <c r="BG1624"/>
  <c r="BF1624"/>
  <c r="T1624"/>
  <c r="R1624"/>
  <c r="P1624"/>
  <c r="BI1622"/>
  <c r="BH1622"/>
  <c r="BG1622"/>
  <c r="BF1622"/>
  <c r="T1622"/>
  <c r="R1622"/>
  <c r="P1622"/>
  <c r="BI1615"/>
  <c r="BH1615"/>
  <c r="BG1615"/>
  <c r="BF1615"/>
  <c r="T1615"/>
  <c r="R1615"/>
  <c r="P1615"/>
  <c r="BI1608"/>
  <c r="BH1608"/>
  <c r="BG1608"/>
  <c r="BF1608"/>
  <c r="T1608"/>
  <c r="R1608"/>
  <c r="P1608"/>
  <c r="BI1601"/>
  <c r="BH1601"/>
  <c r="BG1601"/>
  <c r="BF1601"/>
  <c r="T1601"/>
  <c r="R1601"/>
  <c r="P1601"/>
  <c r="BI1594"/>
  <c r="BH1594"/>
  <c r="BG1594"/>
  <c r="BF1594"/>
  <c r="T1594"/>
  <c r="R1594"/>
  <c r="P1594"/>
  <c r="BI1586"/>
  <c r="BH1586"/>
  <c r="BG1586"/>
  <c r="BF1586"/>
  <c r="T1586"/>
  <c r="R1586"/>
  <c r="P1586"/>
  <c r="BI1583"/>
  <c r="BH1583"/>
  <c r="BG1583"/>
  <c r="BF1583"/>
  <c r="T1583"/>
  <c r="R1583"/>
  <c r="P1583"/>
  <c r="BI1580"/>
  <c r="BH1580"/>
  <c r="BG1580"/>
  <c r="BF1580"/>
  <c r="T1580"/>
  <c r="R1580"/>
  <c r="P1580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2"/>
  <c r="BH1562"/>
  <c r="BG1562"/>
  <c r="BF1562"/>
  <c r="T1562"/>
  <c r="R1562"/>
  <c r="P1562"/>
  <c r="BI1555"/>
  <c r="BH1555"/>
  <c r="BG1555"/>
  <c r="BF1555"/>
  <c r="T1555"/>
  <c r="R1555"/>
  <c r="P1555"/>
  <c r="BI1552"/>
  <c r="BH1552"/>
  <c r="BG1552"/>
  <c r="BF1552"/>
  <c r="T1552"/>
  <c r="R1552"/>
  <c r="P1552"/>
  <c r="BI1549"/>
  <c r="BH1549"/>
  <c r="BG1549"/>
  <c r="BF1549"/>
  <c r="T1549"/>
  <c r="R1549"/>
  <c r="P1549"/>
  <c r="BI1542"/>
  <c r="BH1542"/>
  <c r="BG1542"/>
  <c r="BF1542"/>
  <c r="T1542"/>
  <c r="R1542"/>
  <c r="P1542"/>
  <c r="BI1536"/>
  <c r="BH1536"/>
  <c r="BG1536"/>
  <c r="BF1536"/>
  <c r="T1536"/>
  <c r="R1536"/>
  <c r="P1536"/>
  <c r="BI1529"/>
  <c r="BH1529"/>
  <c r="BG1529"/>
  <c r="BF1529"/>
  <c r="T1529"/>
  <c r="R1529"/>
  <c r="P1529"/>
  <c r="BI1525"/>
  <c r="BH1525"/>
  <c r="BG1525"/>
  <c r="BF1525"/>
  <c r="T1525"/>
  <c r="R1525"/>
  <c r="P1525"/>
  <c r="BI1517"/>
  <c r="BH1517"/>
  <c r="BG1517"/>
  <c r="BF1517"/>
  <c r="T1517"/>
  <c r="R1517"/>
  <c r="P1517"/>
  <c r="BI1499"/>
  <c r="BH1499"/>
  <c r="BG1499"/>
  <c r="BF1499"/>
  <c r="T1499"/>
  <c r="R1499"/>
  <c r="P1499"/>
  <c r="BI1496"/>
  <c r="BH1496"/>
  <c r="BG1496"/>
  <c r="BF1496"/>
  <c r="T1496"/>
  <c r="R1496"/>
  <c r="P1496"/>
  <c r="BI1493"/>
  <c r="BH1493"/>
  <c r="BG1493"/>
  <c r="BF1493"/>
  <c r="T1493"/>
  <c r="R1493"/>
  <c r="P1493"/>
  <c r="BI1490"/>
  <c r="BH1490"/>
  <c r="BG1490"/>
  <c r="BF1490"/>
  <c r="T1490"/>
  <c r="R1490"/>
  <c r="P1490"/>
  <c r="BI1486"/>
  <c r="BH1486"/>
  <c r="BG1486"/>
  <c r="BF1486"/>
  <c r="T1486"/>
  <c r="R1486"/>
  <c r="P1486"/>
  <c r="BI1485"/>
  <c r="BH1485"/>
  <c r="BG1485"/>
  <c r="BF1485"/>
  <c r="T1485"/>
  <c r="R1485"/>
  <c r="P1485"/>
  <c r="BI1483"/>
  <c r="BH1483"/>
  <c r="BG1483"/>
  <c r="BF1483"/>
  <c r="T1483"/>
  <c r="R1483"/>
  <c r="P1483"/>
  <c r="BI1475"/>
  <c r="BH1475"/>
  <c r="BG1475"/>
  <c r="BF1475"/>
  <c r="T1475"/>
  <c r="R1475"/>
  <c r="P1475"/>
  <c r="BI1466"/>
  <c r="BH1466"/>
  <c r="BG1466"/>
  <c r="BF1466"/>
  <c r="T1466"/>
  <c r="R1466"/>
  <c r="P1466"/>
  <c r="BI1463"/>
  <c r="BH1463"/>
  <c r="BG1463"/>
  <c r="BF1463"/>
  <c r="T1463"/>
  <c r="R1463"/>
  <c r="P1463"/>
  <c r="BI1459"/>
  <c r="BH1459"/>
  <c r="BG1459"/>
  <c r="BF1459"/>
  <c r="T1459"/>
  <c r="R1459"/>
  <c r="P1459"/>
  <c r="BI1454"/>
  <c r="BH1454"/>
  <c r="BG1454"/>
  <c r="BF1454"/>
  <c r="T1454"/>
  <c r="R1454"/>
  <c r="P1454"/>
  <c r="BI1448"/>
  <c r="BH1448"/>
  <c r="BG1448"/>
  <c r="BF1448"/>
  <c r="T1448"/>
  <c r="R1448"/>
  <c r="P1448"/>
  <c r="BI1447"/>
  <c r="BH1447"/>
  <c r="BG1447"/>
  <c r="BF1447"/>
  <c r="T1447"/>
  <c r="R1447"/>
  <c r="P1447"/>
  <c r="BI1446"/>
  <c r="BH1446"/>
  <c r="BG1446"/>
  <c r="BF1446"/>
  <c r="T1446"/>
  <c r="R1446"/>
  <c r="P1446"/>
  <c r="BI1443"/>
  <c r="BH1443"/>
  <c r="BG1443"/>
  <c r="BF1443"/>
  <c r="T1443"/>
  <c r="R1443"/>
  <c r="P1443"/>
  <c r="BI1441"/>
  <c r="BH1441"/>
  <c r="BG1441"/>
  <c r="BF1441"/>
  <c r="T1441"/>
  <c r="R1441"/>
  <c r="P1441"/>
  <c r="BI1430"/>
  <c r="BH1430"/>
  <c r="BG1430"/>
  <c r="BF1430"/>
  <c r="T1430"/>
  <c r="R1430"/>
  <c r="P1430"/>
  <c r="BI1424"/>
  <c r="BH1424"/>
  <c r="BG1424"/>
  <c r="BF1424"/>
  <c r="T1424"/>
  <c r="R1424"/>
  <c r="P1424"/>
  <c r="BI1417"/>
  <c r="BH1417"/>
  <c r="BG1417"/>
  <c r="BF1417"/>
  <c r="T1417"/>
  <c r="R1417"/>
  <c r="P1417"/>
  <c r="BI1390"/>
  <c r="BH1390"/>
  <c r="BG1390"/>
  <c r="BF1390"/>
  <c r="T1390"/>
  <c r="R1390"/>
  <c r="P1390"/>
  <c r="BI1362"/>
  <c r="BH1362"/>
  <c r="BG1362"/>
  <c r="BF1362"/>
  <c r="T1362"/>
  <c r="R1362"/>
  <c r="P1362"/>
  <c r="BI1359"/>
  <c r="BH1359"/>
  <c r="BG1359"/>
  <c r="BF1359"/>
  <c r="T1359"/>
  <c r="R1359"/>
  <c r="P1359"/>
  <c r="BI1355"/>
  <c r="BH1355"/>
  <c r="BG1355"/>
  <c r="BF1355"/>
  <c r="T1355"/>
  <c r="R1355"/>
  <c r="P1355"/>
  <c r="BI1341"/>
  <c r="BH1341"/>
  <c r="BG1341"/>
  <c r="BF1341"/>
  <c r="T1341"/>
  <c r="R1341"/>
  <c r="P1341"/>
  <c r="BI1330"/>
  <c r="BH1330"/>
  <c r="BG1330"/>
  <c r="BF1330"/>
  <c r="T1330"/>
  <c r="R1330"/>
  <c r="P1330"/>
  <c r="BI1304"/>
  <c r="BH1304"/>
  <c r="BG1304"/>
  <c r="BF1304"/>
  <c r="T1304"/>
  <c r="R1304"/>
  <c r="P1304"/>
  <c r="BI1301"/>
  <c r="BH1301"/>
  <c r="BG1301"/>
  <c r="BF1301"/>
  <c r="T1301"/>
  <c r="R1301"/>
  <c r="P1301"/>
  <c r="BI1297"/>
  <c r="BH1297"/>
  <c r="BG1297"/>
  <c r="BF1297"/>
  <c r="T1297"/>
  <c r="R1297"/>
  <c r="P1297"/>
  <c r="BI1289"/>
  <c r="BH1289"/>
  <c r="BG1289"/>
  <c r="BF1289"/>
  <c r="T1289"/>
  <c r="R1289"/>
  <c r="P1289"/>
  <c r="BI1280"/>
  <c r="BH1280"/>
  <c r="BG1280"/>
  <c r="BF1280"/>
  <c r="T1280"/>
  <c r="R1280"/>
  <c r="P1280"/>
  <c r="BI1277"/>
  <c r="BH1277"/>
  <c r="BG1277"/>
  <c r="BF1277"/>
  <c r="T1277"/>
  <c r="R1277"/>
  <c r="P1277"/>
  <c r="BI1273"/>
  <c r="BH1273"/>
  <c r="BG1273"/>
  <c r="BF1273"/>
  <c r="T1273"/>
  <c r="R1273"/>
  <c r="P1273"/>
  <c r="BI1270"/>
  <c r="BH1270"/>
  <c r="BG1270"/>
  <c r="BF1270"/>
  <c r="T1270"/>
  <c r="R1270"/>
  <c r="P1270"/>
  <c r="BI1266"/>
  <c r="BH1266"/>
  <c r="BG1266"/>
  <c r="BF1266"/>
  <c r="T1266"/>
  <c r="R1266"/>
  <c r="P1266"/>
  <c r="BI1256"/>
  <c r="BH1256"/>
  <c r="BG1256"/>
  <c r="BF1256"/>
  <c r="T1256"/>
  <c r="R1256"/>
  <c r="P1256"/>
  <c r="BI1245"/>
  <c r="BH1245"/>
  <c r="BG1245"/>
  <c r="BF1245"/>
  <c r="T1245"/>
  <c r="R1245"/>
  <c r="P1245"/>
  <c r="BI1242"/>
  <c r="BH1242"/>
  <c r="BG1242"/>
  <c r="BF1242"/>
  <c r="T1242"/>
  <c r="R1242"/>
  <c r="P1242"/>
  <c r="BI1241"/>
  <c r="BH1241"/>
  <c r="BG1241"/>
  <c r="BF1241"/>
  <c r="T1241"/>
  <c r="R1241"/>
  <c r="P1241"/>
  <c r="BI1237"/>
  <c r="BH1237"/>
  <c r="BG1237"/>
  <c r="BF1237"/>
  <c r="T1237"/>
  <c r="R1237"/>
  <c r="P1237"/>
  <c r="BI1234"/>
  <c r="BH1234"/>
  <c r="BG1234"/>
  <c r="BF1234"/>
  <c r="T1234"/>
  <c r="R1234"/>
  <c r="P1234"/>
  <c r="BI1230"/>
  <c r="BH1230"/>
  <c r="BG1230"/>
  <c r="BF1230"/>
  <c r="T1230"/>
  <c r="R1230"/>
  <c r="P1230"/>
  <c r="BI1227"/>
  <c r="BH1227"/>
  <c r="BG1227"/>
  <c r="BF1227"/>
  <c r="T1227"/>
  <c r="R1227"/>
  <c r="P1227"/>
  <c r="BI1220"/>
  <c r="BH1220"/>
  <c r="BG1220"/>
  <c r="BF1220"/>
  <c r="T1220"/>
  <c r="R1220"/>
  <c r="P1220"/>
  <c r="BI1207"/>
  <c r="BH1207"/>
  <c r="BG1207"/>
  <c r="BF1207"/>
  <c r="T1207"/>
  <c r="R1207"/>
  <c r="P1207"/>
  <c r="BI1196"/>
  <c r="BH1196"/>
  <c r="BG1196"/>
  <c r="BF1196"/>
  <c r="T1196"/>
  <c r="R1196"/>
  <c r="P1196"/>
  <c r="BI1187"/>
  <c r="BH1187"/>
  <c r="BG1187"/>
  <c r="BF1187"/>
  <c r="T1187"/>
  <c r="R1187"/>
  <c r="P1187"/>
  <c r="BI1183"/>
  <c r="BH1183"/>
  <c r="BG1183"/>
  <c r="BF1183"/>
  <c r="T1183"/>
  <c r="R1183"/>
  <c r="P1183"/>
  <c r="BI1178"/>
  <c r="BH1178"/>
  <c r="BG1178"/>
  <c r="BF1178"/>
  <c r="T1178"/>
  <c r="R1178"/>
  <c r="P1178"/>
  <c r="BI1174"/>
  <c r="BH1174"/>
  <c r="BG1174"/>
  <c r="BF1174"/>
  <c r="T1174"/>
  <c r="R1174"/>
  <c r="P1174"/>
  <c r="BI1170"/>
  <c r="BH1170"/>
  <c r="BG1170"/>
  <c r="BF1170"/>
  <c r="T1170"/>
  <c r="R1170"/>
  <c r="P1170"/>
  <c r="BI1166"/>
  <c r="BH1166"/>
  <c r="BG1166"/>
  <c r="BF1166"/>
  <c r="T1166"/>
  <c r="R1166"/>
  <c r="P1166"/>
  <c r="BI1160"/>
  <c r="BH1160"/>
  <c r="BG1160"/>
  <c r="BF1160"/>
  <c r="T1160"/>
  <c r="R1160"/>
  <c r="P1160"/>
  <c r="BI1154"/>
  <c r="BH1154"/>
  <c r="BG1154"/>
  <c r="BF1154"/>
  <c r="T1154"/>
  <c r="R1154"/>
  <c r="P1154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8"/>
  <c r="BH1138"/>
  <c r="BG1138"/>
  <c r="BF1138"/>
  <c r="T1138"/>
  <c r="R1138"/>
  <c r="P1138"/>
  <c r="BI1132"/>
  <c r="BH1132"/>
  <c r="BG1132"/>
  <c r="BF1132"/>
  <c r="T1132"/>
  <c r="R1132"/>
  <c r="P1132"/>
  <c r="BI1125"/>
  <c r="BH1125"/>
  <c r="BG1125"/>
  <c r="BF1125"/>
  <c r="T1125"/>
  <c r="R1125"/>
  <c r="P1125"/>
  <c r="BI1117"/>
  <c r="BH1117"/>
  <c r="BG1117"/>
  <c r="BF1117"/>
  <c r="T1117"/>
  <c r="R1117"/>
  <c r="P1117"/>
  <c r="BI1108"/>
  <c r="BH1108"/>
  <c r="BG1108"/>
  <c r="BF1108"/>
  <c r="T1108"/>
  <c r="R1108"/>
  <c r="P1108"/>
  <c r="BI1106"/>
  <c r="BH1106"/>
  <c r="BG1106"/>
  <c r="BF1106"/>
  <c r="T1106"/>
  <c r="R1106"/>
  <c r="P1106"/>
  <c r="BI1097"/>
  <c r="BH1097"/>
  <c r="BG1097"/>
  <c r="BF1097"/>
  <c r="T1097"/>
  <c r="R1097"/>
  <c r="P1097"/>
  <c r="BI1093"/>
  <c r="BH1093"/>
  <c r="BG1093"/>
  <c r="BF1093"/>
  <c r="T1093"/>
  <c r="R1093"/>
  <c r="P1093"/>
  <c r="BI1090"/>
  <c r="BH1090"/>
  <c r="BG1090"/>
  <c r="BF1090"/>
  <c r="T1090"/>
  <c r="R1090"/>
  <c r="P1090"/>
  <c r="BI1086"/>
  <c r="BH1086"/>
  <c r="BG1086"/>
  <c r="BF1086"/>
  <c r="T1086"/>
  <c r="R1086"/>
  <c r="P1086"/>
  <c r="BI1083"/>
  <c r="BH1083"/>
  <c r="BG1083"/>
  <c r="BF1083"/>
  <c r="T1083"/>
  <c r="R1083"/>
  <c r="P1083"/>
  <c r="BI1079"/>
  <c r="BH1079"/>
  <c r="BG1079"/>
  <c r="BF1079"/>
  <c r="T1079"/>
  <c r="T1078"/>
  <c r="R1079"/>
  <c r="R1078"/>
  <c r="P1079"/>
  <c r="P1078"/>
  <c r="BI1076"/>
  <c r="BH1076"/>
  <c r="BG1076"/>
  <c r="BF1076"/>
  <c r="T1076"/>
  <c r="R1076"/>
  <c r="P1076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4"/>
  <c r="BH1064"/>
  <c r="BG1064"/>
  <c r="BF1064"/>
  <c r="T1064"/>
  <c r="R1064"/>
  <c r="P1064"/>
  <c r="BI1060"/>
  <c r="BH1060"/>
  <c r="BG1060"/>
  <c r="BF1060"/>
  <c r="T1060"/>
  <c r="R1060"/>
  <c r="P1060"/>
  <c r="BI1049"/>
  <c r="BH1049"/>
  <c r="BG1049"/>
  <c r="BF1049"/>
  <c r="T1049"/>
  <c r="R1049"/>
  <c r="P1049"/>
  <c r="BI1035"/>
  <c r="BH1035"/>
  <c r="BG1035"/>
  <c r="BF1035"/>
  <c r="T1035"/>
  <c r="R1035"/>
  <c r="P1035"/>
  <c r="BI1033"/>
  <c r="BH1033"/>
  <c r="BG1033"/>
  <c r="BF1033"/>
  <c r="T1033"/>
  <c r="R1033"/>
  <c r="P1033"/>
  <c r="BI1030"/>
  <c r="BH1030"/>
  <c r="BG1030"/>
  <c r="BF1030"/>
  <c r="T1030"/>
  <c r="R1030"/>
  <c r="P1030"/>
  <c r="BI1020"/>
  <c r="BH1020"/>
  <c r="BG1020"/>
  <c r="BF1020"/>
  <c r="T1020"/>
  <c r="R1020"/>
  <c r="P1020"/>
  <c r="BI1009"/>
  <c r="BH1009"/>
  <c r="BG1009"/>
  <c r="BF1009"/>
  <c r="T1009"/>
  <c r="R1009"/>
  <c r="P1009"/>
  <c r="BI999"/>
  <c r="BH999"/>
  <c r="BG999"/>
  <c r="BF999"/>
  <c r="T999"/>
  <c r="R999"/>
  <c r="P999"/>
  <c r="BI989"/>
  <c r="BH989"/>
  <c r="BG989"/>
  <c r="BF989"/>
  <c r="T989"/>
  <c r="R989"/>
  <c r="P989"/>
  <c r="BI978"/>
  <c r="BH978"/>
  <c r="BG978"/>
  <c r="BF978"/>
  <c r="T978"/>
  <c r="R978"/>
  <c r="P978"/>
  <c r="BI968"/>
  <c r="BH968"/>
  <c r="BG968"/>
  <c r="BF968"/>
  <c r="T968"/>
  <c r="R968"/>
  <c r="P968"/>
  <c r="BI964"/>
  <c r="BH964"/>
  <c r="BG964"/>
  <c r="BF964"/>
  <c r="T964"/>
  <c r="R964"/>
  <c r="P964"/>
  <c r="BI960"/>
  <c r="BH960"/>
  <c r="BG960"/>
  <c r="BF960"/>
  <c r="T960"/>
  <c r="R960"/>
  <c r="P960"/>
  <c r="BI958"/>
  <c r="BH958"/>
  <c r="BG958"/>
  <c r="BF958"/>
  <c r="T958"/>
  <c r="R958"/>
  <c r="P958"/>
  <c r="BI951"/>
  <c r="BH951"/>
  <c r="BG951"/>
  <c r="BF951"/>
  <c r="T951"/>
  <c r="R951"/>
  <c r="P951"/>
  <c r="BI944"/>
  <c r="BH944"/>
  <c r="BG944"/>
  <c r="BF944"/>
  <c r="T944"/>
  <c r="R944"/>
  <c r="P944"/>
  <c r="BI943"/>
  <c r="BH943"/>
  <c r="BG943"/>
  <c r="BF943"/>
  <c r="T943"/>
  <c r="R943"/>
  <c r="P943"/>
  <c r="BI938"/>
  <c r="BH938"/>
  <c r="BG938"/>
  <c r="BF938"/>
  <c r="T938"/>
  <c r="R938"/>
  <c r="P938"/>
  <c r="BI932"/>
  <c r="BH932"/>
  <c r="BG932"/>
  <c r="BF932"/>
  <c r="T932"/>
  <c r="R932"/>
  <c r="P932"/>
  <c r="BI923"/>
  <c r="BH923"/>
  <c r="BG923"/>
  <c r="BF923"/>
  <c r="T923"/>
  <c r="R923"/>
  <c r="P923"/>
  <c r="BI917"/>
  <c r="BH917"/>
  <c r="BG917"/>
  <c r="BF917"/>
  <c r="T917"/>
  <c r="R917"/>
  <c r="P917"/>
  <c r="BI895"/>
  <c r="BH895"/>
  <c r="BG895"/>
  <c r="BF895"/>
  <c r="T895"/>
  <c r="R895"/>
  <c r="P895"/>
  <c r="BI876"/>
  <c r="BH876"/>
  <c r="BG876"/>
  <c r="BF876"/>
  <c r="T876"/>
  <c r="R876"/>
  <c r="P876"/>
  <c r="BI729"/>
  <c r="BH729"/>
  <c r="BG729"/>
  <c r="BF729"/>
  <c r="T729"/>
  <c r="R729"/>
  <c r="P729"/>
  <c r="BI584"/>
  <c r="BH584"/>
  <c r="BG584"/>
  <c r="BF584"/>
  <c r="T584"/>
  <c r="R584"/>
  <c r="P584"/>
  <c r="BI581"/>
  <c r="BH581"/>
  <c r="BG581"/>
  <c r="BF581"/>
  <c r="T581"/>
  <c r="R581"/>
  <c r="P581"/>
  <c r="BI574"/>
  <c r="BH574"/>
  <c r="BG574"/>
  <c r="BF574"/>
  <c r="T574"/>
  <c r="R574"/>
  <c r="P574"/>
  <c r="BI567"/>
  <c r="BH567"/>
  <c r="BG567"/>
  <c r="BF567"/>
  <c r="T567"/>
  <c r="R567"/>
  <c r="P567"/>
  <c r="BI560"/>
  <c r="BH560"/>
  <c r="BG560"/>
  <c r="BF560"/>
  <c r="T560"/>
  <c r="R560"/>
  <c r="P560"/>
  <c r="BI553"/>
  <c r="BH553"/>
  <c r="BG553"/>
  <c r="BF553"/>
  <c r="T553"/>
  <c r="R553"/>
  <c r="P553"/>
  <c r="BI547"/>
  <c r="BH547"/>
  <c r="BG547"/>
  <c r="BF547"/>
  <c r="T547"/>
  <c r="R547"/>
  <c r="P547"/>
  <c r="BI540"/>
  <c r="BH540"/>
  <c r="BG540"/>
  <c r="BF540"/>
  <c r="T540"/>
  <c r="R540"/>
  <c r="P540"/>
  <c r="BI539"/>
  <c r="BH539"/>
  <c r="BG539"/>
  <c r="BF539"/>
  <c r="T539"/>
  <c r="R539"/>
  <c r="P539"/>
  <c r="BI532"/>
  <c r="BH532"/>
  <c r="BG532"/>
  <c r="BF532"/>
  <c r="T532"/>
  <c r="R532"/>
  <c r="P532"/>
  <c r="BI526"/>
  <c r="BH526"/>
  <c r="BG526"/>
  <c r="BF526"/>
  <c r="T526"/>
  <c r="R526"/>
  <c r="P526"/>
  <c r="BI522"/>
  <c r="BH522"/>
  <c r="BG522"/>
  <c r="BF522"/>
  <c r="T522"/>
  <c r="R522"/>
  <c r="P522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89"/>
  <c r="BH489"/>
  <c r="BG489"/>
  <c r="BF489"/>
  <c r="T489"/>
  <c r="R489"/>
  <c r="P489"/>
  <c r="BI483"/>
  <c r="BH483"/>
  <c r="BG483"/>
  <c r="BF483"/>
  <c r="T483"/>
  <c r="R483"/>
  <c r="P483"/>
  <c r="BI476"/>
  <c r="BH476"/>
  <c r="BG476"/>
  <c r="BF476"/>
  <c r="T476"/>
  <c r="R476"/>
  <c r="P476"/>
  <c r="BI469"/>
  <c r="BH469"/>
  <c r="BG469"/>
  <c r="BF469"/>
  <c r="T469"/>
  <c r="R469"/>
  <c r="P469"/>
  <c r="BI460"/>
  <c r="BH460"/>
  <c r="BG460"/>
  <c r="BF460"/>
  <c r="T460"/>
  <c r="R460"/>
  <c r="P460"/>
  <c r="BI451"/>
  <c r="BH451"/>
  <c r="BG451"/>
  <c r="BF451"/>
  <c r="T451"/>
  <c r="R451"/>
  <c r="P451"/>
  <c r="BI444"/>
  <c r="BH444"/>
  <c r="BG444"/>
  <c r="BF444"/>
  <c r="T444"/>
  <c r="R444"/>
  <c r="P444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16"/>
  <c r="BH416"/>
  <c r="BG416"/>
  <c r="BF416"/>
  <c r="T416"/>
  <c r="R416"/>
  <c r="P416"/>
  <c r="BI404"/>
  <c r="BH404"/>
  <c r="BG404"/>
  <c r="BF404"/>
  <c r="T404"/>
  <c r="R404"/>
  <c r="P404"/>
  <c r="BI392"/>
  <c r="BH392"/>
  <c r="BG392"/>
  <c r="BF392"/>
  <c r="T392"/>
  <c r="R392"/>
  <c r="P392"/>
  <c r="BI380"/>
  <c r="BH380"/>
  <c r="BG380"/>
  <c r="BF380"/>
  <c r="T380"/>
  <c r="R380"/>
  <c r="P380"/>
  <c r="BI368"/>
  <c r="BH368"/>
  <c r="BG368"/>
  <c r="BF368"/>
  <c r="T368"/>
  <c r="R368"/>
  <c r="P368"/>
  <c r="BI354"/>
  <c r="BH354"/>
  <c r="BG354"/>
  <c r="BF354"/>
  <c r="T354"/>
  <c r="R354"/>
  <c r="P354"/>
  <c r="BI334"/>
  <c r="BH334"/>
  <c r="BG334"/>
  <c r="BF334"/>
  <c r="T334"/>
  <c r="R334"/>
  <c r="P334"/>
  <c r="BI324"/>
  <c r="BH324"/>
  <c r="BG324"/>
  <c r="BF324"/>
  <c r="T324"/>
  <c r="R324"/>
  <c r="P324"/>
  <c r="BI313"/>
  <c r="BH313"/>
  <c r="BG313"/>
  <c r="BF313"/>
  <c r="T313"/>
  <c r="R313"/>
  <c r="P313"/>
  <c r="BI310"/>
  <c r="BH310"/>
  <c r="BG310"/>
  <c r="BF310"/>
  <c r="T310"/>
  <c r="R310"/>
  <c r="P310"/>
  <c r="BI297"/>
  <c r="BH297"/>
  <c r="BG297"/>
  <c r="BF297"/>
  <c r="T297"/>
  <c r="R297"/>
  <c r="P297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3"/>
  <c r="BH273"/>
  <c r="BG273"/>
  <c r="BF273"/>
  <c r="T273"/>
  <c r="R273"/>
  <c r="P273"/>
  <c r="BI253"/>
  <c r="BH253"/>
  <c r="BG253"/>
  <c r="BF253"/>
  <c r="T253"/>
  <c r="R253"/>
  <c r="P253"/>
  <c r="BI248"/>
  <c r="BH248"/>
  <c r="BG248"/>
  <c r="BF248"/>
  <c r="T248"/>
  <c r="R248"/>
  <c r="P248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0"/>
  <c r="BH140"/>
  <c r="BG140"/>
  <c r="BF140"/>
  <c r="T140"/>
  <c r="R140"/>
  <c r="P140"/>
  <c r="BI131"/>
  <c r="BH131"/>
  <c r="BG131"/>
  <c r="BF131"/>
  <c r="T131"/>
  <c r="R131"/>
  <c r="P131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694"/>
  <c r="BH694"/>
  <c r="BG694"/>
  <c r="BF694"/>
  <c r="T694"/>
  <c r="T693"/>
  <c r="T692"/>
  <c r="R694"/>
  <c r="R693"/>
  <c r="R692"/>
  <c r="P694"/>
  <c r="P693"/>
  <c r="P692"/>
  <c r="BI681"/>
  <c r="BH681"/>
  <c r="BG681"/>
  <c r="BF681"/>
  <c r="T681"/>
  <c r="R681"/>
  <c r="P681"/>
  <c r="P612"/>
  <c r="BI613"/>
  <c r="BH613"/>
  <c r="BG613"/>
  <c r="BF613"/>
  <c r="T613"/>
  <c r="R613"/>
  <c r="P613"/>
  <c r="BI603"/>
  <c r="BH603"/>
  <c r="BG603"/>
  <c r="BF603"/>
  <c r="T603"/>
  <c r="T602"/>
  <c r="R603"/>
  <c r="R602"/>
  <c r="P603"/>
  <c r="P602"/>
  <c r="BI598"/>
  <c r="BH598"/>
  <c r="BG598"/>
  <c r="BF598"/>
  <c r="T598"/>
  <c r="T597"/>
  <c r="R598"/>
  <c r="R597"/>
  <c r="P598"/>
  <c r="P597"/>
  <c r="BI590"/>
  <c r="BH590"/>
  <c r="BG590"/>
  <c r="BF590"/>
  <c r="T590"/>
  <c r="R590"/>
  <c r="P590"/>
  <c r="BI586"/>
  <c r="BH586"/>
  <c r="BG586"/>
  <c r="BF586"/>
  <c r="T586"/>
  <c r="R586"/>
  <c r="P586"/>
  <c r="BI578"/>
  <c r="BH578"/>
  <c r="BG578"/>
  <c r="BF578"/>
  <c r="T578"/>
  <c r="R578"/>
  <c r="P578"/>
  <c r="BI566"/>
  <c r="BH566"/>
  <c r="BG566"/>
  <c r="BF566"/>
  <c r="T566"/>
  <c r="R566"/>
  <c r="P566"/>
  <c r="BI557"/>
  <c r="BH557"/>
  <c r="BG557"/>
  <c r="BF557"/>
  <c r="T557"/>
  <c r="R557"/>
  <c r="P557"/>
  <c r="BI552"/>
  <c r="BH552"/>
  <c r="BG552"/>
  <c r="BF552"/>
  <c r="T552"/>
  <c r="T551"/>
  <c r="R552"/>
  <c r="R551"/>
  <c r="P552"/>
  <c r="P551"/>
  <c r="BI547"/>
  <c r="BH547"/>
  <c r="BG547"/>
  <c r="BF547"/>
  <c r="T547"/>
  <c r="R547"/>
  <c r="P547"/>
  <c r="BI543"/>
  <c r="BH543"/>
  <c r="BG543"/>
  <c r="BF543"/>
  <c r="T543"/>
  <c r="R543"/>
  <c r="P543"/>
  <c r="BI532"/>
  <c r="BH532"/>
  <c r="BG532"/>
  <c r="BF532"/>
  <c r="T532"/>
  <c r="R532"/>
  <c r="P532"/>
  <c r="BI515"/>
  <c r="BH515"/>
  <c r="BG515"/>
  <c r="BF515"/>
  <c r="T515"/>
  <c r="R515"/>
  <c r="P515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R500"/>
  <c r="P500"/>
  <c r="BI495"/>
  <c r="BH495"/>
  <c r="BG495"/>
  <c r="BF495"/>
  <c r="T495"/>
  <c r="T494"/>
  <c r="R495"/>
  <c r="R494"/>
  <c r="P495"/>
  <c r="P494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T484"/>
  <c r="R485"/>
  <c r="R484"/>
  <c r="P485"/>
  <c r="P484"/>
  <c r="BI477"/>
  <c r="BH477"/>
  <c r="BG477"/>
  <c r="BF477"/>
  <c r="T477"/>
  <c r="R477"/>
  <c r="P477"/>
  <c r="BI468"/>
  <c r="BH468"/>
  <c r="BG468"/>
  <c r="BF468"/>
  <c r="T468"/>
  <c r="R468"/>
  <c r="P468"/>
  <c r="BI461"/>
  <c r="BH461"/>
  <c r="BG461"/>
  <c r="BF461"/>
  <c r="T461"/>
  <c r="R461"/>
  <c r="P461"/>
  <c r="BI456"/>
  <c r="BH456"/>
  <c r="BG456"/>
  <c r="BF456"/>
  <c r="T456"/>
  <c r="R456"/>
  <c r="P456"/>
  <c r="BI449"/>
  <c r="BH449"/>
  <c r="BG449"/>
  <c r="BF449"/>
  <c r="T449"/>
  <c r="R449"/>
  <c r="P449"/>
  <c r="BI442"/>
  <c r="BH442"/>
  <c r="BG442"/>
  <c r="BF442"/>
  <c r="T442"/>
  <c r="R442"/>
  <c r="P442"/>
  <c r="BI433"/>
  <c r="BH433"/>
  <c r="BG433"/>
  <c r="BF433"/>
  <c r="T433"/>
  <c r="R433"/>
  <c r="P433"/>
  <c r="BI424"/>
  <c r="BH424"/>
  <c r="BG424"/>
  <c r="BF424"/>
  <c r="T424"/>
  <c r="R424"/>
  <c r="P424"/>
  <c r="BI420"/>
  <c r="BH420"/>
  <c r="BG420"/>
  <c r="BF420"/>
  <c r="T420"/>
  <c r="T419"/>
  <c r="R420"/>
  <c r="R419"/>
  <c r="P420"/>
  <c r="P419"/>
  <c r="BI417"/>
  <c r="BH417"/>
  <c r="BG417"/>
  <c r="BF417"/>
  <c r="T417"/>
  <c r="T416"/>
  <c r="R417"/>
  <c r="R416"/>
  <c r="P417"/>
  <c r="P416"/>
  <c r="BI414"/>
  <c r="BH414"/>
  <c r="BG414"/>
  <c r="BF414"/>
  <c r="T414"/>
  <c r="T413"/>
  <c r="R414"/>
  <c r="R413"/>
  <c r="P414"/>
  <c r="P413"/>
  <c r="BI409"/>
  <c r="BH409"/>
  <c r="BG409"/>
  <c r="BF409"/>
  <c r="T409"/>
  <c r="T408"/>
  <c r="R409"/>
  <c r="R408"/>
  <c r="P409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75"/>
  <c r="BH375"/>
  <c r="BG375"/>
  <c r="BF375"/>
  <c r="T375"/>
  <c r="R375"/>
  <c r="P375"/>
  <c r="BI307"/>
  <c r="BH307"/>
  <c r="BG307"/>
  <c r="BF307"/>
  <c r="T307"/>
  <c r="R307"/>
  <c r="P307"/>
  <c r="BI300"/>
  <c r="BH300"/>
  <c r="BG300"/>
  <c r="BF300"/>
  <c r="T300"/>
  <c r="R300"/>
  <c r="P300"/>
  <c r="BI296"/>
  <c r="BH296"/>
  <c r="BG296"/>
  <c r="BF296"/>
  <c r="T296"/>
  <c r="R296"/>
  <c r="P296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8"/>
  <c r="BH248"/>
  <c r="BG248"/>
  <c r="BF248"/>
  <c r="T248"/>
  <c r="R248"/>
  <c r="P248"/>
  <c r="BI205"/>
  <c r="BH205"/>
  <c r="BG205"/>
  <c r="BF205"/>
  <c r="T205"/>
  <c r="R205"/>
  <c r="P205"/>
  <c r="BI187"/>
  <c r="BH187"/>
  <c r="BG187"/>
  <c r="BF187"/>
  <c r="T187"/>
  <c r="R187"/>
  <c r="P187"/>
  <c r="BI182"/>
  <c r="BH182"/>
  <c r="BG182"/>
  <c r="BF182"/>
  <c r="T182"/>
  <c r="R182"/>
  <c r="P182"/>
  <c r="BI165"/>
  <c r="BH165"/>
  <c r="BG165"/>
  <c r="BF165"/>
  <c r="T165"/>
  <c r="R165"/>
  <c r="P165"/>
  <c r="BI151"/>
  <c r="BH151"/>
  <c r="BG151"/>
  <c r="BF151"/>
  <c r="T151"/>
  <c r="R151"/>
  <c r="P151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1"/>
  <c r="BH111"/>
  <c r="BG111"/>
  <c r="BF111"/>
  <c r="T111"/>
  <c r="R111"/>
  <c r="P111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95"/>
  <c r="E7"/>
  <c r="E48"/>
  <c i="1" r="L50"/>
  <c r="AM50"/>
  <c r="AM49"/>
  <c r="L49"/>
  <c r="AM47"/>
  <c r="L47"/>
  <c r="L45"/>
  <c r="L44"/>
  <c i="6" r="BK237"/>
  <c i="3" r="J1355"/>
  <c i="4" r="J109"/>
  <c i="5" r="J533"/>
  <c r="J457"/>
  <c r="J228"/>
  <c i="8" r="BK232"/>
  <c r="J194"/>
  <c r="J164"/>
  <c i="9" r="BK768"/>
  <c r="BK606"/>
  <c i="2" r="BK400"/>
  <c r="BK420"/>
  <c i="3" r="BK1076"/>
  <c r="J201"/>
  <c r="J1529"/>
  <c r="BK160"/>
  <c r="BK1525"/>
  <c i="6" r="BK283"/>
  <c i="8" r="BK185"/>
  <c i="9" r="BK565"/>
  <c i="2" r="J449"/>
  <c i="3" r="BK1170"/>
  <c r="BK1207"/>
  <c i="4" r="BK127"/>
  <c i="5" r="BK275"/>
  <c i="6" r="BK190"/>
  <c i="8" r="J119"/>
  <c i="9" r="BK247"/>
  <c r="J91"/>
  <c r="J520"/>
  <c r="BK590"/>
  <c r="J334"/>
  <c r="J615"/>
  <c i="10" r="J357"/>
  <c r="BK204"/>
  <c r="J318"/>
  <c i="1" r="AS54"/>
  <c i="3" r="BK1277"/>
  <c r="BK1242"/>
  <c i="5" r="J515"/>
  <c i="6" r="BK137"/>
  <c i="2" r="BK578"/>
  <c i="3" r="J1020"/>
  <c i="5" r="BK513"/>
  <c r="J378"/>
  <c i="6" r="J276"/>
  <c r="BK105"/>
  <c i="8" r="BK190"/>
  <c r="BK119"/>
  <c r="BK149"/>
  <c i="9" r="BK615"/>
  <c r="BK112"/>
  <c r="BK548"/>
  <c i="10" r="J230"/>
  <c r="BK258"/>
  <c r="BK357"/>
  <c i="3" r="J1083"/>
  <c r="J978"/>
  <c r="BK205"/>
  <c r="BK110"/>
  <c i="5" r="BK462"/>
  <c r="BK139"/>
  <c r="BK472"/>
  <c i="6" r="BK120"/>
  <c r="BK337"/>
  <c i="8" r="BK188"/>
  <c i="10" r="BK238"/>
  <c i="11" r="J94"/>
  <c i="2" r="J111"/>
  <c i="3" r="BK1341"/>
  <c r="BK1868"/>
  <c r="J1659"/>
  <c r="J1304"/>
  <c i="5" r="J454"/>
  <c r="BK358"/>
  <c i="3" r="BK1676"/>
  <c r="J1463"/>
  <c i="5" r="J244"/>
  <c i="6" r="J92"/>
  <c i="8" r="BK242"/>
  <c r="J183"/>
  <c r="BK123"/>
  <c i="9" r="J470"/>
  <c i="10" r="BK93"/>
  <c r="BK286"/>
  <c r="BK310"/>
  <c i="2" r="J532"/>
  <c i="3" r="BK999"/>
  <c r="BK1649"/>
  <c i="5" r="BK499"/>
  <c i="6" r="J237"/>
  <c i="8" r="BK166"/>
  <c i="9" r="BK576"/>
  <c i="10" r="J220"/>
  <c r="BK116"/>
  <c i="2" r="J405"/>
  <c i="3" r="J532"/>
  <c r="J435"/>
  <c r="BK179"/>
  <c r="BK1667"/>
  <c r="BK1583"/>
  <c r="J190"/>
  <c i="5" r="J468"/>
  <c r="BK332"/>
  <c r="BK417"/>
  <c i="8" r="BK253"/>
  <c r="BK182"/>
  <c r="J116"/>
  <c r="J109"/>
  <c i="9" r="BK497"/>
  <c i="3" r="J1493"/>
  <c r="J1220"/>
  <c r="BK476"/>
  <c i="4" r="J124"/>
  <c i="5" r="J351"/>
  <c r="J470"/>
  <c i="9" r="J715"/>
  <c i="2" r="J133"/>
  <c i="3" r="BK1083"/>
  <c r="J1108"/>
  <c r="J1549"/>
  <c i="5" r="BK170"/>
  <c i="8" r="BK255"/>
  <c r="J172"/>
  <c i="9" r="BK571"/>
  <c r="BK411"/>
  <c i="10" r="J154"/>
  <c r="BK318"/>
  <c i="2" r="BK547"/>
  <c r="BK485"/>
  <c i="3" r="BK1280"/>
  <c r="J1148"/>
  <c r="BK286"/>
  <c r="J1490"/>
  <c i="5" r="J426"/>
  <c i="6" r="J105"/>
  <c i="2" r="J590"/>
  <c i="3" r="BK1304"/>
  <c r="J153"/>
  <c r="BK1486"/>
  <c r="BK560"/>
  <c i="5" r="BK525"/>
  <c i="8" r="BK196"/>
  <c r="J212"/>
  <c i="9" r="J229"/>
  <c r="BK100"/>
  <c i="10" r="J354"/>
  <c r="J133"/>
  <c r="BK121"/>
  <c i="3" r="J1430"/>
  <c r="J938"/>
  <c r="J1855"/>
  <c r="BK1145"/>
  <c i="5" r="J390"/>
  <c r="BK167"/>
  <c r="BK426"/>
  <c i="6" r="J337"/>
  <c i="8" r="BK240"/>
  <c i="9" r="J100"/>
  <c i="10" r="J165"/>
  <c i="2" r="BK500"/>
  <c i="3" r="J416"/>
  <c r="J222"/>
  <c r="BK186"/>
  <c r="J574"/>
  <c i="5" r="BK521"/>
  <c r="J269"/>
  <c i="8" r="J181"/>
  <c r="BK111"/>
  <c i="9" r="BK749"/>
  <c r="J525"/>
  <c i="3" r="BK1562"/>
  <c r="J944"/>
  <c r="J989"/>
  <c i="4" r="J127"/>
  <c i="6" r="J261"/>
  <c i="8" r="J230"/>
  <c r="J130"/>
  <c i="9" r="J719"/>
  <c i="10" r="J187"/>
  <c r="J145"/>
  <c r="J365"/>
  <c i="8" r="BK238"/>
  <c r="BK144"/>
  <c i="9" r="J593"/>
  <c i="3" r="BK1496"/>
  <c r="J233"/>
  <c r="BK1187"/>
  <c i="4" r="BK132"/>
  <c i="5" r="BK309"/>
  <c r="BK269"/>
  <c r="J152"/>
  <c r="BK523"/>
  <c r="BK344"/>
  <c r="J289"/>
  <c i="6" r="J239"/>
  <c r="BK160"/>
  <c i="8" r="BK234"/>
  <c r="J200"/>
  <c r="BK231"/>
  <c r="J142"/>
  <c r="J217"/>
  <c r="BK209"/>
  <c i="9" r="BK555"/>
  <c i="11" r="BK89"/>
  <c i="2" r="BK187"/>
  <c i="5" r="BK515"/>
  <c r="J309"/>
  <c r="J148"/>
  <c r="J491"/>
  <c r="J397"/>
  <c r="BK340"/>
  <c i="6" r="J213"/>
  <c r="BK339"/>
  <c i="7" r="BK86"/>
  <c i="8" r="J255"/>
  <c r="J152"/>
  <c i="9" r="J515"/>
  <c r="BK334"/>
  <c i="2" r="J566"/>
  <c r="BK477"/>
  <c r="J433"/>
  <c i="3" r="BK1355"/>
  <c r="BK574"/>
  <c r="BK1256"/>
  <c r="BK404"/>
  <c r="BK923"/>
  <c r="BK117"/>
  <c i="5" r="BK236"/>
  <c i="6" r="BK115"/>
  <c r="BK147"/>
  <c r="J179"/>
  <c i="8" r="J127"/>
  <c r="J97"/>
  <c r="J114"/>
  <c i="9" r="BK266"/>
  <c r="BK494"/>
  <c r="J419"/>
  <c r="J392"/>
  <c r="J533"/>
  <c r="BK409"/>
  <c r="J583"/>
  <c r="BK624"/>
  <c r="BK178"/>
  <c r="BK355"/>
  <c r="J458"/>
  <c r="BK537"/>
  <c i="10" r="BK374"/>
  <c r="BK234"/>
  <c r="J278"/>
  <c r="J268"/>
  <c r="J297"/>
  <c r="BK341"/>
  <c r="J190"/>
  <c r="J128"/>
  <c i="2" r="J141"/>
  <c r="J485"/>
  <c r="BK128"/>
  <c r="BK449"/>
  <c i="3" r="J1486"/>
  <c r="J1183"/>
  <c r="J539"/>
  <c r="J1390"/>
  <c r="BK1234"/>
  <c r="J241"/>
  <c r="J451"/>
  <c r="J1673"/>
  <c r="BK1441"/>
  <c r="BK960"/>
  <c i="5" r="J344"/>
  <c r="BK180"/>
  <c r="J332"/>
  <c i="6" r="J252"/>
  <c i="2" r="BK248"/>
  <c i="3" r="BK951"/>
  <c r="BK1659"/>
  <c r="J1071"/>
  <c r="J208"/>
  <c r="J179"/>
  <c r="BK1577"/>
  <c r="J516"/>
  <c r="J1571"/>
  <c r="J279"/>
  <c r="BK1485"/>
  <c i="4" r="J153"/>
  <c i="5" r="J320"/>
  <c i="9" r="BK580"/>
  <c r="BK593"/>
  <c r="J409"/>
  <c r="J266"/>
  <c r="J555"/>
  <c r="BK583"/>
  <c i="10" r="BK345"/>
  <c r="J338"/>
  <c r="J212"/>
  <c r="J288"/>
  <c r="BK194"/>
  <c r="J108"/>
  <c r="BK137"/>
  <c r="BK104"/>
  <c i="3" r="BK1227"/>
  <c r="BK131"/>
  <c r="J1577"/>
  <c r="J1207"/>
  <c r="BK1297"/>
  <c r="J428"/>
  <c r="J168"/>
  <c r="BK1517"/>
  <c i="5" r="J499"/>
  <c i="10" r="BK321"/>
  <c i="11" r="J85"/>
  <c i="2" r="BK557"/>
  <c i="3" r="BK1622"/>
  <c r="J273"/>
  <c r="J876"/>
  <c r="J1196"/>
  <c r="BK190"/>
  <c r="BK483"/>
  <c r="BK1493"/>
  <c r="J1064"/>
  <c r="J198"/>
  <c i="4" r="J98"/>
  <c i="5" r="J530"/>
  <c r="J248"/>
  <c i="6" r="J326"/>
  <c r="J195"/>
  <c i="8" r="BK161"/>
  <c r="J120"/>
  <c r="J177"/>
  <c r="J118"/>
  <c r="J146"/>
  <c r="BK97"/>
  <c i="9" r="BK106"/>
  <c r="J172"/>
  <c i="2" r="J543"/>
  <c r="J420"/>
  <c i="3" r="J553"/>
  <c r="J1447"/>
  <c r="J923"/>
  <c r="J1580"/>
  <c r="J1586"/>
  <c r="J999"/>
  <c i="4" r="BK153"/>
  <c i="5" r="J465"/>
  <c r="J525"/>
  <c i="6" r="BK269"/>
  <c r="J358"/>
  <c i="8" r="J103"/>
  <c r="BK148"/>
  <c r="J190"/>
  <c r="BK152"/>
  <c r="BK180"/>
  <c i="2" r="BK111"/>
  <c r="J165"/>
  <c r="J187"/>
  <c i="3" r="BK1580"/>
  <c r="BK944"/>
  <c r="BK932"/>
  <c i="5" r="J413"/>
  <c r="J144"/>
  <c r="J334"/>
  <c i="8" r="J233"/>
  <c r="J162"/>
  <c i="3" r="J228"/>
  <c r="J1624"/>
  <c r="J354"/>
  <c r="BK522"/>
  <c i="4" r="J141"/>
  <c i="5" r="J190"/>
  <c r="J518"/>
  <c r="J322"/>
  <c r="J180"/>
  <c r="BK322"/>
  <c r="J355"/>
  <c i="6" r="J113"/>
  <c i="8" r="J250"/>
  <c r="BK248"/>
  <c r="J123"/>
  <c r="J133"/>
  <c r="BK122"/>
  <c r="J193"/>
  <c i="9" r="BK515"/>
  <c r="J112"/>
  <c r="J451"/>
  <c i="2" r="J488"/>
  <c r="J586"/>
  <c r="BK263"/>
  <c r="J515"/>
  <c r="BK104"/>
  <c r="BK433"/>
  <c i="3" r="J1245"/>
  <c r="BK435"/>
  <c r="BK1079"/>
  <c r="BK368"/>
  <c r="J1154"/>
  <c r="BK1586"/>
  <c r="BK1117"/>
  <c r="J444"/>
  <c r="BK1196"/>
  <c r="J1466"/>
  <c r="BK507"/>
  <c r="BK215"/>
  <c i="5" r="BK494"/>
  <c r="BK451"/>
  <c r="BK285"/>
  <c r="BK528"/>
  <c r="J117"/>
  <c r="BK299"/>
  <c i="6" r="BK363"/>
  <c r="J273"/>
  <c r="BK328"/>
  <c i="8" r="J224"/>
  <c r="J198"/>
  <c i="9" r="J481"/>
  <c i="2" r="J495"/>
  <c r="BK456"/>
  <c i="3" r="J1459"/>
  <c r="J1009"/>
  <c r="J496"/>
  <c r="BK1690"/>
  <c r="J1076"/>
  <c r="J584"/>
  <c i="5" r="J132"/>
  <c i="6" r="J188"/>
  <c r="J244"/>
  <c i="8" r="BK229"/>
  <c r="J211"/>
  <c r="BK134"/>
  <c i="9" r="BK109"/>
  <c r="J106"/>
  <c r="J687"/>
  <c i="11" r="J87"/>
  <c i="2" r="J137"/>
  <c r="J263"/>
  <c i="3" r="J1594"/>
  <c r="BK1359"/>
  <c r="BK124"/>
  <c r="BK1877"/>
  <c r="J380"/>
  <c r="J1241"/>
  <c r="BK1636"/>
  <c r="BK140"/>
  <c r="J1277"/>
  <c r="J1448"/>
  <c r="BK489"/>
  <c i="4" r="J132"/>
  <c i="5" r="J444"/>
  <c r="J252"/>
  <c i="6" r="BK326"/>
  <c r="J192"/>
  <c r="BK310"/>
  <c i="8" r="BK236"/>
  <c r="J161"/>
  <c r="BK220"/>
  <c r="BK186"/>
  <c r="J188"/>
  <c i="9" r="J709"/>
  <c r="J178"/>
  <c r="BK603"/>
  <c r="BK258"/>
  <c r="BK509"/>
  <c r="J652"/>
  <c r="J665"/>
  <c i="10" r="BK266"/>
  <c r="J242"/>
  <c r="BK283"/>
  <c r="J97"/>
  <c i="2" r="BK694"/>
  <c i="3" r="J958"/>
  <c r="J310"/>
  <c r="J507"/>
  <c r="J1638"/>
  <c r="J1138"/>
  <c r="BK968"/>
  <c r="J215"/>
  <c r="J1485"/>
  <c i="5" r="BK479"/>
  <c r="BK256"/>
  <c r="BK158"/>
  <c r="J330"/>
  <c r="BK211"/>
  <c r="BK378"/>
  <c r="J100"/>
  <c i="6" r="J235"/>
  <c r="J160"/>
  <c r="BK353"/>
  <c i="8" r="BK146"/>
  <c r="J158"/>
  <c i="9" r="J439"/>
  <c i="10" r="BK369"/>
  <c r="J208"/>
  <c i="11" r="BK94"/>
  <c i="2" r="J500"/>
  <c r="BK442"/>
  <c i="3" r="J1555"/>
  <c r="J1033"/>
  <c r="BK1230"/>
  <c r="J1517"/>
  <c r="BK1662"/>
  <c r="BK1594"/>
  <c r="BK469"/>
  <c r="BK1653"/>
  <c r="BK253"/>
  <c r="J1330"/>
  <c r="BK1417"/>
  <c r="BK194"/>
  <c i="5" r="BK117"/>
  <c r="J275"/>
  <c i="6" r="BK92"/>
  <c i="8" r="BK245"/>
  <c r="J122"/>
  <c i="3" r="J1601"/>
  <c i="4" r="BK124"/>
  <c i="5" r="J299"/>
  <c r="BK110"/>
  <c r="BK394"/>
  <c i="8" r="BK165"/>
  <c r="BK224"/>
  <c i="9" r="J711"/>
  <c i="10" r="J372"/>
  <c r="BK112"/>
  <c r="J104"/>
  <c r="BK139"/>
  <c i="11" r="J89"/>
  <c i="2" r="J151"/>
  <c i="3" r="BK1138"/>
  <c r="J1132"/>
  <c r="BK895"/>
  <c r="J140"/>
  <c r="BK1665"/>
  <c r="BK989"/>
  <c r="BK1536"/>
  <c r="BK1174"/>
  <c r="BK222"/>
  <c i="5" r="BK503"/>
  <c r="J479"/>
  <c r="BK429"/>
  <c r="BK190"/>
  <c r="BK107"/>
  <c r="J523"/>
  <c r="J404"/>
  <c r="J417"/>
  <c i="6" r="J301"/>
  <c r="J283"/>
  <c i="8" r="J175"/>
  <c r="J153"/>
  <c r="BK118"/>
  <c r="BK193"/>
  <c r="BK103"/>
  <c r="BK130"/>
  <c i="9" r="BK711"/>
  <c r="BK419"/>
  <c i="2" r="J547"/>
  <c r="J259"/>
  <c r="BK543"/>
  <c r="BK120"/>
  <c r="J104"/>
  <c r="BK124"/>
  <c r="BK252"/>
  <c i="3" r="BK310"/>
  <c r="BK567"/>
  <c r="J943"/>
  <c r="J1125"/>
  <c r="BK584"/>
  <c r="J1446"/>
  <c r="J500"/>
  <c r="BK1673"/>
  <c r="J1160"/>
  <c r="BK1033"/>
  <c i="4" r="J102"/>
  <c i="5" r="J218"/>
  <c r="BK289"/>
  <c r="J503"/>
  <c r="J260"/>
  <c r="BK348"/>
  <c r="BK468"/>
  <c r="BK260"/>
  <c i="6" r="BK273"/>
  <c r="BK179"/>
  <c i="8" r="J246"/>
  <c r="BK250"/>
  <c r="BK131"/>
  <c r="BK198"/>
  <c i="2" r="J120"/>
  <c r="BK488"/>
  <c i="3" r="BK1390"/>
  <c r="J1237"/>
  <c r="BK208"/>
  <c r="BK1424"/>
  <c r="J917"/>
  <c r="BK516"/>
  <c r="BK1483"/>
  <c i="5" r="BK148"/>
  <c i="6" r="J96"/>
  <c r="J265"/>
  <c i="9" r="BK260"/>
  <c r="J264"/>
  <c r="BK652"/>
  <c i="10" r="BK290"/>
  <c r="J234"/>
  <c r="J369"/>
  <c r="J266"/>
  <c r="J124"/>
  <c r="J93"/>
  <c i="2" r="BK259"/>
  <c r="BK417"/>
  <c r="J442"/>
  <c i="3" r="BK428"/>
  <c r="J286"/>
  <c r="BK1132"/>
  <c r="J1877"/>
  <c r="J1662"/>
  <c r="J1424"/>
  <c i="5" r="BK530"/>
  <c r="J337"/>
  <c i="6" r="J310"/>
  <c i="2" r="BK613"/>
  <c r="BK414"/>
  <c i="3" r="BK297"/>
  <c r="J483"/>
  <c r="BK1142"/>
  <c r="J1656"/>
  <c r="BK442"/>
  <c r="BK324"/>
  <c r="BK1060"/>
  <c r="J1636"/>
  <c r="BK1601"/>
  <c r="J1483"/>
  <c r="J1035"/>
  <c r="J186"/>
  <c i="5" r="J394"/>
  <c r="BK320"/>
  <c r="BK404"/>
  <c r="BK218"/>
  <c i="6" r="J190"/>
  <c r="BK239"/>
  <c r="BK358"/>
  <c i="7" r="BK84"/>
  <c i="8" r="J209"/>
  <c r="BK139"/>
  <c r="J169"/>
  <c r="BK222"/>
  <c i="9" r="BK685"/>
  <c r="J552"/>
  <c r="BK264"/>
  <c r="BK458"/>
  <c r="J580"/>
  <c r="BK253"/>
  <c r="BK574"/>
  <c i="10" r="BK365"/>
  <c r="J224"/>
  <c r="J351"/>
  <c r="J246"/>
  <c r="J321"/>
  <c r="BK316"/>
  <c i="2" r="J34"/>
  <c i="3" r="J1496"/>
  <c i="5" r="BK228"/>
  <c r="J236"/>
  <c r="J361"/>
  <c r="BK465"/>
  <c r="J204"/>
  <c i="6" r="BK117"/>
  <c r="J117"/>
  <c r="J186"/>
  <c i="8" r="BK257"/>
  <c r="J245"/>
  <c i="9" r="BK462"/>
  <c i="10" r="BK190"/>
  <c r="BK97"/>
  <c i="2" r="BK398"/>
  <c r="BK375"/>
  <c r="BK468"/>
  <c i="3" r="BK1086"/>
  <c r="BK512"/>
  <c r="BK1097"/>
  <c r="J960"/>
  <c r="J1441"/>
  <c r="BK1459"/>
  <c r="J293"/>
  <c r="J131"/>
  <c r="BK1656"/>
  <c r="J1280"/>
  <c r="BK248"/>
  <c i="4" r="BK98"/>
  <c i="5" r="BK507"/>
  <c r="J348"/>
  <c i="6" r="BK213"/>
  <c i="8" r="J234"/>
  <c r="BK136"/>
  <c r="BK203"/>
  <c r="J168"/>
  <c r="J220"/>
  <c i="9" r="J502"/>
  <c r="J548"/>
  <c i="10" r="BK200"/>
  <c r="BK212"/>
  <c r="J238"/>
  <c r="BK372"/>
  <c r="BK325"/>
  <c r="J112"/>
  <c r="J303"/>
  <c i="2" r="J694"/>
  <c r="J307"/>
  <c r="BK490"/>
  <c i="3" r="BK500"/>
  <c r="J1417"/>
  <c r="BK729"/>
  <c i="5" r="BK355"/>
  <c r="J317"/>
  <c r="J436"/>
  <c i="6" r="BK365"/>
  <c i="8" r="BK120"/>
  <c r="J149"/>
  <c i="9" r="J374"/>
  <c i="10" r="BK208"/>
  <c r="J370"/>
  <c r="BK262"/>
  <c r="BK108"/>
  <c r="BK114"/>
  <c i="2" r="BK137"/>
  <c i="3" r="BK496"/>
  <c r="J504"/>
  <c r="J160"/>
  <c r="J932"/>
  <c r="J1227"/>
  <c r="J1230"/>
  <c r="J124"/>
  <c r="J1174"/>
  <c r="J1242"/>
  <c i="2" r="J598"/>
  <c i="3" r="J1647"/>
  <c r="J237"/>
  <c r="BK1679"/>
  <c r="BK1624"/>
  <c r="BK168"/>
  <c i="5" r="BK457"/>
  <c r="J124"/>
  <c r="BK312"/>
  <c i="6" r="BK111"/>
  <c i="8" r="J196"/>
  <c r="J105"/>
  <c r="J111"/>
  <c i="9" r="J624"/>
  <c i="10" r="BK242"/>
  <c r="BK187"/>
  <c r="J341"/>
  <c r="J345"/>
  <c r="BK297"/>
  <c i="2" r="J578"/>
  <c r="F36"/>
  <c i="9" r="J631"/>
  <c i="2" r="BK307"/>
  <c r="J603"/>
  <c r="BK552"/>
  <c r="J248"/>
  <c r="J182"/>
  <c r="J506"/>
  <c r="F34"/>
  <c i="5" r="BK351"/>
  <c i="6" r="J292"/>
  <c r="J365"/>
  <c r="J132"/>
  <c r="J339"/>
  <c i="8" r="J238"/>
  <c r="J231"/>
  <c r="BK246"/>
  <c r="BK215"/>
  <c i="6" r="J267"/>
  <c i="8" r="J156"/>
  <c r="BK155"/>
  <c r="BK127"/>
  <c r="J150"/>
  <c i="9" r="J603"/>
  <c r="BK492"/>
  <c r="J727"/>
  <c r="BK665"/>
  <c r="BK470"/>
  <c r="J258"/>
  <c r="BK392"/>
  <c r="J606"/>
  <c r="J109"/>
  <c i="3" r="J1079"/>
  <c r="BK1859"/>
  <c r="J968"/>
  <c r="BK876"/>
  <c r="J581"/>
  <c r="BK1608"/>
  <c r="J1178"/>
  <c i="5" r="BK390"/>
  <c r="J281"/>
  <c r="BK194"/>
  <c i="6" r="J137"/>
  <c i="2" r="J557"/>
  <c r="BK165"/>
  <c r="BK590"/>
  <c i="3" r="BK539"/>
  <c r="J1454"/>
  <c r="BK201"/>
  <c r="BK273"/>
  <c r="BK978"/>
  <c r="BK1463"/>
  <c r="J297"/>
  <c r="J1583"/>
  <c r="BK1154"/>
  <c r="BK1237"/>
  <c i="4" r="BK119"/>
  <c i="5" r="BK100"/>
  <c r="BK536"/>
  <c r="J285"/>
  <c i="6" r="BK96"/>
  <c r="J115"/>
  <c r="J309"/>
  <c i="8" r="J248"/>
  <c r="J253"/>
  <c r="J144"/>
  <c r="BK114"/>
  <c r="BK140"/>
  <c i="11" r="BK85"/>
  <c i="3" r="J1542"/>
  <c r="J368"/>
  <c r="BK1030"/>
  <c r="J1443"/>
  <c r="BK1443"/>
  <c r="J1093"/>
  <c r="BK1466"/>
  <c r="J460"/>
  <c r="J110"/>
  <c r="J1475"/>
  <c i="5" r="J312"/>
  <c r="BK330"/>
  <c r="J232"/>
  <c r="J510"/>
  <c r="J462"/>
  <c r="BK220"/>
  <c r="BK326"/>
  <c i="6" r="J363"/>
  <c r="BK351"/>
  <c r="BK301"/>
  <c r="BK252"/>
  <c i="8" r="J165"/>
  <c r="BK133"/>
  <c i="9" r="BK719"/>
  <c i="10" r="J360"/>
  <c r="BK354"/>
  <c r="BK101"/>
  <c i="2" r="J205"/>
  <c r="BK205"/>
  <c r="J461"/>
  <c i="3" r="J1499"/>
  <c r="BK1106"/>
  <c r="J1552"/>
  <c r="BK1430"/>
  <c r="J1106"/>
  <c r="BK1638"/>
  <c r="BK1266"/>
  <c i="4" r="J149"/>
  <c i="5" r="BK510"/>
  <c r="J536"/>
  <c r="BK334"/>
  <c i="6" r="J111"/>
  <c i="8" r="J166"/>
  <c r="BK200"/>
  <c r="J155"/>
  <c r="J136"/>
  <c r="J140"/>
  <c r="BK212"/>
  <c i="9" r="BK709"/>
  <c r="J576"/>
  <c r="J477"/>
  <c i="2" r="J375"/>
  <c r="J300"/>
  <c i="3" r="J729"/>
  <c r="BK1273"/>
  <c r="J313"/>
  <c r="BK1183"/>
  <c r="J1859"/>
  <c r="BK1490"/>
  <c r="BK547"/>
  <c i="4" r="BK90"/>
  <c i="5" r="BK176"/>
  <c r="J107"/>
  <c i="6" r="J355"/>
  <c r="BK188"/>
  <c i="8" r="BK228"/>
  <c r="J186"/>
  <c r="BK171"/>
  <c r="J232"/>
  <c r="J227"/>
  <c r="J143"/>
  <c i="9" r="BK727"/>
  <c r="BK229"/>
  <c i="10" r="BK185"/>
  <c r="J290"/>
  <c r="BK360"/>
  <c r="BK165"/>
  <c r="BK268"/>
  <c r="J250"/>
  <c r="J325"/>
  <c r="J118"/>
  <c i="3" r="BK1125"/>
  <c i="5" r="J158"/>
  <c r="BK365"/>
  <c i="6" r="BK344"/>
  <c i="8" r="J124"/>
  <c i="9" r="J590"/>
  <c i="10" r="J316"/>
  <c r="J283"/>
  <c r="J273"/>
  <c r="BK338"/>
  <c i="2" r="BK515"/>
  <c i="3" r="J1270"/>
  <c r="BK334"/>
  <c r="J964"/>
  <c r="BK1301"/>
  <c r="BK532"/>
  <c r="J1690"/>
  <c r="J1090"/>
  <c r="J1562"/>
  <c r="J392"/>
  <c i="8" r="BK128"/>
  <c i="9" r="BK477"/>
  <c i="2" r="J681"/>
  <c r="BK405"/>
  <c r="BK182"/>
  <c i="5" r="BK264"/>
  <c r="BK132"/>
  <c r="BK204"/>
  <c i="6" r="J269"/>
  <c r="BK355"/>
  <c i="8" r="J257"/>
  <c r="BK181"/>
  <c r="BK205"/>
  <c r="BK153"/>
  <c i="9" r="BK481"/>
  <c i="2" r="J400"/>
  <c i="3" r="BK1574"/>
  <c r="BK444"/>
  <c r="BK392"/>
  <c r="BK1448"/>
  <c r="BK1647"/>
  <c r="J194"/>
  <c i="4" r="J119"/>
  <c i="6" r="BK292"/>
  <c r="BK172"/>
  <c i="8" r="J242"/>
  <c r="J207"/>
  <c r="BK226"/>
  <c i="9" r="BK596"/>
  <c r="BK102"/>
  <c r="BK451"/>
  <c r="J541"/>
  <c r="BK447"/>
  <c r="J211"/>
  <c r="BK530"/>
  <c r="J494"/>
  <c r="J497"/>
  <c r="BK552"/>
  <c r="J571"/>
  <c i="10" r="J196"/>
  <c r="J216"/>
  <c r="BK141"/>
  <c r="BK230"/>
  <c r="J331"/>
  <c i="3" r="BK1549"/>
  <c r="BK380"/>
  <c i="4" r="J90"/>
  <c i="5" r="J240"/>
  <c r="J488"/>
  <c r="J211"/>
  <c i="6" r="J124"/>
  <c r="BK271"/>
  <c r="BK265"/>
  <c i="8" r="J236"/>
  <c r="BK183"/>
  <c r="BK137"/>
  <c r="J229"/>
  <c i="3" r="BK1178"/>
  <c r="BK451"/>
  <c r="BK1289"/>
  <c r="BK1166"/>
  <c r="BK964"/>
  <c r="J1073"/>
  <c i="5" r="J528"/>
  <c r="J176"/>
  <c r="BK124"/>
  <c r="J326"/>
  <c r="J170"/>
  <c r="BK232"/>
  <c i="6" r="J346"/>
  <c r="BK211"/>
  <c i="8" r="BK168"/>
  <c r="BK105"/>
  <c i="10" r="BK254"/>
  <c r="BK328"/>
  <c i="2" r="BK424"/>
  <c r="J490"/>
  <c i="3" r="J1187"/>
  <c r="J205"/>
  <c r="J1868"/>
  <c i="2" r="J417"/>
  <c i="3" r="J1060"/>
  <c r="J1622"/>
  <c r="J1266"/>
  <c r="J489"/>
  <c r="BK1148"/>
  <c r="J476"/>
  <c i="5" r="BK144"/>
  <c r="J460"/>
  <c i="6" r="BK195"/>
  <c r="J328"/>
  <c i="8" r="BK172"/>
  <c r="BK194"/>
  <c r="BK112"/>
  <c r="J222"/>
  <c i="9" r="J768"/>
  <c i="10" r="J116"/>
  <c r="J262"/>
  <c r="BK273"/>
  <c r="BK224"/>
  <c r="BK196"/>
  <c r="BK124"/>
  <c i="11" r="J95"/>
  <c i="2" r="BK566"/>
  <c r="BK681"/>
  <c r="J468"/>
  <c r="J456"/>
  <c i="3" r="BK1009"/>
  <c r="J404"/>
  <c r="BK313"/>
  <c i="5" r="J220"/>
  <c r="J513"/>
  <c i="6" r="BK113"/>
  <c i="8" r="BK176"/>
  <c r="J145"/>
  <c r="BK158"/>
  <c i="9" r="BK525"/>
  <c i="10" r="J139"/>
  <c r="BK154"/>
  <c r="BK288"/>
  <c r="J185"/>
  <c r="BK145"/>
  <c i="2" r="BK510"/>
  <c r="J128"/>
  <c i="3" r="BK1071"/>
  <c r="BK1069"/>
  <c r="J324"/>
  <c r="BK1093"/>
  <c r="J253"/>
  <c r="BK354"/>
  <c r="J1650"/>
  <c r="J469"/>
  <c r="BK1446"/>
  <c r="BK943"/>
  <c i="4" r="BK121"/>
  <c i="5" r="BK518"/>
  <c r="BK401"/>
  <c r="J163"/>
  <c r="BK244"/>
  <c r="BK485"/>
  <c r="J186"/>
  <c i="6" r="BK235"/>
  <c i="7" r="J86"/>
  <c i="8" r="BK159"/>
  <c r="J215"/>
  <c r="J176"/>
  <c r="BK156"/>
  <c i="3" r="BK1035"/>
  <c r="BK1245"/>
  <c r="BK581"/>
  <c r="J1667"/>
  <c r="J1359"/>
  <c r="J1145"/>
  <c r="BK241"/>
  <c i="4" r="BK149"/>
  <c i="5" r="J507"/>
  <c r="BK397"/>
  <c r="J167"/>
  <c r="J494"/>
  <c r="J521"/>
  <c r="J365"/>
  <c i="6" r="J271"/>
  <c r="BK261"/>
  <c r="J351"/>
  <c i="8" r="BK169"/>
  <c r="BK211"/>
  <c r="BK175"/>
  <c r="BK101"/>
  <c i="9" r="J253"/>
  <c i="2" r="BK409"/>
  <c i="8" r="J208"/>
  <c i="9" r="J685"/>
  <c r="J565"/>
  <c r="BK715"/>
  <c r="J724"/>
  <c r="BK500"/>
  <c r="BK172"/>
  <c r="J639"/>
  <c r="BK489"/>
  <c r="J144"/>
  <c r="J596"/>
  <c i="10" r="J310"/>
  <c r="J328"/>
  <c r="BK250"/>
  <c r="J114"/>
  <c r="J258"/>
  <c r="J178"/>
  <c i="2" r="J398"/>
  <c r="BK598"/>
  <c r="BK461"/>
  <c i="3" r="BK1552"/>
  <c r="BK1064"/>
  <c r="BK958"/>
  <c r="J442"/>
  <c r="BK1499"/>
  <c r="J512"/>
  <c r="BK1073"/>
  <c r="BK233"/>
  <c r="BK1447"/>
  <c r="J1142"/>
  <c i="5" r="BK317"/>
  <c r="BK186"/>
  <c i="6" r="BK100"/>
  <c r="J100"/>
  <c i="2" r="J510"/>
  <c r="BK141"/>
  <c i="3" r="J1574"/>
  <c r="J1536"/>
  <c r="J895"/>
  <c r="J117"/>
  <c r="J567"/>
  <c r="J1679"/>
  <c r="BK1670"/>
  <c r="BK938"/>
  <c r="BK1571"/>
  <c r="J560"/>
  <c r="J1297"/>
  <c r="BK228"/>
  <c i="4" r="J117"/>
  <c i="5" r="BK441"/>
  <c r="J429"/>
  <c r="J264"/>
  <c r="BK337"/>
  <c i="6" r="BK276"/>
  <c r="BK267"/>
  <c r="BK263"/>
  <c i="8" r="BK177"/>
  <c r="J240"/>
  <c r="BK164"/>
  <c r="BK150"/>
  <c r="BK124"/>
  <c r="BK142"/>
  <c i="9" r="J749"/>
  <c r="J411"/>
  <c r="BK520"/>
  <c r="J574"/>
  <c r="J441"/>
  <c r="J247"/>
  <c r="J102"/>
  <c i="10" r="BK303"/>
  <c r="J204"/>
  <c r="J286"/>
  <c r="J141"/>
  <c i="2" r="J552"/>
  <c i="3" r="J1301"/>
  <c r="BK1108"/>
  <c r="BK917"/>
  <c r="J1117"/>
  <c r="J1097"/>
  <c r="BK416"/>
  <c r="BK526"/>
  <c i="4" r="BK117"/>
  <c i="5" r="BK444"/>
  <c r="J472"/>
  <c r="BK152"/>
  <c r="BK533"/>
  <c r="J110"/>
  <c i="6" r="J211"/>
  <c r="J263"/>
  <c r="BK241"/>
  <c r="BK132"/>
  <c i="8" r="BK227"/>
  <c r="BK217"/>
  <c r="J226"/>
  <c i="10" r="J374"/>
  <c r="J101"/>
  <c i="2" r="J124"/>
  <c r="BK296"/>
  <c r="J414"/>
  <c i="3" r="J547"/>
  <c r="J1030"/>
  <c r="BK1650"/>
  <c r="BK1090"/>
  <c r="BK1241"/>
  <c i="4" r="BK159"/>
  <c i="5" r="J451"/>
  <c r="BK460"/>
  <c r="J401"/>
  <c i="6" r="BK244"/>
  <c i="8" r="J201"/>
  <c r="BK201"/>
  <c r="BK162"/>
  <c r="J171"/>
  <c r="BK116"/>
  <c r="BK145"/>
  <c i="9" r="J558"/>
  <c r="BK441"/>
  <c i="2" r="J267"/>
  <c i="3" r="BK1160"/>
  <c r="J1670"/>
  <c r="J1139"/>
  <c r="J1069"/>
  <c r="BK1615"/>
  <c r="BK1555"/>
  <c r="BK1139"/>
  <c i="5" r="J340"/>
  <c r="BK413"/>
  <c i="6" r="J172"/>
  <c i="7" r="J84"/>
  <c i="8" r="J148"/>
  <c r="J185"/>
  <c r="J134"/>
  <c i="9" r="J447"/>
  <c r="J489"/>
  <c r="BK374"/>
  <c i="10" r="BK331"/>
  <c r="BK178"/>
  <c i="2" r="BK133"/>
  <c r="BK267"/>
  <c r="BK586"/>
  <c i="3" r="J1234"/>
  <c r="J1086"/>
  <c r="BK1454"/>
  <c r="J1256"/>
  <c i="4" r="BK102"/>
  <c i="5" r="BK470"/>
  <c i="6" r="BK317"/>
  <c i="8" r="BK143"/>
  <c r="J131"/>
  <c i="9" r="BK144"/>
  <c i="10" r="BK246"/>
  <c r="BK216"/>
  <c r="J200"/>
  <c i="11" r="BK95"/>
  <c i="2" r="J402"/>
  <c i="3" r="BK1220"/>
  <c r="J248"/>
  <c r="BK198"/>
  <c r="J1665"/>
  <c r="BK293"/>
  <c r="BK1855"/>
  <c r="BK540"/>
  <c r="J1289"/>
  <c r="BK1475"/>
  <c r="BK237"/>
  <c i="4" r="J159"/>
  <c i="5" r="J358"/>
  <c r="J441"/>
  <c r="BK491"/>
  <c r="J139"/>
  <c r="BK240"/>
  <c r="BK436"/>
  <c i="6" r="J120"/>
  <c r="BK192"/>
  <c i="8" r="J182"/>
  <c r="J101"/>
  <c r="BK208"/>
  <c r="J128"/>
  <c r="J159"/>
  <c i="9" r="BK439"/>
  <c r="J509"/>
  <c i="2" r="J424"/>
  <c r="BK603"/>
  <c r="J296"/>
  <c r="BK151"/>
  <c r="J477"/>
  <c r="BK300"/>
  <c i="3" r="J526"/>
  <c r="J1166"/>
  <c r="J1049"/>
  <c r="J1362"/>
  <c r="J1676"/>
  <c r="J334"/>
  <c r="BK1049"/>
  <c r="BK1529"/>
  <c r="J1608"/>
  <c r="BK1270"/>
  <c r="BK460"/>
  <c i="4" r="BK141"/>
  <c i="5" r="BK361"/>
  <c r="J194"/>
  <c i="3" r="J1649"/>
  <c r="J1170"/>
  <c r="J540"/>
  <c r="BK1362"/>
  <c r="BK153"/>
  <c r="BK279"/>
  <c i="4" r="BK109"/>
  <c i="5" r="BK163"/>
  <c r="BK252"/>
  <c i="6" r="J353"/>
  <c r="J344"/>
  <c i="8" r="BK230"/>
  <c r="BK233"/>
  <c i="9" r="BK747"/>
  <c r="J500"/>
  <c r="J462"/>
  <c r="BK724"/>
  <c r="BK558"/>
  <c r="J355"/>
  <c r="BK541"/>
  <c r="BK687"/>
  <c r="J537"/>
  <c r="BK211"/>
  <c r="BK91"/>
  <c i="10" r="BK351"/>
  <c r="BK370"/>
  <c r="J137"/>
  <c r="BK220"/>
  <c r="BK128"/>
  <c i="11" r="BK87"/>
  <c i="2" r="J252"/>
  <c r="BK506"/>
  <c r="BK495"/>
  <c r="BK402"/>
  <c i="3" r="J522"/>
  <c r="J951"/>
  <c r="BK1330"/>
  <c r="J1653"/>
  <c r="J1341"/>
  <c r="BK1542"/>
  <c r="J1273"/>
  <c i="5" r="J485"/>
  <c r="BK454"/>
  <c r="J256"/>
  <c i="6" r="BK186"/>
  <c r="J241"/>
  <c i="2" r="J409"/>
  <c r="F35"/>
  <c i="6" r="BK309"/>
  <c r="BK124"/>
  <c i="8" r="J137"/>
  <c r="J180"/>
  <c r="J205"/>
  <c r="BK109"/>
  <c r="BK207"/>
  <c i="9" r="J260"/>
  <c r="BK639"/>
  <c r="J492"/>
  <c r="J530"/>
  <c r="BK631"/>
  <c r="BK533"/>
  <c i="10" r="BK320"/>
  <c r="J121"/>
  <c r="J320"/>
  <c r="J194"/>
  <c r="J254"/>
  <c r="BK278"/>
  <c r="BK118"/>
  <c r="BK133"/>
  <c i="5" r="BK281"/>
  <c i="6" r="J147"/>
  <c i="3" r="BK504"/>
  <c r="BK553"/>
  <c r="J1615"/>
  <c r="J1525"/>
  <c r="BK1020"/>
  <c i="4" r="J121"/>
  <c i="5" r="BK248"/>
  <c r="BK488"/>
  <c i="6" r="J317"/>
  <c r="BK346"/>
  <c i="8" r="J112"/>
  <c r="J228"/>
  <c r="J139"/>
  <c r="J203"/>
  <c i="9" r="J747"/>
  <c r="BK502"/>
  <c i="2" r="J613"/>
  <c r="BK532"/>
  <c r="F37"/>
  <c l="1" r="R612"/>
  <c r="T612"/>
  <c i="3" r="P559"/>
  <c r="BK1068"/>
  <c r="J1068"/>
  <c r="J69"/>
  <c r="P1082"/>
  <c r="P1147"/>
  <c r="BK1236"/>
  <c r="J1236"/>
  <c r="J78"/>
  <c i="5" r="T203"/>
  <c r="R316"/>
  <c r="T443"/>
  <c i="6" r="R275"/>
  <c i="7" r="R83"/>
  <c r="R82"/>
  <c r="R81"/>
  <c i="8" r="T237"/>
  <c i="9" r="T90"/>
  <c r="T89"/>
  <c r="P595"/>
  <c r="BK450"/>
  <c r="J450"/>
  <c r="J64"/>
  <c i="3" r="R197"/>
  <c r="R252"/>
  <c r="P511"/>
  <c r="T942"/>
  <c r="P1107"/>
  <c r="BK1579"/>
  <c r="J1579"/>
  <c r="J82"/>
  <c i="5" r="BK99"/>
  <c r="R169"/>
  <c r="R360"/>
  <c r="P493"/>
  <c r="T532"/>
  <c i="6" r="P194"/>
  <c r="R95"/>
  <c r="BK194"/>
  <c r="J194"/>
  <c r="J67"/>
  <c i="7" r="T83"/>
  <c r="T82"/>
  <c r="T81"/>
  <c i="8" r="BK192"/>
  <c r="J192"/>
  <c r="J66"/>
  <c r="BK252"/>
  <c r="BK251"/>
  <c r="J251"/>
  <c r="J73"/>
  <c i="9" r="BK532"/>
  <c r="J532"/>
  <c r="J66"/>
  <c r="T496"/>
  <c r="P532"/>
  <c i="2" r="R103"/>
  <c r="BK423"/>
  <c r="J423"/>
  <c r="J68"/>
  <c r="BK499"/>
  <c r="J499"/>
  <c r="J72"/>
  <c i="3" r="BK252"/>
  <c r="J252"/>
  <c r="J63"/>
  <c r="P252"/>
  <c r="BK511"/>
  <c r="J511"/>
  <c r="J65"/>
  <c r="T511"/>
  <c r="BK942"/>
  <c r="J942"/>
  <c r="J67"/>
  <c r="P1068"/>
  <c r="T1082"/>
  <c r="BK1107"/>
  <c r="J1107"/>
  <c r="J74"/>
  <c r="BK1141"/>
  <c r="J1141"/>
  <c r="J75"/>
  <c r="R1141"/>
  <c r="R1182"/>
  <c r="T1236"/>
  <c r="BK1495"/>
  <c r="J1495"/>
  <c r="J81"/>
  <c r="T1579"/>
  <c r="T1652"/>
  <c i="4" r="R116"/>
  <c r="BK148"/>
  <c r="J148"/>
  <c r="J65"/>
  <c i="5" r="T143"/>
  <c r="T227"/>
  <c i="6" r="P275"/>
  <c i="9" r="T605"/>
  <c r="R90"/>
  <c r="R89"/>
  <c r="BK595"/>
  <c r="J595"/>
  <c r="J67"/>
  <c r="BK605"/>
  <c r="J605"/>
  <c r="J68"/>
  <c i="10" r="R92"/>
  <c i="2" r="P103"/>
  <c r="T397"/>
  <c r="R514"/>
  <c r="P556"/>
  <c r="P585"/>
  <c i="3" r="R109"/>
  <c r="P353"/>
  <c r="R511"/>
  <c r="P942"/>
  <c r="R1244"/>
  <c r="P1495"/>
  <c i="4" r="BK116"/>
  <c r="J116"/>
  <c r="J62"/>
  <c r="T148"/>
  <c r="T130"/>
  <c i="5" r="T99"/>
  <c r="P169"/>
  <c r="P227"/>
  <c r="BK360"/>
  <c r="J360"/>
  <c r="J72"/>
  <c r="R461"/>
  <c r="R512"/>
  <c i="6" r="T95"/>
  <c r="R194"/>
  <c i="7" r="P83"/>
  <c r="P82"/>
  <c r="P81"/>
  <c i="1" r="AU60"/>
  <c i="8" r="T100"/>
  <c r="T95"/>
  <c r="P214"/>
  <c r="P252"/>
  <c r="P251"/>
  <c i="9" r="R450"/>
  <c i="10" r="BK272"/>
  <c r="J272"/>
  <c r="J69"/>
  <c i="2" r="T423"/>
  <c r="T487"/>
  <c r="T499"/>
  <c i="3" r="T559"/>
  <c r="P1244"/>
  <c i="4" r="T89"/>
  <c i="5" r="R143"/>
  <c r="BK203"/>
  <c r="J203"/>
  <c r="J64"/>
  <c r="R227"/>
  <c r="BK316"/>
  <c r="J316"/>
  <c r="J67"/>
  <c r="T329"/>
  <c r="R343"/>
  <c r="BK461"/>
  <c r="J461"/>
  <c r="J74"/>
  <c r="P512"/>
  <c i="6" r="BK123"/>
  <c i="8" r="P110"/>
  <c i="9" r="P605"/>
  <c i="10" r="P113"/>
  <c r="R272"/>
  <c i="2" r="P423"/>
  <c r="BK487"/>
  <c r="J487"/>
  <c r="J70"/>
  <c r="R499"/>
  <c i="3" r="P109"/>
  <c r="R353"/>
  <c r="P963"/>
  <c r="BK1244"/>
  <c r="J1244"/>
  <c r="J79"/>
  <c r="T1445"/>
  <c r="R1579"/>
  <c r="P1652"/>
  <c i="4" r="P116"/>
  <c r="P148"/>
  <c r="P130"/>
  <c i="5" r="T169"/>
  <c r="P360"/>
  <c r="T493"/>
  <c r="BK532"/>
  <c r="J532"/>
  <c r="J77"/>
  <c i="6" r="R123"/>
  <c r="R122"/>
  <c r="R357"/>
  <c i="8" r="P100"/>
  <c r="P95"/>
  <c r="T214"/>
  <c r="P244"/>
  <c i="10" r="R132"/>
  <c r="BK356"/>
  <c r="J356"/>
  <c r="J70"/>
  <c i="9" r="T532"/>
  <c i="10" r="R113"/>
  <c r="P356"/>
  <c i="2" r="T103"/>
  <c r="T102"/>
  <c r="P514"/>
  <c r="R556"/>
  <c r="R585"/>
  <c i="3" r="P197"/>
  <c r="T197"/>
  <c r="T252"/>
  <c r="BK963"/>
  <c r="J963"/>
  <c r="J68"/>
  <c r="T1244"/>
  <c i="4" r="P89"/>
  <c r="P88"/>
  <c r="P87"/>
  <c i="1" r="AU57"/>
  <c i="5" r="R99"/>
  <c r="R251"/>
  <c r="R329"/>
  <c r="P343"/>
  <c r="R443"/>
  <c r="R493"/>
  <c r="R532"/>
  <c i="6" r="P123"/>
  <c r="BK357"/>
  <c r="J357"/>
  <c r="J69"/>
  <c i="8" r="R100"/>
  <c r="R95"/>
  <c r="R214"/>
  <c i="9" r="BK90"/>
  <c r="J90"/>
  <c r="J61"/>
  <c r="R496"/>
  <c i="10" r="T92"/>
  <c r="T272"/>
  <c i="8" r="P192"/>
  <c r="P237"/>
  <c r="T244"/>
  <c i="10" r="T132"/>
  <c i="8" r="T110"/>
  <c r="R237"/>
  <c r="T252"/>
  <c r="T251"/>
  <c i="10" r="P92"/>
  <c r="P91"/>
  <c r="P272"/>
  <c i="2" r="R423"/>
  <c r="R407"/>
  <c r="R487"/>
  <c r="P499"/>
  <c r="BK556"/>
  <c r="J556"/>
  <c r="J75"/>
  <c r="BK585"/>
  <c r="J585"/>
  <c r="J76"/>
  <c r="T585"/>
  <c i="3" r="BK109"/>
  <c r="J109"/>
  <c r="J61"/>
  <c r="BK353"/>
  <c r="J353"/>
  <c r="J64"/>
  <c r="R963"/>
  <c r="R1082"/>
  <c r="T1096"/>
  <c r="BK1147"/>
  <c r="J1147"/>
  <c r="J76"/>
  <c r="P1182"/>
  <c r="BK1445"/>
  <c r="J1445"/>
  <c r="J80"/>
  <c r="P1579"/>
  <c i="4" r="BK89"/>
  <c r="J89"/>
  <c r="J61"/>
  <c i="5" r="BK169"/>
  <c r="J169"/>
  <c r="J63"/>
  <c r="BK227"/>
  <c r="J227"/>
  <c r="J65"/>
  <c r="T316"/>
  <c r="BK343"/>
  <c r="J343"/>
  <c r="J71"/>
  <c r="P461"/>
  <c r="T512"/>
  <c i="6" r="BK95"/>
  <c r="J95"/>
  <c r="J62"/>
  <c r="P110"/>
  <c r="T110"/>
  <c r="T357"/>
  <c i="8" r="R192"/>
  <c i="9" r="R532"/>
  <c i="2" r="BK103"/>
  <c r="J103"/>
  <c r="J61"/>
  <c r="P397"/>
  <c r="T514"/>
  <c i="3" r="BK197"/>
  <c r="J197"/>
  <c r="J62"/>
  <c r="BK559"/>
  <c r="J559"/>
  <c r="J66"/>
  <c r="R942"/>
  <c r="T1068"/>
  <c r="BK1082"/>
  <c r="BK1096"/>
  <c r="J1096"/>
  <c r="J73"/>
  <c r="R1107"/>
  <c r="T1141"/>
  <c r="BK1182"/>
  <c r="J1182"/>
  <c r="J77"/>
  <c r="P1236"/>
  <c r="R1445"/>
  <c r="R1495"/>
  <c i="5" r="T251"/>
  <c r="BK443"/>
  <c r="J443"/>
  <c r="J73"/>
  <c i="6" r="P95"/>
  <c r="P90"/>
  <c r="R110"/>
  <c r="P357"/>
  <c i="8" r="T192"/>
  <c r="BK244"/>
  <c r="J244"/>
  <c r="J70"/>
  <c i="9" r="T450"/>
  <c i="10" r="P132"/>
  <c r="R356"/>
  <c i="2" r="BK397"/>
  <c r="J397"/>
  <c r="J62"/>
  <c r="P487"/>
  <c i="3" r="T109"/>
  <c r="T353"/>
  <c r="T963"/>
  <c r="P1096"/>
  <c r="T1107"/>
  <c r="P1141"/>
  <c r="R1147"/>
  <c r="T1147"/>
  <c r="R1236"/>
  <c r="P1445"/>
  <c r="T1495"/>
  <c r="BK1652"/>
  <c r="J1652"/>
  <c r="J83"/>
  <c r="R1652"/>
  <c i="4" r="R89"/>
  <c r="R88"/>
  <c r="T116"/>
  <c r="R148"/>
  <c r="R130"/>
  <c i="5" r="P143"/>
  <c r="P251"/>
  <c r="P329"/>
  <c r="T343"/>
  <c r="P443"/>
  <c r="BK512"/>
  <c r="J512"/>
  <c r="J76"/>
  <c i="6" r="BK110"/>
  <c r="J110"/>
  <c r="J63"/>
  <c r="T275"/>
  <c i="8" r="R110"/>
  <c r="R107"/>
  <c r="BK237"/>
  <c r="J237"/>
  <c r="J68"/>
  <c r="R244"/>
  <c i="9" r="R605"/>
  <c i="10" r="BK92"/>
  <c r="J92"/>
  <c r="J61"/>
  <c r="BK113"/>
  <c r="J113"/>
  <c r="J63"/>
  <c r="T113"/>
  <c r="T356"/>
  <c i="8" r="BK214"/>
  <c r="J214"/>
  <c r="J67"/>
  <c i="10" r="BK132"/>
  <c r="J132"/>
  <c r="J67"/>
  <c i="2" r="R397"/>
  <c r="BK514"/>
  <c r="J514"/>
  <c r="J73"/>
  <c r="T556"/>
  <c i="5" r="P203"/>
  <c r="T360"/>
  <c r="BK493"/>
  <c r="J493"/>
  <c r="J75"/>
  <c i="6" r="BK275"/>
  <c r="J275"/>
  <c r="J68"/>
  <c i="8" r="BK110"/>
  <c r="J110"/>
  <c r="J65"/>
  <c r="R252"/>
  <c r="R251"/>
  <c i="9" r="P450"/>
  <c r="R595"/>
  <c i="5" r="P99"/>
  <c r="P98"/>
  <c r="R203"/>
  <c r="P316"/>
  <c r="T461"/>
  <c r="P532"/>
  <c i="6" r="T194"/>
  <c i="7" r="BK83"/>
  <c r="J83"/>
  <c r="J61"/>
  <c i="9" r="P496"/>
  <c i="11" r="BK84"/>
  <c r="J84"/>
  <c r="J61"/>
  <c r="T84"/>
  <c r="T93"/>
  <c i="3" r="R559"/>
  <c r="R1068"/>
  <c r="R1096"/>
  <c r="T1182"/>
  <c i="5" r="BK143"/>
  <c r="J143"/>
  <c r="J62"/>
  <c r="BK251"/>
  <c r="J251"/>
  <c r="J66"/>
  <c r="BK329"/>
  <c r="J329"/>
  <c r="J68"/>
  <c i="6" r="T123"/>
  <c r="T122"/>
  <c i="8" r="BK100"/>
  <c r="J100"/>
  <c r="J62"/>
  <c i="9" r="P90"/>
  <c r="P89"/>
  <c r="BK496"/>
  <c r="J496"/>
  <c r="J65"/>
  <c r="T595"/>
  <c i="11" r="P84"/>
  <c r="R84"/>
  <c r="BK93"/>
  <c r="J93"/>
  <c r="J62"/>
  <c r="P93"/>
  <c r="R93"/>
  <c i="4" r="BK131"/>
  <c r="J131"/>
  <c r="J64"/>
  <c i="8" r="BK108"/>
  <c r="J108"/>
  <c r="J64"/>
  <c r="BK247"/>
  <c r="J247"/>
  <c r="J71"/>
  <c i="3" r="BK1678"/>
  <c r="J1678"/>
  <c r="J84"/>
  <c i="8" r="BK96"/>
  <c r="J96"/>
  <c r="J61"/>
  <c i="2" r="BK494"/>
  <c r="J494"/>
  <c r="J71"/>
  <c i="9" r="BK446"/>
  <c r="J446"/>
  <c r="J62"/>
  <c i="2" r="BK597"/>
  <c r="J597"/>
  <c r="J77"/>
  <c r="BK693"/>
  <c r="J693"/>
  <c r="J81"/>
  <c i="10" r="BK111"/>
  <c r="J111"/>
  <c r="J62"/>
  <c i="3" r="BK1689"/>
  <c r="J1689"/>
  <c r="J85"/>
  <c i="2" r="BK551"/>
  <c r="J551"/>
  <c r="J74"/>
  <c r="BK612"/>
  <c r="J612"/>
  <c r="J79"/>
  <c i="10" r="BK123"/>
  <c r="J123"/>
  <c r="J64"/>
  <c i="8" r="BK249"/>
  <c r="J249"/>
  <c r="J72"/>
  <c i="2" r="BK602"/>
  <c r="J602"/>
  <c r="J78"/>
  <c i="3" r="BK1078"/>
  <c r="J1078"/>
  <c r="J70"/>
  <c i="4" r="BK158"/>
  <c r="BK157"/>
  <c r="J157"/>
  <c r="J66"/>
  <c i="8" r="BK241"/>
  <c r="J241"/>
  <c r="J69"/>
  <c i="2" r="BK413"/>
  <c r="J413"/>
  <c r="J65"/>
  <c r="BK419"/>
  <c r="J419"/>
  <c r="J67"/>
  <c r="BK484"/>
  <c r="J484"/>
  <c r="J69"/>
  <c i="3" r="BK1858"/>
  <c r="J1858"/>
  <c r="J86"/>
  <c r="BK1876"/>
  <c r="J1876"/>
  <c r="J87"/>
  <c i="5" r="BK339"/>
  <c r="J339"/>
  <c r="J69"/>
  <c i="6" r="BK119"/>
  <c r="J119"/>
  <c r="J64"/>
  <c i="2" r="BK408"/>
  <c r="J408"/>
  <c r="J64"/>
  <c r="BK416"/>
  <c r="J416"/>
  <c r="J66"/>
  <c i="6" r="BK91"/>
  <c r="J91"/>
  <c r="J61"/>
  <c i="10" r="BK127"/>
  <c r="J127"/>
  <c r="J66"/>
  <c r="BK267"/>
  <c r="J267"/>
  <c r="J68"/>
  <c i="11" r="E48"/>
  <c r="J52"/>
  <c r="F79"/>
  <c r="BE87"/>
  <c r="BE89"/>
  <c r="BE95"/>
  <c i="10" r="BK91"/>
  <c r="J91"/>
  <c r="J60"/>
  <c i="11" r="BE85"/>
  <c r="BE94"/>
  <c i="10" r="F55"/>
  <c r="BE200"/>
  <c r="BE318"/>
  <c r="BE331"/>
  <c r="BE338"/>
  <c r="BE262"/>
  <c r="BE345"/>
  <c i="9" r="BK89"/>
  <c i="10" r="BE112"/>
  <c r="BE258"/>
  <c r="BE328"/>
  <c r="BE97"/>
  <c r="BE104"/>
  <c r="BE114"/>
  <c r="BE351"/>
  <c r="BE357"/>
  <c r="BE310"/>
  <c r="J52"/>
  <c r="BE178"/>
  <c r="BE194"/>
  <c r="BE212"/>
  <c r="BE341"/>
  <c r="BE365"/>
  <c r="BE238"/>
  <c r="BE370"/>
  <c r="E48"/>
  <c r="BE93"/>
  <c r="BE278"/>
  <c r="BE303"/>
  <c r="BE325"/>
  <c r="BE116"/>
  <c r="BE133"/>
  <c r="BE139"/>
  <c r="BE268"/>
  <c r="BE187"/>
  <c r="BE266"/>
  <c r="BE283"/>
  <c r="BE101"/>
  <c r="BE118"/>
  <c r="BE121"/>
  <c r="BE230"/>
  <c r="BE316"/>
  <c r="BE320"/>
  <c r="BE354"/>
  <c r="BE128"/>
  <c r="BE165"/>
  <c r="BE208"/>
  <c r="BE242"/>
  <c r="BE246"/>
  <c r="BE254"/>
  <c r="BE286"/>
  <c r="BE124"/>
  <c r="BE145"/>
  <c r="BE185"/>
  <c r="BE196"/>
  <c r="BE273"/>
  <c r="BE288"/>
  <c r="BE290"/>
  <c r="BE369"/>
  <c r="BE108"/>
  <c r="BE234"/>
  <c r="BE154"/>
  <c r="BE190"/>
  <c r="BE204"/>
  <c r="BE216"/>
  <c r="BE220"/>
  <c r="BE224"/>
  <c r="BE250"/>
  <c r="BE360"/>
  <c r="BE137"/>
  <c r="BE141"/>
  <c r="BE372"/>
  <c r="BE374"/>
  <c r="BE297"/>
  <c r="BE321"/>
  <c i="8" r="J252"/>
  <c r="J74"/>
  <c i="9" r="E48"/>
  <c r="BE229"/>
  <c r="BE477"/>
  <c r="BE481"/>
  <c r="BE515"/>
  <c r="BE687"/>
  <c r="BE537"/>
  <c r="BE574"/>
  <c r="BE590"/>
  <c r="BE603"/>
  <c r="BE489"/>
  <c r="BE639"/>
  <c r="BE178"/>
  <c r="BE409"/>
  <c r="BE548"/>
  <c r="BE571"/>
  <c r="BE91"/>
  <c r="BE102"/>
  <c r="BE144"/>
  <c r="BE374"/>
  <c r="BE502"/>
  <c r="BE555"/>
  <c r="BE558"/>
  <c r="BE606"/>
  <c r="BE615"/>
  <c r="BE709"/>
  <c r="BE576"/>
  <c r="BE580"/>
  <c r="BE583"/>
  <c r="BE593"/>
  <c r="BE596"/>
  <c r="BE652"/>
  <c r="BE112"/>
  <c r="BE211"/>
  <c r="BE247"/>
  <c r="BE266"/>
  <c r="BE509"/>
  <c r="BE624"/>
  <c r="BE719"/>
  <c r="BE260"/>
  <c r="BE334"/>
  <c r="BE392"/>
  <c r="BE441"/>
  <c r="BE458"/>
  <c r="BE525"/>
  <c r="BE530"/>
  <c r="BE685"/>
  <c r="BE439"/>
  <c r="BE470"/>
  <c r="BE500"/>
  <c r="BE565"/>
  <c r="J82"/>
  <c r="BE355"/>
  <c r="BE419"/>
  <c r="BE492"/>
  <c r="BE497"/>
  <c r="BE172"/>
  <c r="BE253"/>
  <c r="BE552"/>
  <c r="F55"/>
  <c r="BE494"/>
  <c r="BE533"/>
  <c r="BE541"/>
  <c i="8" r="BK107"/>
  <c r="J107"/>
  <c r="J63"/>
  <c i="9" r="BE109"/>
  <c r="BE411"/>
  <c r="BE462"/>
  <c r="BE711"/>
  <c r="BE724"/>
  <c r="BE727"/>
  <c r="BE749"/>
  <c r="BE100"/>
  <c r="BE106"/>
  <c r="BE258"/>
  <c r="BE264"/>
  <c r="BE447"/>
  <c r="BE451"/>
  <c r="BE631"/>
  <c r="BE715"/>
  <c r="BE768"/>
  <c r="BE520"/>
  <c r="BE665"/>
  <c r="BE747"/>
  <c i="8" r="BE101"/>
  <c r="BE114"/>
  <c r="BE208"/>
  <c r="BE103"/>
  <c r="BE131"/>
  <c r="BE136"/>
  <c r="BE148"/>
  <c r="BE152"/>
  <c r="BE194"/>
  <c r="BE211"/>
  <c r="BE226"/>
  <c r="BE105"/>
  <c r="BE116"/>
  <c r="BE222"/>
  <c r="E48"/>
  <c r="BE166"/>
  <c r="BE190"/>
  <c r="BE130"/>
  <c r="BE143"/>
  <c r="BE153"/>
  <c r="BE205"/>
  <c r="BE224"/>
  <c i="7" r="BK82"/>
  <c r="J82"/>
  <c r="J60"/>
  <c i="8" r="BE169"/>
  <c r="BE175"/>
  <c r="BE112"/>
  <c r="BE118"/>
  <c r="F55"/>
  <c r="BE128"/>
  <c r="BE137"/>
  <c r="BE161"/>
  <c r="BE215"/>
  <c r="BE220"/>
  <c r="BE133"/>
  <c r="BE196"/>
  <c r="BE230"/>
  <c r="BE158"/>
  <c r="BE207"/>
  <c r="BE209"/>
  <c r="BE122"/>
  <c r="BE127"/>
  <c r="BE200"/>
  <c r="BE217"/>
  <c r="BE228"/>
  <c r="BE198"/>
  <c r="BE201"/>
  <c r="BE227"/>
  <c r="BE97"/>
  <c r="BE109"/>
  <c r="BE120"/>
  <c r="BE123"/>
  <c r="BE139"/>
  <c r="BE140"/>
  <c r="BE142"/>
  <c r="BE144"/>
  <c r="BE145"/>
  <c r="BE159"/>
  <c r="BE168"/>
  <c r="BE180"/>
  <c r="BE149"/>
  <c r="BE155"/>
  <c r="BE156"/>
  <c r="BE172"/>
  <c r="BE181"/>
  <c r="BE183"/>
  <c r="BE186"/>
  <c r="BE188"/>
  <c r="BE203"/>
  <c r="BE236"/>
  <c r="BE245"/>
  <c r="BE250"/>
  <c r="J88"/>
  <c r="BE146"/>
  <c r="BE162"/>
  <c r="BE164"/>
  <c r="BE165"/>
  <c r="BE171"/>
  <c r="BE177"/>
  <c r="BE182"/>
  <c r="BE212"/>
  <c r="BE232"/>
  <c r="BE233"/>
  <c r="BE246"/>
  <c r="BE111"/>
  <c r="BE124"/>
  <c r="BE150"/>
  <c r="BE119"/>
  <c r="BE134"/>
  <c r="BE176"/>
  <c r="BE185"/>
  <c r="BE193"/>
  <c r="BE240"/>
  <c r="BE248"/>
  <c r="BE255"/>
  <c r="BE257"/>
  <c r="BE229"/>
  <c r="BE231"/>
  <c r="BE234"/>
  <c r="BE238"/>
  <c r="BE242"/>
  <c r="BE253"/>
  <c i="6" r="J123"/>
  <c r="J66"/>
  <c i="7" r="F55"/>
  <c r="E48"/>
  <c r="J52"/>
  <c r="BE84"/>
  <c r="BE86"/>
  <c i="6" r="E79"/>
  <c r="BE105"/>
  <c r="BE111"/>
  <c r="BE244"/>
  <c r="BE100"/>
  <c r="BE179"/>
  <c r="BE317"/>
  <c r="BE276"/>
  <c r="BE271"/>
  <c r="BE213"/>
  <c r="BE269"/>
  <c r="BE310"/>
  <c r="BE326"/>
  <c i="5" r="J99"/>
  <c r="J61"/>
  <c i="6" r="J52"/>
  <c r="F86"/>
  <c r="BE328"/>
  <c r="BE132"/>
  <c r="BE137"/>
  <c r="BE283"/>
  <c r="BE351"/>
  <c r="BE358"/>
  <c i="5" r="BK342"/>
  <c r="J342"/>
  <c r="J70"/>
  <c i="6" r="BE113"/>
  <c r="BE115"/>
  <c r="BE337"/>
  <c r="BE160"/>
  <c r="BE195"/>
  <c r="BE237"/>
  <c r="BE188"/>
  <c r="BE190"/>
  <c r="BE211"/>
  <c r="BE235"/>
  <c r="BE239"/>
  <c r="BE124"/>
  <c r="BE292"/>
  <c r="BE301"/>
  <c r="BE309"/>
  <c r="BE346"/>
  <c r="BE355"/>
  <c r="BE117"/>
  <c r="BE120"/>
  <c r="BE241"/>
  <c r="BE261"/>
  <c r="BE263"/>
  <c r="BE267"/>
  <c r="BE344"/>
  <c r="BE92"/>
  <c r="BE172"/>
  <c r="BE273"/>
  <c r="BE96"/>
  <c r="BE192"/>
  <c r="BE265"/>
  <c r="BE147"/>
  <c r="BE186"/>
  <c r="BE252"/>
  <c r="BE339"/>
  <c r="BE353"/>
  <c r="BE363"/>
  <c r="BE365"/>
  <c i="5" r="BE344"/>
  <c i="4" r="BK130"/>
  <c r="J130"/>
  <c r="J63"/>
  <c r="J158"/>
  <c r="J67"/>
  <c i="5" r="BE281"/>
  <c r="BE348"/>
  <c r="BE351"/>
  <c r="BE355"/>
  <c r="BE361"/>
  <c r="BE365"/>
  <c r="BE378"/>
  <c r="BE340"/>
  <c r="BE413"/>
  <c r="BE332"/>
  <c r="BE390"/>
  <c r="BE457"/>
  <c r="BE317"/>
  <c r="BE462"/>
  <c r="BE358"/>
  <c r="BE404"/>
  <c r="BE417"/>
  <c r="BE429"/>
  <c r="BE441"/>
  <c r="BE444"/>
  <c r="BE397"/>
  <c r="E87"/>
  <c r="BE176"/>
  <c r="BE275"/>
  <c r="BE426"/>
  <c r="J91"/>
  <c r="F94"/>
  <c r="BE117"/>
  <c r="BE167"/>
  <c r="BE334"/>
  <c r="BE468"/>
  <c r="BE479"/>
  <c r="BE507"/>
  <c r="BE320"/>
  <c r="BE488"/>
  <c r="BE503"/>
  <c r="BE170"/>
  <c r="BE186"/>
  <c r="BE194"/>
  <c r="BE269"/>
  <c i="4" r="BK88"/>
  <c r="J88"/>
  <c r="J60"/>
  <c i="5" r="BE100"/>
  <c r="BE107"/>
  <c r="BE110"/>
  <c r="BE124"/>
  <c r="BE132"/>
  <c r="BE139"/>
  <c r="BE144"/>
  <c r="BE148"/>
  <c r="BE152"/>
  <c r="BE158"/>
  <c r="BE163"/>
  <c r="BE228"/>
  <c r="BE232"/>
  <c r="BE285"/>
  <c r="BE312"/>
  <c r="BE240"/>
  <c r="BE252"/>
  <c r="BE260"/>
  <c r="BE309"/>
  <c r="BE401"/>
  <c r="BE536"/>
  <c r="BE204"/>
  <c r="BE248"/>
  <c r="BE256"/>
  <c r="BE499"/>
  <c r="BE394"/>
  <c r="BE465"/>
  <c r="BE472"/>
  <c r="BE264"/>
  <c r="BE326"/>
  <c r="BE330"/>
  <c r="BE218"/>
  <c r="BE220"/>
  <c r="BE236"/>
  <c r="BE436"/>
  <c r="BE470"/>
  <c r="BE485"/>
  <c r="BE491"/>
  <c r="BE515"/>
  <c r="BE518"/>
  <c r="BE523"/>
  <c r="BE528"/>
  <c r="BE180"/>
  <c r="BE211"/>
  <c r="BE322"/>
  <c r="BE337"/>
  <c r="BE510"/>
  <c r="BE513"/>
  <c r="BE521"/>
  <c r="BE525"/>
  <c r="BE530"/>
  <c r="BE533"/>
  <c r="BE289"/>
  <c r="BE451"/>
  <c r="BE454"/>
  <c r="BE494"/>
  <c r="BE190"/>
  <c r="BE244"/>
  <c r="BE299"/>
  <c r="BE460"/>
  <c i="4" r="F55"/>
  <c r="BE90"/>
  <c i="3" r="J1082"/>
  <c r="J72"/>
  <c i="4" r="BE127"/>
  <c r="E48"/>
  <c r="BE132"/>
  <c r="J81"/>
  <c r="BE117"/>
  <c r="BE124"/>
  <c r="BE119"/>
  <c r="BE102"/>
  <c r="BE149"/>
  <c i="3" r="BK108"/>
  <c r="J108"/>
  <c r="J60"/>
  <c i="4" r="BE98"/>
  <c r="BE109"/>
  <c r="BE141"/>
  <c r="BE121"/>
  <c r="BE153"/>
  <c r="BE159"/>
  <c i="3" r="BE153"/>
  <c r="BE160"/>
  <c r="BE198"/>
  <c r="BE222"/>
  <c r="BE273"/>
  <c r="BE310"/>
  <c r="BE368"/>
  <c r="BE444"/>
  <c r="BE516"/>
  <c r="BE532"/>
  <c r="BE540"/>
  <c r="BE567"/>
  <c r="BE584"/>
  <c r="BE876"/>
  <c r="BE895"/>
  <c r="BE1030"/>
  <c r="BE1060"/>
  <c r="BE1073"/>
  <c r="BE1117"/>
  <c r="BE1234"/>
  <c r="BE1237"/>
  <c r="BE1245"/>
  <c r="BE1256"/>
  <c r="BE1270"/>
  <c r="BE1280"/>
  <c r="BE1289"/>
  <c r="BE1330"/>
  <c r="BE1446"/>
  <c r="BE1463"/>
  <c r="BE1483"/>
  <c r="BE1499"/>
  <c r="BE1485"/>
  <c r="BE1580"/>
  <c r="BE1542"/>
  <c r="BE1552"/>
  <c r="BE1577"/>
  <c r="BE1362"/>
  <c r="BE1608"/>
  <c r="BE117"/>
  <c r="BE215"/>
  <c r="BE297"/>
  <c r="BE451"/>
  <c r="BE460"/>
  <c r="BE932"/>
  <c r="BE960"/>
  <c r="BE999"/>
  <c r="BE1035"/>
  <c r="BE1125"/>
  <c r="BE1139"/>
  <c r="BE1241"/>
  <c r="BE1443"/>
  <c r="BE1636"/>
  <c r="BE1647"/>
  <c r="BE1615"/>
  <c r="BE1656"/>
  <c r="BE1475"/>
  <c r="BE1601"/>
  <c r="BE1650"/>
  <c r="BE1653"/>
  <c r="BE1665"/>
  <c r="BE1679"/>
  <c r="BE1662"/>
  <c r="BE1670"/>
  <c i="2" r="BK102"/>
  <c r="J102"/>
  <c r="J60"/>
  <c i="3" r="J101"/>
  <c r="BE237"/>
  <c r="BE241"/>
  <c r="BE248"/>
  <c r="BE428"/>
  <c r="BE483"/>
  <c r="BE504"/>
  <c r="BE539"/>
  <c r="BE547"/>
  <c r="BE553"/>
  <c r="BE574"/>
  <c r="BE917"/>
  <c r="BE923"/>
  <c r="BE943"/>
  <c r="BE968"/>
  <c r="BE1064"/>
  <c r="BE1132"/>
  <c r="BE1154"/>
  <c r="BE1174"/>
  <c r="BE1196"/>
  <c r="BE1207"/>
  <c r="BE1227"/>
  <c r="BE1417"/>
  <c r="BE1430"/>
  <c r="BE1448"/>
  <c r="BE1459"/>
  <c r="BE1562"/>
  <c r="BE1624"/>
  <c r="BE1649"/>
  <c r="BE1659"/>
  <c r="BE1667"/>
  <c r="BE1855"/>
  <c r="BE1859"/>
  <c r="BE131"/>
  <c r="BE186"/>
  <c r="BE293"/>
  <c r="BE416"/>
  <c r="BE964"/>
  <c r="BE1009"/>
  <c r="BE1076"/>
  <c r="BE1108"/>
  <c r="BE1424"/>
  <c r="BE1466"/>
  <c r="BE1517"/>
  <c r="BE1690"/>
  <c r="BE1877"/>
  <c r="E97"/>
  <c r="F104"/>
  <c r="BE124"/>
  <c r="BE140"/>
  <c r="BE168"/>
  <c r="BE190"/>
  <c r="BE194"/>
  <c r="BE201"/>
  <c r="BE205"/>
  <c r="BE208"/>
  <c r="BE228"/>
  <c r="BE233"/>
  <c r="BE334"/>
  <c r="BE354"/>
  <c r="BE392"/>
  <c r="BE404"/>
  <c r="BE435"/>
  <c r="BE507"/>
  <c r="BE560"/>
  <c r="BE729"/>
  <c r="BE958"/>
  <c r="BE1079"/>
  <c r="BE1170"/>
  <c r="BE1178"/>
  <c r="BE1341"/>
  <c r="BE1355"/>
  <c r="BE1447"/>
  <c r="BE1454"/>
  <c r="BE1486"/>
  <c r="BE1490"/>
  <c r="BE1493"/>
  <c r="BE1529"/>
  <c r="BE1549"/>
  <c r="BE1622"/>
  <c r="BE1638"/>
  <c r="BE1673"/>
  <c r="BE1676"/>
  <c r="BE1868"/>
  <c i="2" r="BK692"/>
  <c r="J692"/>
  <c r="J80"/>
  <c i="3" r="BE110"/>
  <c r="BE380"/>
  <c r="BE496"/>
  <c r="BE500"/>
  <c r="BE1033"/>
  <c r="BE1049"/>
  <c r="BE1086"/>
  <c r="BE1106"/>
  <c r="BE1145"/>
  <c r="BE1148"/>
  <c r="BE1166"/>
  <c r="BE1183"/>
  <c r="BE1220"/>
  <c r="BE1230"/>
  <c r="BE1266"/>
  <c r="BE1359"/>
  <c r="BE1390"/>
  <c r="BE1496"/>
  <c r="BE1525"/>
  <c r="BE1090"/>
  <c r="BE1093"/>
  <c r="BE1273"/>
  <c r="BE1297"/>
  <c r="BE1301"/>
  <c r="BE1441"/>
  <c r="BE1574"/>
  <c r="BE469"/>
  <c r="BE476"/>
  <c r="BE489"/>
  <c r="BE522"/>
  <c r="BE526"/>
  <c r="BE944"/>
  <c r="BE1071"/>
  <c r="BE1083"/>
  <c r="BE1097"/>
  <c r="BE179"/>
  <c r="BE324"/>
  <c r="BE442"/>
  <c r="BE938"/>
  <c r="BE1020"/>
  <c r="BE1138"/>
  <c r="BE1142"/>
  <c r="BE1160"/>
  <c r="BE1187"/>
  <c r="BE1555"/>
  <c r="BE253"/>
  <c r="BE279"/>
  <c r="BE286"/>
  <c r="BE313"/>
  <c r="BE512"/>
  <c r="BE581"/>
  <c r="BE951"/>
  <c r="BE978"/>
  <c r="BE989"/>
  <c r="BE1069"/>
  <c r="BE1242"/>
  <c r="BE1277"/>
  <c r="BE1304"/>
  <c r="BE1583"/>
  <c r="BE1594"/>
  <c r="BE1536"/>
  <c r="BE1571"/>
  <c r="BE1586"/>
  <c i="2" r="BE405"/>
  <c r="BE409"/>
  <c r="BE414"/>
  <c r="BE420"/>
  <c r="BE424"/>
  <c r="BE433"/>
  <c r="BE449"/>
  <c r="BE456"/>
  <c r="BE468"/>
  <c r="BE488"/>
  <c r="BE495"/>
  <c r="BE603"/>
  <c r="BE252"/>
  <c r="BE259"/>
  <c r="BE267"/>
  <c r="BE398"/>
  <c r="BE442"/>
  <c r="BE578"/>
  <c r="BE613"/>
  <c i="1" r="BB55"/>
  <c i="2" r="BE104"/>
  <c r="BE111"/>
  <c r="BE165"/>
  <c r="F55"/>
  <c r="BE141"/>
  <c r="BE248"/>
  <c r="BE461"/>
  <c r="BE477"/>
  <c r="BE485"/>
  <c r="BE490"/>
  <c r="BE120"/>
  <c r="BE128"/>
  <c r="BE263"/>
  <c r="BE375"/>
  <c r="BE417"/>
  <c r="BE557"/>
  <c r="BE681"/>
  <c i="1" r="AW55"/>
  <c i="2" r="BE137"/>
  <c r="BE187"/>
  <c r="BE296"/>
  <c r="BE307"/>
  <c r="BE510"/>
  <c r="BE566"/>
  <c r="J52"/>
  <c r="BE124"/>
  <c r="BE151"/>
  <c r="BE300"/>
  <c r="BE515"/>
  <c r="BE532"/>
  <c r="BE500"/>
  <c i="1" r="BA55"/>
  <c i="2" r="BE598"/>
  <c r="BE590"/>
  <c r="E91"/>
  <c r="BE205"/>
  <c r="BE400"/>
  <c r="BE694"/>
  <c r="BE133"/>
  <c r="BE182"/>
  <c r="BE402"/>
  <c r="BE506"/>
  <c i="1" r="BC55"/>
  <c i="2" r="BE543"/>
  <c r="BE547"/>
  <c r="BE552"/>
  <c r="BE586"/>
  <c i="1" r="BD55"/>
  <c i="10" r="F34"/>
  <c i="1" r="BA63"/>
  <c i="4" r="F37"/>
  <c i="1" r="BD57"/>
  <c i="6" r="F35"/>
  <c i="1" r="BB59"/>
  <c i="9" r="F37"/>
  <c i="1" r="BD62"/>
  <c i="11" r="J34"/>
  <c i="1" r="AW64"/>
  <c i="3" r="J34"/>
  <c i="1" r="AW56"/>
  <c i="9" r="J34"/>
  <c i="1" r="AW62"/>
  <c i="4" r="J34"/>
  <c i="1" r="AW57"/>
  <c i="5" r="J34"/>
  <c i="1" r="AW58"/>
  <c i="4" r="F34"/>
  <c i="1" r="BA57"/>
  <c i="4" r="F35"/>
  <c i="1" r="BB57"/>
  <c i="8" r="F37"/>
  <c i="1" r="BD61"/>
  <c i="7" r="F34"/>
  <c i="1" r="BA60"/>
  <c i="7" r="J34"/>
  <c i="1" r="AW60"/>
  <c i="5" r="F35"/>
  <c i="1" r="BB58"/>
  <c i="7" r="F35"/>
  <c i="1" r="BB60"/>
  <c i="7" r="F37"/>
  <c i="1" r="BD60"/>
  <c i="8" r="F35"/>
  <c i="1" r="BB61"/>
  <c i="6" r="F37"/>
  <c i="1" r="BD59"/>
  <c i="10" r="F35"/>
  <c i="1" r="BB63"/>
  <c i="7" r="F36"/>
  <c i="1" r="BC60"/>
  <c i="6" r="F36"/>
  <c i="1" r="BC59"/>
  <c i="10" r="F37"/>
  <c i="1" r="BD63"/>
  <c i="11" r="F36"/>
  <c i="1" r="BC64"/>
  <c i="11" r="F37"/>
  <c i="1" r="BD64"/>
  <c i="9" r="F34"/>
  <c i="1" r="BA62"/>
  <c i="3" r="F37"/>
  <c i="1" r="BD56"/>
  <c i="8" r="F34"/>
  <c i="1" r="BA61"/>
  <c i="4" r="F36"/>
  <c i="1" r="BC57"/>
  <c i="9" r="F36"/>
  <c i="1" r="BC62"/>
  <c i="5" r="F36"/>
  <c i="1" r="BC58"/>
  <c i="3" r="F34"/>
  <c i="1" r="BA56"/>
  <c i="8" r="F36"/>
  <c i="1" r="BC61"/>
  <c i="8" r="J34"/>
  <c i="1" r="AW61"/>
  <c i="5" r="F34"/>
  <c i="1" r="BA58"/>
  <c i="3" r="F35"/>
  <c i="1" r="BB56"/>
  <c i="5" r="F37"/>
  <c i="1" r="BD58"/>
  <c i="3" r="F36"/>
  <c i="1" r="BC56"/>
  <c i="10" r="J34"/>
  <c i="1" r="AW63"/>
  <c i="11" r="F34"/>
  <c i="1" r="BA64"/>
  <c i="10" r="F36"/>
  <c i="1" r="BC63"/>
  <c i="6" r="J34"/>
  <c i="1" r="AW59"/>
  <c i="11" r="F35"/>
  <c i="1" r="BB64"/>
  <c i="6" r="F34"/>
  <c i="1" r="BA59"/>
  <c i="9" r="F35"/>
  <c i="1" r="BB62"/>
  <c i="4" l="1" r="R87"/>
  <c i="6" r="T90"/>
  <c i="2" r="T407"/>
  <c i="6" r="R90"/>
  <c r="R89"/>
  <c i="10" r="P126"/>
  <c r="P90"/>
  <c i="1" r="AU63"/>
  <c i="3" r="P108"/>
  <c i="8" r="T107"/>
  <c r="T94"/>
  <c i="2" r="P407"/>
  <c i="5" r="T98"/>
  <c r="T342"/>
  <c i="10" r="R91"/>
  <c i="4" r="T88"/>
  <c r="T87"/>
  <c i="5" r="P342"/>
  <c r="P97"/>
  <c i="1" r="AU58"/>
  <c i="6" r="BK122"/>
  <c i="3" r="R108"/>
  <c i="5" r="R98"/>
  <c i="2" r="T101"/>
  <c i="11" r="P83"/>
  <c r="P82"/>
  <c i="1" r="AU64"/>
  <c i="3" r="T108"/>
  <c i="8" r="R94"/>
  <c i="2" r="P102"/>
  <c r="P101"/>
  <c i="1" r="AU55"/>
  <c i="6" r="T89"/>
  <c r="P122"/>
  <c r="P89"/>
  <c i="1" r="AU59"/>
  <c i="11" r="T83"/>
  <c r="T82"/>
  <c i="3" r="T1081"/>
  <c i="5" r="R342"/>
  <c i="3" r="R1081"/>
  <c i="2" r="R102"/>
  <c r="R101"/>
  <c i="9" r="T449"/>
  <c r="T88"/>
  <c i="3" r="BK1081"/>
  <c r="J1081"/>
  <c r="J71"/>
  <c i="9" r="P449"/>
  <c r="P88"/>
  <c i="1" r="AU62"/>
  <c i="8" r="P107"/>
  <c r="P94"/>
  <c i="1" r="AU61"/>
  <c i="10" r="T91"/>
  <c i="9" r="R449"/>
  <c r="R88"/>
  <c i="10" r="T126"/>
  <c i="3" r="P1081"/>
  <c i="11" r="R83"/>
  <c r="R82"/>
  <c i="10" r="R126"/>
  <c i="5" r="BK98"/>
  <c r="J98"/>
  <c r="J60"/>
  <c i="10" r="BK126"/>
  <c r="J126"/>
  <c r="J65"/>
  <c i="9" r="BK449"/>
  <c r="J449"/>
  <c r="J63"/>
  <c i="6" r="BK90"/>
  <c r="J90"/>
  <c r="J60"/>
  <c i="2" r="BK407"/>
  <c r="J407"/>
  <c r="J63"/>
  <c i="8" r="BK95"/>
  <c r="J95"/>
  <c r="J60"/>
  <c i="11" r="BK83"/>
  <c r="J83"/>
  <c r="J60"/>
  <c i="10" r="BK90"/>
  <c r="J90"/>
  <c r="J59"/>
  <c i="9" r="BK88"/>
  <c r="J88"/>
  <c r="J59"/>
  <c r="J89"/>
  <c r="J60"/>
  <c i="8" r="BK94"/>
  <c r="J94"/>
  <c i="7" r="BK81"/>
  <c r="J81"/>
  <c i="4" r="BK87"/>
  <c r="J87"/>
  <c r="J59"/>
  <c i="3" r="BK107"/>
  <c r="J107"/>
  <c r="J59"/>
  <c i="2" r="BK101"/>
  <c r="J101"/>
  <c r="J59"/>
  <c i="1" r="BB54"/>
  <c r="AX54"/>
  <c i="4" r="J33"/>
  <c i="1" r="AV57"/>
  <c r="AT57"/>
  <c i="6" r="F33"/>
  <c i="1" r="AZ59"/>
  <c i="11" r="J33"/>
  <c i="1" r="AV64"/>
  <c r="AT64"/>
  <c r="BC54"/>
  <c r="W32"/>
  <c i="7" r="F33"/>
  <c i="1" r="AZ60"/>
  <c i="5" r="J33"/>
  <c i="1" r="AV58"/>
  <c r="AT58"/>
  <c i="2" r="J33"/>
  <c i="1" r="AV55"/>
  <c r="AT55"/>
  <c r="BD54"/>
  <c r="W33"/>
  <c i="7" r="J30"/>
  <c i="1" r="AG60"/>
  <c i="9" r="J33"/>
  <c i="1" r="AV62"/>
  <c r="AT62"/>
  <c i="6" r="J33"/>
  <c i="1" r="AV59"/>
  <c r="AT59"/>
  <c i="5" r="F33"/>
  <c i="1" r="AZ58"/>
  <c i="3" r="J33"/>
  <c i="1" r="AV56"/>
  <c r="AT56"/>
  <c i="11" r="F33"/>
  <c i="1" r="AZ64"/>
  <c i="8" r="J33"/>
  <c i="1" r="AV61"/>
  <c r="AT61"/>
  <c i="4" r="F33"/>
  <c i="1" r="AZ57"/>
  <c i="2" r="F33"/>
  <c i="1" r="AZ55"/>
  <c i="9" r="F33"/>
  <c i="1" r="AZ62"/>
  <c i="3" r="F33"/>
  <c i="1" r="AZ56"/>
  <c i="8" r="F33"/>
  <c i="1" r="AZ61"/>
  <c i="7" r="J33"/>
  <c i="1" r="AV60"/>
  <c r="AT60"/>
  <c i="8" r="J30"/>
  <c i="1" r="AG61"/>
  <c i="10" r="F33"/>
  <c i="1" r="AZ63"/>
  <c i="10" r="J33"/>
  <c i="1" r="AV63"/>
  <c r="AT63"/>
  <c r="BA54"/>
  <c r="AW54"/>
  <c r="AK30"/>
  <c i="10" l="1" r="T90"/>
  <c i="3" r="T107"/>
  <c r="R107"/>
  <c i="5" r="R97"/>
  <c i="6" r="BK89"/>
  <c r="J89"/>
  <c r="J59"/>
  <c i="3" r="P107"/>
  <c i="1" r="AU56"/>
  <c i="10" r="R90"/>
  <c i="5" r="T97"/>
  <c r="BK97"/>
  <c r="J97"/>
  <c i="6" r="J122"/>
  <c r="J65"/>
  <c i="11" r="BK82"/>
  <c r="J82"/>
  <c r="J59"/>
  <c i="1" r="AN61"/>
  <c i="8" r="J59"/>
  <c i="1" r="AN60"/>
  <c i="7" r="J59"/>
  <c i="8" r="J39"/>
  <c i="7" r="J39"/>
  <c i="1" r="AU54"/>
  <c r="W30"/>
  <c i="5" r="J30"/>
  <c i="1" r="AG58"/>
  <c i="2" r="J30"/>
  <c i="1" r="AG55"/>
  <c i="4" r="J30"/>
  <c i="1" r="AG57"/>
  <c r="AN57"/>
  <c i="10" r="J30"/>
  <c i="1" r="AG63"/>
  <c r="AN63"/>
  <c i="3" r="J30"/>
  <c i="1" r="AG56"/>
  <c r="AN56"/>
  <c i="9" r="J30"/>
  <c i="1" r="AG62"/>
  <c r="AN62"/>
  <c r="AY54"/>
  <c r="AZ54"/>
  <c r="AV54"/>
  <c r="AK29"/>
  <c r="W31"/>
  <c i="5" l="1" r="J39"/>
  <c r="J59"/>
  <c i="10" r="J39"/>
  <c i="9" r="J39"/>
  <c i="4" r="J39"/>
  <c i="3" r="J39"/>
  <c i="2" r="J39"/>
  <c i="1" r="AN55"/>
  <c r="AN58"/>
  <c i="6" r="J30"/>
  <c i="1" r="AG59"/>
  <c r="W29"/>
  <c r="AT54"/>
  <c i="11" r="J30"/>
  <c i="1" r="AG64"/>
  <c i="11" l="1" r="J39"/>
  <c i="6" r="J39"/>
  <c i="1" r="AN59"/>
  <c r="AN6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<sst xmlns="http://schemas.openxmlformats.org/spreadsheetml/2006/main">
  <si>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</si>
  <si>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</si>
  <si>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</si>
  <si>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</si>
  <si>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</si>
  <si>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{2626c0b2-7043-4790-9968-dc4c357f8031}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</si>
  <si>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</si>
  <si>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</si>
  <si>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</si>
  <si>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</si>
  <si>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</si>
  <si>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</si>
  <si>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</si>
  <si>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</si>
  <si>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</si>
  <si>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2024/8-2SOD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</si>
  <si>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</si>
  <si>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</si>
  <si>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včetně změny užívání objektu Hradní 61, Žebrák 267 53</t>
  </si>
  <si>
    <t>KSO:</t>
  </si>
  <si>
    <t>CC-CZ:</t>
  </si>
  <si>
    <t>Místo:</t>
  </si>
  <si>
    <t>Žebrák</t>
  </si>
  <si>
    <t>Datum:</t>
  </si>
  <si>
    <t>9. 7. 2025</t>
  </si>
  <si>
    <t>Zadavatel:</t>
  </si>
  <si>
    <t>IČ:</t>
  </si>
  <si>
    <t>Město Žebrák; 00234079, Náměstí 1, 267 53 Žebrák</t>
  </si>
  <si>
    <t>DIČ:</t>
  </si>
  <si>
    <t>Účastník:</t>
  </si>
  <si>
    <t>Vyplň údaj</t>
  </si>
  <si>
    <t>Projektant:</t>
  </si>
  <si>
    <t>27983943</t>
  </si>
  <si>
    <t>A.D.S. Rokycany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</si>
  <si>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</si>
  <si>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</si>
  <si>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</si>
  <si>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</si>
  <si>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</si>
  <si>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</si>
  <si>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</si>
  <si>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</si>
  <si>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</si>
  <si>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</si>
  <si>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</si>
  <si>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</si>
  <si>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</si>
  <si>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</si>
  <si>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</si>
  <si>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</si>
  <si>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</si>
  <si>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</si>
  <si>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</si>
  <si>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</si>
  <si>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</si>
  <si>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</si>
  <si>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</si>
  <si>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</si>
  <si>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</si>
  <si>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</si>
  <si>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</si>
  <si>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</si>
  <si>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</si>
  <si>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</si>
  <si>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</si>
  <si>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</si>
  <si>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</si>
  <si>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</si>
  <si>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</si>
  <si>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</si>
  <si>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</si>
  <si>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</si>
  <si>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</si>
  <si>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</si>
  <si>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</si>
  <si>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</si>
  <si>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</si>
  <si>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</si>
  <si>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hlavní budovy</t>
  </si>
  <si>
    <t>STA</t>
  </si>
  <si>
    <t>1</t>
  </si>
  <si>
    <t>{cd5f72b2-082f-4caf-ae6b-b2cb6fe86a0b}</t>
  </si>
  <si>
    <t>2</t>
  </si>
  <si>
    <t>02</t>
  </si>
  <si>
    <t>Stavební úpravy hlavní budovy</t>
  </si>
  <si>
    <t>{1bc3ce02-6c4b-49f6-a65e-eea069dd9f50}</t>
  </si>
  <si>
    <t>03</t>
  </si>
  <si>
    <t>Bourací práce zázemí</t>
  </si>
  <si>
    <t>{b85c2fbd-df1c-4cde-bb79-d6922a5e6a82}</t>
  </si>
  <si>
    <t>04</t>
  </si>
  <si>
    <t>Stavební úpravy zázemí</t>
  </si>
  <si>
    <t>{98602691-2ff7-4a48-b68b-458b22158039}</t>
  </si>
  <si>
    <t>05</t>
  </si>
  <si>
    <t>Vnitřní vodovod, kanalizace a zařizovací předměty</t>
  </si>
  <si>
    <t>{0db725d5-5b3c-4ae8-a1a0-775f7790b6d0}</t>
  </si>
  <si>
    <t>06</t>
  </si>
  <si>
    <t>Ústřední vytápění</t>
  </si>
  <si>
    <t>{21763171-c2ff-4bd8-aeb4-97c27ff5205b}</t>
  </si>
  <si>
    <t>07</t>
  </si>
  <si>
    <t>Elektroinstalace</t>
  </si>
  <si>
    <t>{d5dfd8cf-d07d-4747-a151-1067682dda47}</t>
  </si>
  <si>
    <t>08</t>
  </si>
  <si>
    <t>Energetické opatření</t>
  </si>
  <si>
    <t>{55deed27-07ef-4dba-ac78-00dec5a6533e}</t>
  </si>
  <si>
    <t>09</t>
  </si>
  <si>
    <t>Změnový list č.1</t>
  </si>
  <si>
    <t>{e44fdc48-3695-461a-8bce-76fd1c437cf9}</t>
  </si>
  <si>
    <t>10</t>
  </si>
  <si>
    <t>Vedlejší náklady</t>
  </si>
  <si>
    <t>{78231b53-5b61-4328-882f-71d96fc4538c}</t>
  </si>
  <si>
    <t>KRYCÍ LIST SOUPISU PRACÍ</t>
  </si>
  <si>
    <t>Objekt:</t>
  </si>
  <si>
    <t>01 - Bourací práce hlavní budovy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</si>
  <si>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</si>
  <si>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</si>
  <si>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</si>
  <si>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</si>
  <si>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</si>
  <si>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</si>
  <si>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</si>
  <si>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</si>
  <si>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</si>
  <si>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</si>
  <si>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</si>
  <si>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</si>
  <si>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</si>
  <si>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</si>
  <si>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</si>
  <si>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</si>
  <si>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</si>
  <si>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</si>
  <si>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</si>
  <si>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</si>
  <si>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</si>
  <si>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</si>
  <si>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</si>
  <si>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</si>
  <si>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</si>
  <si>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</si>
  <si>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</si>
  <si>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</si>
  <si>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</si>
  <si>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</si>
  <si>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</si>
  <si>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</si>
  <si>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</si>
  <si>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</si>
  <si>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</si>
  <si>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</si>
  <si>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</si>
  <si>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</si>
  <si>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</si>
  <si>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</si>
  <si>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</si>
  <si>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</si>
  <si>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</si>
  <si>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</si>
  <si>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</si>
  <si>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963042819</t>
  </si>
  <si>
    <t>Bourání schodišťových stupňů betonových zhotovených na místě</t>
  </si>
  <si>
    <t>m</t>
  </si>
  <si>
    <t>CS ÚRS 2024 02</t>
  </si>
  <si>
    <t>4</t>
  </si>
  <si>
    <t>1959489087</t>
  </si>
  <si>
    <t>Online PSC</t>
  </si>
  <si>
    <t>https://podminky.urs.cz/item/CS_URS_2024_02/963042819</t>
  </si>
  <si>
    <t>VV</t>
  </si>
  <si>
    <t>1.NP u vstupu</t>
  </si>
  <si>
    <t>1,3</t>
  </si>
  <si>
    <t>1.NP do sklepa</t>
  </si>
  <si>
    <t>1,325*3</t>
  </si>
  <si>
    <t>Součet</t>
  </si>
  <si>
    <t>963051113</t>
  </si>
  <si>
    <t>Bourání železobetonových stropů deskových, tl. přes 80 mm</t>
  </si>
  <si>
    <t>m3</t>
  </si>
  <si>
    <t>-364254261</t>
  </si>
  <si>
    <t>https://podminky.urs.cz/item/CS_URS_2024_02/963051113</t>
  </si>
  <si>
    <t>terasa - otvor pro výtah</t>
  </si>
  <si>
    <t>2,69*2,125*0,25</t>
  </si>
  <si>
    <t>schodišťová podesta</t>
  </si>
  <si>
    <t>(3,54+3,54)*0,2</t>
  </si>
  <si>
    <t xml:space="preserve">NOVÝ ŽB STROP </t>
  </si>
  <si>
    <t>4,08*0,2*2</t>
  </si>
  <si>
    <t>3</t>
  </si>
  <si>
    <t>963053935</t>
  </si>
  <si>
    <t>Bourání železobetonových monolitických schodišťových ramen zazděných oboustranně</t>
  </si>
  <si>
    <t>m2</t>
  </si>
  <si>
    <t>1708110237</t>
  </si>
  <si>
    <t>https://podminky.urs.cz/item/CS_URS_2024_02/963053935</t>
  </si>
  <si>
    <t>1.N až podkroví</t>
  </si>
  <si>
    <t>1,35*2,7*4</t>
  </si>
  <si>
    <t>965041341</t>
  </si>
  <si>
    <t>Bourání mazanin škvárobetonových tl. do 100 mm, plochy přes 4 m2</t>
  </si>
  <si>
    <t>-2128041423</t>
  </si>
  <si>
    <t>https://podminky.urs.cz/item/CS_URS_2024_02/965041341</t>
  </si>
  <si>
    <t>1.NP</t>
  </si>
  <si>
    <t>57,38</t>
  </si>
  <si>
    <t>5</t>
  </si>
  <si>
    <t>965043441</t>
  </si>
  <si>
    <t>Bourání mazanin betonových s potěrem nebo teracem tl. do 150 mm, plochy přes 4 m2</t>
  </si>
  <si>
    <t>1546807254</t>
  </si>
  <si>
    <t>https://podminky.urs.cz/item/CS_URS_2024_02/965043441</t>
  </si>
  <si>
    <t>1.NP, stávající podlaha VSTUP</t>
  </si>
  <si>
    <t>(13,68+1,49+12,24)*0,3</t>
  </si>
  <si>
    <t>6</t>
  </si>
  <si>
    <t>965045113</t>
  </si>
  <si>
    <t>Bourání potěrů tl. do 50 mm cementových nebo pískocementových, plochy přes 4 m2</t>
  </si>
  <si>
    <t>2049331885</t>
  </si>
  <si>
    <t>https://podminky.urs.cz/item/CS_URS_2024_02/965045113</t>
  </si>
  <si>
    <t>7</t>
  </si>
  <si>
    <t>965049111</t>
  </si>
  <si>
    <t>Bourání mazanin Příplatek k cenám za bourání mazanin betonových se svařovanou sítí, tl. do 100 mm</t>
  </si>
  <si>
    <t>62208942</t>
  </si>
  <si>
    <t>https://podminky.urs.cz/item/CS_URS_2024_02/965049111</t>
  </si>
  <si>
    <t>8</t>
  </si>
  <si>
    <t>965081213</t>
  </si>
  <si>
    <t>Bourání podlah z dlaždic bez podkladního lože nebo mazaniny, s jakoukoliv výplní spár keramických nebo xylolitových tl. do 10 mm, plochy přes 1 m2</t>
  </si>
  <si>
    <t>1630055120</t>
  </si>
  <si>
    <t>https://podminky.urs.cz/item/CS_URS_2024_02/965081213</t>
  </si>
  <si>
    <t>1.NP, stávající podlaha</t>
  </si>
  <si>
    <t>57,38-13,68-1,49-12,24</t>
  </si>
  <si>
    <t>97,98-36,81</t>
  </si>
  <si>
    <t>2.NP</t>
  </si>
  <si>
    <t>13,58+9,28+9,32</t>
  </si>
  <si>
    <t>Podkroví</t>
  </si>
  <si>
    <t>11,03+11,41</t>
  </si>
  <si>
    <t>962031132</t>
  </si>
  <si>
    <t>Bourání příček nebo přizdívek z cihel pálených plných nebo dutých, tl. do 100 mm</t>
  </si>
  <si>
    <t>2017567137</t>
  </si>
  <si>
    <t>https://podminky.urs.cz/item/CS_URS_2024_02/962031132</t>
  </si>
  <si>
    <t>1.NP tl. 100</t>
  </si>
  <si>
    <t>(1,35+1,1)*2,88</t>
  </si>
  <si>
    <t>-0,7*1,97</t>
  </si>
  <si>
    <t>1,325*2,88</t>
  </si>
  <si>
    <t>Mezisoučet</t>
  </si>
  <si>
    <t>(4,83+4,83+5,72)*3,22</t>
  </si>
  <si>
    <t>-0,7*1,97*2</t>
  </si>
  <si>
    <t>-0,8*1,97</t>
  </si>
  <si>
    <t>962031133</t>
  </si>
  <si>
    <t>Bourání příček nebo přizdívek z cihel pálených plných nebo dutých, tl. přes 100 do 150 mm</t>
  </si>
  <si>
    <t>-907287940</t>
  </si>
  <si>
    <t>https://podminky.urs.cz/item/CS_URS_2024_02/962031133</t>
  </si>
  <si>
    <t>1.NP tl. 150 mm</t>
  </si>
  <si>
    <t>(1,150+1+2,55)*2,88</t>
  </si>
  <si>
    <t>-0,6*1,97</t>
  </si>
  <si>
    <t>(2,04+1,6+2,65+1,27)*2,88</t>
  </si>
  <si>
    <t>PODKROVÍ</t>
  </si>
  <si>
    <t>1,2*2,5</t>
  </si>
  <si>
    <t>-0,9*1,97</t>
  </si>
  <si>
    <t>2.NP tl. 125 mm</t>
  </si>
  <si>
    <t>(3,06+0,655+0,125+1,225+3,605)*3,22</t>
  </si>
  <si>
    <t>-0,8*1,97*2</t>
  </si>
  <si>
    <t>tl. 115 mm</t>
  </si>
  <si>
    <t>(3,1)*3,22</t>
  </si>
  <si>
    <t>11</t>
  </si>
  <si>
    <t>965081353</t>
  </si>
  <si>
    <t>Bourání podlah z dlaždic bez podkladního lože nebo mazaniny, s jakoukoliv výplní spár betonových, teracových nebo čedičových tl. přes 40 mm, plochy přes 1 m2</t>
  </si>
  <si>
    <t>-769121972</t>
  </si>
  <si>
    <t>https://podminky.urs.cz/item/CS_URS_2024_02/965081353</t>
  </si>
  <si>
    <t>13,68+1,49+12,24</t>
  </si>
  <si>
    <t>968062246</t>
  </si>
  <si>
    <t>Vybourání dřevěných rámů oken s křídly, dveřních zárubní, vrat, stěn, ostění nebo obkladů rámů oken s křídly jednoduchých, plochy do 4 m2</t>
  </si>
  <si>
    <t>1196542218</t>
  </si>
  <si>
    <t>https://podminky.urs.cz/item/CS_URS_2024_02/968062246</t>
  </si>
  <si>
    <t>0,9*1,5*2</t>
  </si>
  <si>
    <t>0,55*0,9</t>
  </si>
  <si>
    <t>1,5*2,5</t>
  </si>
  <si>
    <t>0,65*1,05</t>
  </si>
  <si>
    <t>0,6*0,6</t>
  </si>
  <si>
    <t>0,9*2,2</t>
  </si>
  <si>
    <t>1,2*0,8*3</t>
  </si>
  <si>
    <t>1,7*2,21</t>
  </si>
  <si>
    <t>0,7*2,2*2</t>
  </si>
  <si>
    <t>0,95*1,8*2</t>
  </si>
  <si>
    <t>0,9*1,5</t>
  </si>
  <si>
    <t>1,2*1,2*4</t>
  </si>
  <si>
    <t>13</t>
  </si>
  <si>
    <t>968072455</t>
  </si>
  <si>
    <t>Vybourání kovových rámů oken s křídly, dveřních zárubní, vrat, stěn, ostění nebo obkladů dveřních zárubní, plochy do 2 m2</t>
  </si>
  <si>
    <t>-1087346405</t>
  </si>
  <si>
    <t>https://podminky.urs.cz/item/CS_URS_2024_02/968072455</t>
  </si>
  <si>
    <t>1.NP úklid 114</t>
  </si>
  <si>
    <t>0,7*1,97</t>
  </si>
  <si>
    <t>112 sklad</t>
  </si>
  <si>
    <t>0,8*1,97</t>
  </si>
  <si>
    <t>110 kotelna</t>
  </si>
  <si>
    <t xml:space="preserve">101 výdejní místnost </t>
  </si>
  <si>
    <t>0,7*1,97 +0,9*1,97</t>
  </si>
  <si>
    <t>dveře mezi 113 a 115 protipožární</t>
  </si>
  <si>
    <t>přípravna 109</t>
  </si>
  <si>
    <t>umývárna 107</t>
  </si>
  <si>
    <t>chodba 102</t>
  </si>
  <si>
    <t>denní místnost 103</t>
  </si>
  <si>
    <t>0,6*1,97</t>
  </si>
  <si>
    <t>chodba 104</t>
  </si>
  <si>
    <t>pod schodištěm, směrem do sklepa</t>
  </si>
  <si>
    <t>sklad 112</t>
  </si>
  <si>
    <t>203 sklad</t>
  </si>
  <si>
    <t>207 kuchyně</t>
  </si>
  <si>
    <t>chodba 202</t>
  </si>
  <si>
    <t>koupelna a WC 210,208</t>
  </si>
  <si>
    <t>0,7*1,97*2</t>
  </si>
  <si>
    <t>místnosti 206,205,204</t>
  </si>
  <si>
    <t>0,8*1,97*3</t>
  </si>
  <si>
    <t>místnosti 309,302</t>
  </si>
  <si>
    <t>0,7*1,97*4</t>
  </si>
  <si>
    <t>místnosti 308,307,306,305,304</t>
  </si>
  <si>
    <t>0,8*1,97*5</t>
  </si>
  <si>
    <t>14</t>
  </si>
  <si>
    <t>968072456</t>
  </si>
  <si>
    <t>Vybourání kovových rámů oken s křídly, dveřních zárubní, vrat, stěn, ostění nebo obkladů dveřních zárubní, plochy přes 2 m2</t>
  </si>
  <si>
    <t>585610580</t>
  </si>
  <si>
    <t>https://podminky.urs.cz/item/CS_URS_2024_02/968072456</t>
  </si>
  <si>
    <t>1,25*1,97</t>
  </si>
  <si>
    <t>15</t>
  </si>
  <si>
    <t>971033461</t>
  </si>
  <si>
    <t>Vybourání otvorů ve zdivu základovém nebo nadzákladovém z cihel, tvárnic, příčkovek z cihel pálených na maltu vápennou nebo vápenocementovou plochy do 0,25 m2, tl. do 600 mm</t>
  </si>
  <si>
    <t>kus</t>
  </si>
  <si>
    <t>1555734464</t>
  </si>
  <si>
    <t>https://podminky.urs.cz/item/CS_URS_2024_02/971033461</t>
  </si>
  <si>
    <t>AXIÁLNÍ VENTILÁTORY</t>
  </si>
  <si>
    <t>VĚTRÁNÍ OD VÝTAHOVÉ ĚACHTY</t>
  </si>
  <si>
    <t>16</t>
  </si>
  <si>
    <t>971033621</t>
  </si>
  <si>
    <t>Vybourání otvorů ve zdivu základovém nebo nadzákladovém z cihel, tvárnic, příčkovek z cihel pálených na maltu vápennou nebo vápenocementovou plochy do 4 m2, tl. do 100 mm</t>
  </si>
  <si>
    <t>1980554064</t>
  </si>
  <si>
    <t>https://podminky.urs.cz/item/CS_URS_2024_02/971033621</t>
  </si>
  <si>
    <t>1.NP úklid 113</t>
  </si>
  <si>
    <t>17</t>
  </si>
  <si>
    <t>971033631</t>
  </si>
  <si>
    <t>Vybourání otvorů ve zdivu základovém nebo nadzákladovém z cihel, tvárnic, příčkovek z cihel pálených na maltu vápennou nebo vápenocementovou plochy do 4 m2, tl. do 150 mm</t>
  </si>
  <si>
    <t>-1861162326</t>
  </si>
  <si>
    <t>https://podminky.urs.cz/item/CS_URS_2024_02/971033631</t>
  </si>
  <si>
    <t>1.NP 107 úklid</t>
  </si>
  <si>
    <t>18</t>
  </si>
  <si>
    <t>971033681</t>
  </si>
  <si>
    <t>Vybourání otvorů ve zdivu základovém nebo nadzákladovém z cihel, tvárnic, příčkovek z cihel pálených na maltu vápennou nebo vápenocementovou plochy do 4 m2, tl. do 900 mm</t>
  </si>
  <si>
    <t>-1904349404</t>
  </si>
  <si>
    <t>https://podminky.urs.cz/item/CS_URS_2024_02/971033681</t>
  </si>
  <si>
    <t>1.NP 101 hlavní vstup</t>
  </si>
  <si>
    <t>0,8*2,05*0,75</t>
  </si>
  <si>
    <t>102 chodba</t>
  </si>
  <si>
    <t>1,1*2,05*0,75</t>
  </si>
  <si>
    <t>115 šatna</t>
  </si>
  <si>
    <t>0,9*2,05*0,75</t>
  </si>
  <si>
    <t>0,6*2,05*0,3</t>
  </si>
  <si>
    <t>dveře AL</t>
  </si>
  <si>
    <t>1*2*0,75</t>
  </si>
  <si>
    <t>posun okna 115 šatna</t>
  </si>
  <si>
    <t>0,6*1,5*0,75</t>
  </si>
  <si>
    <t>204 herna</t>
  </si>
  <si>
    <t>0,67*2,02*0,45</t>
  </si>
  <si>
    <t>0,9*2,02*0,45</t>
  </si>
  <si>
    <t>okna šatna 206 a uklid 205</t>
  </si>
  <si>
    <t>0,7*1,72*0,63</t>
  </si>
  <si>
    <t xml:space="preserve">okna  209 zázemí a 204 herna</t>
  </si>
  <si>
    <t>1,5*2,02*0,62*2</t>
  </si>
  <si>
    <t>u výtahu</t>
  </si>
  <si>
    <t>0,2*3,22*0,62</t>
  </si>
  <si>
    <t>schodišťová stěna</t>
  </si>
  <si>
    <t>5,3*0,3</t>
  </si>
  <si>
    <t>19</t>
  </si>
  <si>
    <t>973031345</t>
  </si>
  <si>
    <t>Vysekání výklenků nebo kapes ve zdivu z cihel na maltu vápennou nebo vápenocementovou kapes, plochy do 0,25 m2, hl. do 300 mm</t>
  </si>
  <si>
    <t>-397189114</t>
  </si>
  <si>
    <t>https://podminky.urs.cz/item/CS_URS_2024_02/973031345</t>
  </si>
  <si>
    <t>PRO PODESTU SCHODIŠTĚ</t>
  </si>
  <si>
    <t>20</t>
  </si>
  <si>
    <t>978011191</t>
  </si>
  <si>
    <t>Otlučení vápenných nebo vápenocementových omítek vnitřních ploch stropů, v rozsahu přes 50 do 100 %</t>
  </si>
  <si>
    <t>-769750599</t>
  </si>
  <si>
    <t>https://podminky.urs.cz/item/CS_URS_2024_02/978011191</t>
  </si>
  <si>
    <t>154,03-3,19</t>
  </si>
  <si>
    <t>141,06</t>
  </si>
  <si>
    <t>978013191</t>
  </si>
  <si>
    <t>Otlučení vápenných nebo vápenocementových omítek vnitřních ploch stěn s vyškrabáním spar, s očištěním zdiva, v rozsahu přes 50 do 100 %</t>
  </si>
  <si>
    <t>1868745520</t>
  </si>
  <si>
    <t>https://podminky.urs.cz/item/CS_URS_2024_02/978013191</t>
  </si>
  <si>
    <t>32,3*3,22</t>
  </si>
  <si>
    <t>-1,3*1,85*3</t>
  </si>
  <si>
    <t>-1,25*1,97</t>
  </si>
  <si>
    <t>15*3,22</t>
  </si>
  <si>
    <t>-0,9*1,5</t>
  </si>
  <si>
    <t>13*3,22</t>
  </si>
  <si>
    <t>11*(3,22-2,1)</t>
  </si>
  <si>
    <t>5*(3,22-1,75)</t>
  </si>
  <si>
    <t>-0,55*0,9</t>
  </si>
  <si>
    <t>12*3,22</t>
  </si>
  <si>
    <t>-1,5*2,5</t>
  </si>
  <si>
    <t>-0,6*1,97*3</t>
  </si>
  <si>
    <t>9*(3,22-1,75)</t>
  </si>
  <si>
    <t>-0,6*0,9</t>
  </si>
  <si>
    <t>14*3,22</t>
  </si>
  <si>
    <t>14,2*3,22</t>
  </si>
  <si>
    <t>-1,9*2,5</t>
  </si>
  <si>
    <t>11,4*3,22</t>
  </si>
  <si>
    <t>-1,2*0,8</t>
  </si>
  <si>
    <t>15,70*3,22</t>
  </si>
  <si>
    <t>11,30*3,22</t>
  </si>
  <si>
    <t>40,32*3,22</t>
  </si>
  <si>
    <t>-1,7*2,170*2</t>
  </si>
  <si>
    <t>-1,3*2,170*2</t>
  </si>
  <si>
    <t>-1,2*1,97</t>
  </si>
  <si>
    <t>21,16*3,22</t>
  </si>
  <si>
    <t>-1,7*2,21</t>
  </si>
  <si>
    <t>27,7*3,22</t>
  </si>
  <si>
    <t>-(1,325+0,3+1,325)*3,22</t>
  </si>
  <si>
    <t>-0,7*2,2</t>
  </si>
  <si>
    <t>-0,77*2,2</t>
  </si>
  <si>
    <t>15,65*1+12,25*1</t>
  </si>
  <si>
    <t>(16,14+16,37+16,11+15,74)*2,5</t>
  </si>
  <si>
    <t>-1,2*1,2*2</t>
  </si>
  <si>
    <t>-0,8*1,97*4</t>
  </si>
  <si>
    <t>18,64*2,5</t>
  </si>
  <si>
    <t>22,44*2,5</t>
  </si>
  <si>
    <t>22</t>
  </si>
  <si>
    <t>978059541</t>
  </si>
  <si>
    <t>Odsekání obkladů stěn včetně otlučení podkladní omítky až na zdivo z obkládaček vnitřních, z jakýchkoliv materiálů, plochy přes 1 m2</t>
  </si>
  <si>
    <t>976384016</t>
  </si>
  <si>
    <t>https://podminky.urs.cz/item/CS_URS_2024_02/978059541</t>
  </si>
  <si>
    <t>7,48*1,75</t>
  </si>
  <si>
    <t>(1,65+1)*1,75</t>
  </si>
  <si>
    <t>11*2,1</t>
  </si>
  <si>
    <t>18*2,1</t>
  </si>
  <si>
    <t>12,32*2,0</t>
  </si>
  <si>
    <t>12,19*2,</t>
  </si>
  <si>
    <t>-0,7*1,97*1</t>
  </si>
  <si>
    <t>25,14*2,2</t>
  </si>
  <si>
    <t>-0,7*1,97*5</t>
  </si>
  <si>
    <t>24,65*2,2</t>
  </si>
  <si>
    <t>997</t>
  </si>
  <si>
    <t>Přesun sutě</t>
  </si>
  <si>
    <t>23</t>
  </si>
  <si>
    <t>997013211</t>
  </si>
  <si>
    <t>Vnitrostaveništní doprava suti a vybouraných hmot vodorovně do 50 m s naložením ručně pro budovy a haly výšky do 6 m</t>
  </si>
  <si>
    <t>t</t>
  </si>
  <si>
    <t>-1336546016</t>
  </si>
  <si>
    <t>https://podminky.urs.cz/item/CS_URS_2024_02/997013211</t>
  </si>
  <si>
    <t>24</t>
  </si>
  <si>
    <t>997013501</t>
  </si>
  <si>
    <t>Odvoz suti a vybouraných hmot na skládku nebo meziskládku do 1 km se složením</t>
  </si>
  <si>
    <t>-1414584916</t>
  </si>
  <si>
    <t>https://podminky.urs.cz/item/CS_URS_2024_02/997013501</t>
  </si>
  <si>
    <t>25</t>
  </si>
  <si>
    <t>997013509</t>
  </si>
  <si>
    <t>Příplatek k odvozu suti a vybouraných hmot na skládku ZKD 1 km přes 1 km</t>
  </si>
  <si>
    <t>581581615</t>
  </si>
  <si>
    <t>https://podminky.urs.cz/item/CS_URS_2024_02/997013509</t>
  </si>
  <si>
    <t>297,498*10 'Přepočtené koeficientem množství</t>
  </si>
  <si>
    <t>26</t>
  </si>
  <si>
    <t>997013871</t>
  </si>
  <si>
    <t>Poplatek za uložení stavebního odpadu na recyklační skládce (skládkovné) směsného stavebního a demoličního zatříděného do Katalogu odpadů pod kódem 17 09 04</t>
  </si>
  <si>
    <t>778220707</t>
  </si>
  <si>
    <t>https://podminky.urs.cz/item/CS_URS_2024_02/997013871</t>
  </si>
  <si>
    <t>PSV</t>
  </si>
  <si>
    <t>Práce a dodávky PSV</t>
  </si>
  <si>
    <t>711</t>
  </si>
  <si>
    <t>Izolace proti vodě, vlhkosti a plynům</t>
  </si>
  <si>
    <t>27</t>
  </si>
  <si>
    <t>711141811</t>
  </si>
  <si>
    <t>Odstranění izolace proti vodě, vlhkosti a plynům z přitavených pásů NAIP z plochy vodorovné V jednovrstvé</t>
  </si>
  <si>
    <t>1748932112</t>
  </si>
  <si>
    <t>https://podminky.urs.cz/item/CS_URS_2024_02/711141811</t>
  </si>
  <si>
    <t>721</t>
  </si>
  <si>
    <t>Zdravotechnika - vnitřní kanalizace</t>
  </si>
  <si>
    <t>28</t>
  </si>
  <si>
    <t>721171808</t>
  </si>
  <si>
    <t>Demontáž vnitřní rozvodů kanalizace a likvidace</t>
  </si>
  <si>
    <t>kpl</t>
  </si>
  <si>
    <t>262549414</t>
  </si>
  <si>
    <t>https://podminky.urs.cz/item/CS_URS_2024_02/721171808</t>
  </si>
  <si>
    <t>722</t>
  </si>
  <si>
    <t>Zdravotechnika - vnitřní vodovod</t>
  </si>
  <si>
    <t>29</t>
  </si>
  <si>
    <t>722170804</t>
  </si>
  <si>
    <t>Demontáž rozvodů vody z plastů a likvidace</t>
  </si>
  <si>
    <t>122280321</t>
  </si>
  <si>
    <t>https://podminky.urs.cz/item/CS_URS_2024_02/722170804</t>
  </si>
  <si>
    <t>723</t>
  </si>
  <si>
    <t>Zdravotechnika - vnitřní plynovod</t>
  </si>
  <si>
    <t>30</t>
  </si>
  <si>
    <t>723120805</t>
  </si>
  <si>
    <t>Demontáž potrubí ocelové závitové svařované DN od 25 do 50 na fasádě</t>
  </si>
  <si>
    <t>-394866849</t>
  </si>
  <si>
    <t>https://podminky.urs.cz/item/CS_URS_2024_02/723120805</t>
  </si>
  <si>
    <t>11,11+3,5+4,5+16,7+13,5</t>
  </si>
  <si>
    <t>725</t>
  </si>
  <si>
    <t>Zdravotechnika - zařizovací předměty</t>
  </si>
  <si>
    <t>31</t>
  </si>
  <si>
    <t>725110811</t>
  </si>
  <si>
    <t>Demontáž klozetů splachovacích s nádrží nebo tlakovým splachovačem</t>
  </si>
  <si>
    <t>soubor</t>
  </si>
  <si>
    <t>-406250543</t>
  </si>
  <si>
    <t>https://podminky.urs.cz/item/CS_URS_2024_02/725110811</t>
  </si>
  <si>
    <t>podkroví</t>
  </si>
  <si>
    <t>32</t>
  </si>
  <si>
    <t>725210821</t>
  </si>
  <si>
    <t>Demontáž umyvadel bez výtokových armatur umyvadel</t>
  </si>
  <si>
    <t>-1071934145</t>
  </si>
  <si>
    <t>https://podminky.urs.cz/item/CS_URS_2024_02/725210821</t>
  </si>
  <si>
    <t>33</t>
  </si>
  <si>
    <t>725240812</t>
  </si>
  <si>
    <t>Demontáž sprchových kabin a vaniček bez výtokových armatur vaniček</t>
  </si>
  <si>
    <t>-150981276</t>
  </si>
  <si>
    <t>https://podminky.urs.cz/item/CS_URS_2024_02/725240812</t>
  </si>
  <si>
    <t xml:space="preserve">Podkroví </t>
  </si>
  <si>
    <t>34</t>
  </si>
  <si>
    <t>725320822</t>
  </si>
  <si>
    <t>Demontáž dřezů dvojitých bez výtokových armatur vestavěných v kuchyňských sestavách</t>
  </si>
  <si>
    <t>773241683</t>
  </si>
  <si>
    <t>https://podminky.urs.cz/item/CS_URS_2024_02/725320822</t>
  </si>
  <si>
    <t>35</t>
  </si>
  <si>
    <t>725330820</t>
  </si>
  <si>
    <t>Demontáž výlevek bez výtokových armatur a bez nádrže a splachovacího potrubí diturvitových</t>
  </si>
  <si>
    <t>1272464217</t>
  </si>
  <si>
    <t>https://podminky.urs.cz/item/CS_URS_2024_02/725330820</t>
  </si>
  <si>
    <t>1.NP, úklid</t>
  </si>
  <si>
    <t>36</t>
  </si>
  <si>
    <t>725610810</t>
  </si>
  <si>
    <t>Demontáž plynových sporáků normálních nebo kombinovaných</t>
  </si>
  <si>
    <t>1683938945</t>
  </si>
  <si>
    <t>https://podminky.urs.cz/item/CS_URS_2024_02/725610810</t>
  </si>
  <si>
    <t>37</t>
  </si>
  <si>
    <t>725820801</t>
  </si>
  <si>
    <t>Demontáž baterií nástěnných do G 3/4</t>
  </si>
  <si>
    <t>522150549</t>
  </si>
  <si>
    <t>https://podminky.urs.cz/item/CS_URS_2024_02/725820801</t>
  </si>
  <si>
    <t>38</t>
  </si>
  <si>
    <t>725840850</t>
  </si>
  <si>
    <t>Demontáž baterií sprchových diferenciálních do G 3/4 x 1</t>
  </si>
  <si>
    <t>-592063547</t>
  </si>
  <si>
    <t>https://podminky.urs.cz/item/CS_URS_2024_02/725840850</t>
  </si>
  <si>
    <t>735</t>
  </si>
  <si>
    <t>Ústřední vytápění - otopná tělesa</t>
  </si>
  <si>
    <t>39</t>
  </si>
  <si>
    <t>735121810</t>
  </si>
  <si>
    <t>Demontáž rozvodů vytápění a otopných těles + likvidace</t>
  </si>
  <si>
    <t>2016136633</t>
  </si>
  <si>
    <t>https://podminky.urs.cz/item/CS_URS_2024_02/735121810</t>
  </si>
  <si>
    <t>741</t>
  </si>
  <si>
    <t>Elektroinstalace - silnoproud</t>
  </si>
  <si>
    <t>40</t>
  </si>
  <si>
    <t>741210811</t>
  </si>
  <si>
    <t>Demontáž rozvodnic plastových, uložených pod omítkou, krytí do IPx 4, plochy do 0,2 m2</t>
  </si>
  <si>
    <t>-2108876615</t>
  </si>
  <si>
    <t>https://podminky.urs.cz/item/CS_URS_2024_02/741210811</t>
  </si>
  <si>
    <t>41</t>
  </si>
  <si>
    <t>741421811</t>
  </si>
  <si>
    <t>Demontáž hromosvodného vedení bez zachování funkčnosti svodových drátů nebo lan kolmého svodu, průměru do 8 mm</t>
  </si>
  <si>
    <t>324446523</t>
  </si>
  <si>
    <t>https://podminky.urs.cz/item/CS_URS_2024_02/741421811</t>
  </si>
  <si>
    <t>HROMOSVOD FASÁDA</t>
  </si>
  <si>
    <t>7,85*4</t>
  </si>
  <si>
    <t>762</t>
  </si>
  <si>
    <t>Konstrukce tesařské</t>
  </si>
  <si>
    <t>42</t>
  </si>
  <si>
    <t>762521811</t>
  </si>
  <si>
    <t>Demontáž podlah bez polštářů z prken tl. do 32 mm</t>
  </si>
  <si>
    <t>1232881377</t>
  </si>
  <si>
    <t>https://podminky.urs.cz/item/CS_URS_2024_02/762521811</t>
  </si>
  <si>
    <t>2.Np</t>
  </si>
  <si>
    <t>27,01</t>
  </si>
  <si>
    <t>763</t>
  </si>
  <si>
    <t>Konstrukce suché výstavby</t>
  </si>
  <si>
    <t>43</t>
  </si>
  <si>
    <t>763111811</t>
  </si>
  <si>
    <t>Demontáž příček ze sádrokartonových desek s nosnou konstrukcí z ocelových profilů jednoduchých, opláštění jednoduché</t>
  </si>
  <si>
    <t>1540550928</t>
  </si>
  <si>
    <t>https://podminky.urs.cz/item/CS_URS_2024_02/763111811</t>
  </si>
  <si>
    <t xml:space="preserve">PODKROVÍ </t>
  </si>
  <si>
    <t>15,65*1</t>
  </si>
  <si>
    <t>12,25*1</t>
  </si>
  <si>
    <t>44</t>
  </si>
  <si>
    <t>763111821</t>
  </si>
  <si>
    <t>Demontáž příček ze sádrokartonových desek s nosnou konstrukcí z ocelových profilů zdvojených mezibytových nebo instalačních, opláštění dvojité</t>
  </si>
  <si>
    <t>880951899</t>
  </si>
  <si>
    <t>https://podminky.urs.cz/item/CS_URS_2024_02/763111821</t>
  </si>
  <si>
    <t>2,895*2,5*4</t>
  </si>
  <si>
    <t>45</t>
  </si>
  <si>
    <t>763131822</t>
  </si>
  <si>
    <t>Demontáž podhledu nebo samostatného požárního předělu ze sádrokartonových desek s nosnou konstrukcí dvouvrstvou z ocelových profilů, opláštění dvojité</t>
  </si>
  <si>
    <t>-701225400</t>
  </si>
  <si>
    <t>https://podminky.urs.cz/item/CS_URS_2024_02/763131822</t>
  </si>
  <si>
    <t>(0,22+3,42+4,25+3,42+0,22)*17,9</t>
  </si>
  <si>
    <t>764</t>
  </si>
  <si>
    <t>Konstrukce klempířské</t>
  </si>
  <si>
    <t>46</t>
  </si>
  <si>
    <t>764002851</t>
  </si>
  <si>
    <t>Demontáž klempířských konstrukcí oplechování parapetů do suti</t>
  </si>
  <si>
    <t>-864830140</t>
  </si>
  <si>
    <t>https://podminky.urs.cz/item/CS_URS_2024_02/764002851</t>
  </si>
  <si>
    <t>(1,3*3)</t>
  </si>
  <si>
    <t>1,2*3</t>
  </si>
  <si>
    <t>0,6</t>
  </si>
  <si>
    <t>0,65</t>
  </si>
  <si>
    <t>0,55</t>
  </si>
  <si>
    <t>0,9*2</t>
  </si>
  <si>
    <t>1,7*2</t>
  </si>
  <si>
    <t>1,3*2</t>
  </si>
  <si>
    <t>1,7</t>
  </si>
  <si>
    <t>0,7+0,77+0,95+0,95</t>
  </si>
  <si>
    <t>0,95*2+1,2*4</t>
  </si>
  <si>
    <t>47</t>
  </si>
  <si>
    <t>764002861</t>
  </si>
  <si>
    <t>Demontáž klempířských konstrukcí oplechování říms do suti</t>
  </si>
  <si>
    <t>-1498487907</t>
  </si>
  <si>
    <t>https://podminky.urs.cz/item/CS_URS_2024_02/764002861</t>
  </si>
  <si>
    <t>terasa</t>
  </si>
  <si>
    <t>(0,6+3,7+11,5+3,51+11,5)</t>
  </si>
  <si>
    <t>vstup</t>
  </si>
  <si>
    <t>2,75</t>
  </si>
  <si>
    <t>uliční římsa</t>
  </si>
  <si>
    <t>5,54</t>
  </si>
  <si>
    <t>římsy štíty</t>
  </si>
  <si>
    <t>8,77*2</t>
  </si>
  <si>
    <t>48</t>
  </si>
  <si>
    <t>764004801</t>
  </si>
  <si>
    <t>Demontáž klempířských konstrukcí žlabu podokapního do suti</t>
  </si>
  <si>
    <t>1358735309</t>
  </si>
  <si>
    <t>https://podminky.urs.cz/item/CS_URS_2024_02/764004801</t>
  </si>
  <si>
    <t>STŘECHA</t>
  </si>
  <si>
    <t>17,6*2</t>
  </si>
  <si>
    <t>49</t>
  </si>
  <si>
    <t>764004861</t>
  </si>
  <si>
    <t>Demontáž klempířských konstrukcí svodu do suti</t>
  </si>
  <si>
    <t>-29714692</t>
  </si>
  <si>
    <t>https://podminky.urs.cz/item/CS_URS_2024_02/764004861</t>
  </si>
  <si>
    <t>FASÁDA</t>
  </si>
  <si>
    <t>7,6*4</t>
  </si>
  <si>
    <t>765</t>
  </si>
  <si>
    <t>Krytina skládaná</t>
  </si>
  <si>
    <t>50</t>
  </si>
  <si>
    <t>765191901</t>
  </si>
  <si>
    <t>Demontáž pojistné PAROTĚS fólie kladené ve sklonu do 30°</t>
  </si>
  <si>
    <t>1911197140</t>
  </si>
  <si>
    <t>https://podminky.urs.cz/item/CS_URS_2024_02/765191901</t>
  </si>
  <si>
    <t>766</t>
  </si>
  <si>
    <t>Konstrukce truhlářské</t>
  </si>
  <si>
    <t>51</t>
  </si>
  <si>
    <t>766491851</t>
  </si>
  <si>
    <t>Demontáž ostatních truhlářských konstrukcí prahů dveří jednokřídlových</t>
  </si>
  <si>
    <t>-1408187586</t>
  </si>
  <si>
    <t>https://podminky.urs.cz/item/CS_URS_2024_02/766491851</t>
  </si>
  <si>
    <t>1.NP, chlapci předsíň</t>
  </si>
  <si>
    <t>dívky předsíň</t>
  </si>
  <si>
    <t>úklid</t>
  </si>
  <si>
    <t>52</t>
  </si>
  <si>
    <t>766691914</t>
  </si>
  <si>
    <t>Ostatní práce vyvěšení nebo zavěšení křídel dřevěných dveřních, plochy do 2 m2</t>
  </si>
  <si>
    <t>1959219735</t>
  </si>
  <si>
    <t>https://podminky.urs.cz/item/CS_URS_2024_02/766691914</t>
  </si>
  <si>
    <t>1.NP, stávající WC</t>
  </si>
  <si>
    <t>WC chlapci</t>
  </si>
  <si>
    <t>1+2</t>
  </si>
  <si>
    <t>WC dívky</t>
  </si>
  <si>
    <t>WC zaměstnanci</t>
  </si>
  <si>
    <t>1+1</t>
  </si>
  <si>
    <t>53</t>
  </si>
  <si>
    <t>766812840</t>
  </si>
  <si>
    <t>Demontáž kuchyňských linek dřevěných nebo kovových včetně skříněk uchycených na stěně, délky přes 1800 do 2100 mm</t>
  </si>
  <si>
    <t>588112383</t>
  </si>
  <si>
    <t>https://podminky.urs.cz/item/CS_URS_2024_02/766812840</t>
  </si>
  <si>
    <t>POkdroví</t>
  </si>
  <si>
    <t>767</t>
  </si>
  <si>
    <t>Konstrukce zámečnické</t>
  </si>
  <si>
    <t>54</t>
  </si>
  <si>
    <t>767161811</t>
  </si>
  <si>
    <t>Demontáž zábradlí do suti rovného rozebíratelný spoj hmotnosti 1 m zábradlí do 20 kg</t>
  </si>
  <si>
    <t>-472190942</t>
  </si>
  <si>
    <t>https://podminky.urs.cz/item/CS_URS_2024_02/767161811</t>
  </si>
  <si>
    <t>(0,6+3,7+11,5+3,51)</t>
  </si>
  <si>
    <t>55</t>
  </si>
  <si>
    <t>767661811</t>
  </si>
  <si>
    <t>Demontáž mříží pevných nebo otevíravých</t>
  </si>
  <si>
    <t>-532394585</t>
  </si>
  <si>
    <t>https://podminky.urs.cz/item/CS_URS_2024_02/767661811</t>
  </si>
  <si>
    <t>ULIČNÍ FASÁDA</t>
  </si>
  <si>
    <t>1,3*1,85</t>
  </si>
  <si>
    <t>ZADNÍ VSTUP</t>
  </si>
  <si>
    <t>1,*2</t>
  </si>
  <si>
    <t>775</t>
  </si>
  <si>
    <t>Podlahy skládané</t>
  </si>
  <si>
    <t>56</t>
  </si>
  <si>
    <t>775521800</t>
  </si>
  <si>
    <t>Demontáž parketových tabulí s lištami do suti lepených</t>
  </si>
  <si>
    <t>-509829968</t>
  </si>
  <si>
    <t>https://podminky.urs.cz/item/CS_URS_2024_02/775521800</t>
  </si>
  <si>
    <t>12,60+11,04+22,22+1,09</t>
  </si>
  <si>
    <t>776</t>
  </si>
  <si>
    <t>Podlahy povlakové</t>
  </si>
  <si>
    <t>57</t>
  </si>
  <si>
    <t>776201812</t>
  </si>
  <si>
    <t>Demontáž povlakových podlahovin lepených ručně s podložkou</t>
  </si>
  <si>
    <t>163816101</t>
  </si>
  <si>
    <t>https://podminky.urs.cz/item/CS_URS_2024_02/776201812</t>
  </si>
  <si>
    <t>1.NP lékarna</t>
  </si>
  <si>
    <t>36,81</t>
  </si>
  <si>
    <t>7,26+22,07</t>
  </si>
  <si>
    <t>127,58-11,03-11,41</t>
  </si>
  <si>
    <t>784</t>
  </si>
  <si>
    <t>Dokončovací práce - malby a tapety</t>
  </si>
  <si>
    <t>58</t>
  </si>
  <si>
    <t>784121001</t>
  </si>
  <si>
    <t>Oškrabání malby v místnostech výšky do 3,80 m</t>
  </si>
  <si>
    <t>730903126</t>
  </si>
  <si>
    <t>https://podminky.urs.cz/item/CS_URS_2024_02/784121001</t>
  </si>
  <si>
    <t>59</t>
  </si>
  <si>
    <t>784121007</t>
  </si>
  <si>
    <t>Oškrabání malby na schodišti o výšce podlaží do 3,80 m</t>
  </si>
  <si>
    <t>1141423936</t>
  </si>
  <si>
    <t>https://podminky.urs.cz/item/CS_URS_2024_02/784121007</t>
  </si>
  <si>
    <t>16,8*7,81</t>
  </si>
  <si>
    <t>-0,9*0,5</t>
  </si>
  <si>
    <t>-0,95*1,55*2</t>
  </si>
  <si>
    <t>-0,95*0,97*2</t>
  </si>
  <si>
    <t>-1,2*1,2</t>
  </si>
  <si>
    <t>VRN</t>
  </si>
  <si>
    <t>Vedlejší rozpočtové náklady</t>
  </si>
  <si>
    <t>VRN9</t>
  </si>
  <si>
    <t>Ostatní náklady</t>
  </si>
  <si>
    <t>60</t>
  </si>
  <si>
    <t>094103000</t>
  </si>
  <si>
    <t>Náklady na vyklizení objektu</t>
  </si>
  <si>
    <t>1024</t>
  </si>
  <si>
    <t>1712645548</t>
  </si>
  <si>
    <t>https://podminky.urs.cz/item/CS_URS_2024_02/094103000</t>
  </si>
  <si>
    <t>F0001_1</t>
  </si>
  <si>
    <t>Dlažba keramická</t>
  </si>
  <si>
    <t>163,51</t>
  </si>
  <si>
    <t>F0001_2</t>
  </si>
  <si>
    <t>PVC podlaha</t>
  </si>
  <si>
    <t>255,17</t>
  </si>
  <si>
    <t>F0002_1</t>
  </si>
  <si>
    <t>Obklad keramický</t>
  </si>
  <si>
    <t>273,546</t>
  </si>
  <si>
    <t>02 - Stavební úpravy hlavní budovy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</si>
  <si>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</si>
  <si>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</si>
  <si>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</si>
  <si>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</si>
  <si>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</si>
  <si>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</si>
  <si>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</si>
  <si>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</si>
  <si>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721 - Zdravotechnika - vnější kanalizace</t>
  </si>
  <si>
    <t xml:space="preserve">    742 - Elektroinstalace - slaboproud</t>
  </si>
  <si>
    <t xml:space="preserve">    751 - Vzduchotechnika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</si>
  <si>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</si>
  <si>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</si>
  <si>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</si>
  <si>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786 - Dokončovací práce - čalounické úpravy</t>
  </si>
  <si>
    <t>Zemní práce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</si>
  <si>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</si>
  <si>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</si>
  <si>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-1575905803</t>
  </si>
  <si>
    <t>https://podminky.urs.cz/item/CS_URS_2024_02/113106123</t>
  </si>
  <si>
    <t>(16,70+0,5+3,51)*1</t>
  </si>
  <si>
    <t>na přípojku</t>
  </si>
  <si>
    <t>3,41*2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</si>
  <si>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</si>
  <si>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 vrstvy do 100 mm</t>
  </si>
  <si>
    <t>-1462482141</t>
  </si>
  <si>
    <t>https://podminky.urs.cz/item/CS_URS_2024_02/113107021</t>
  </si>
  <si>
    <t>131213701</t>
  </si>
  <si>
    <t>Hloubení nezapažených jam ručně s urovnáním dna do předepsaného profilu a spádu v hornině třídy těžitelnosti I skupiny 3 soudržných</t>
  </si>
  <si>
    <t>-2040420288</t>
  </si>
  <si>
    <t>https://podminky.urs.cz/item/CS_URS_2024_02/131213701</t>
  </si>
  <si>
    <t>výtah</t>
  </si>
  <si>
    <t>2,62*3,05*1</t>
  </si>
  <si>
    <t xml:space="preserve">vsakovací jezírko </t>
  </si>
  <si>
    <t>7,3*4*2,1</t>
  </si>
  <si>
    <t>132212112</t>
  </si>
  <si>
    <t>Hloubení rýh šířky do 800 mm ručně zapažených i nezapažených, s urovnáním dna do předepsaného profilu a spádu v hornině třídy těžitelnosti I skupiny 3 nesoudržných</t>
  </si>
  <si>
    <t>CS ÚRS 2021 02</t>
  </si>
  <si>
    <t>-38298704</t>
  </si>
  <si>
    <t>https://podminky.urs.cz/item/CS_URS_2021_02/132212112</t>
  </si>
  <si>
    <t xml:space="preserve">sokl </t>
  </si>
  <si>
    <t>(16,85+0,5+3,35+11+3,35+0,5+16,7)*1,7*0,6</t>
  </si>
  <si>
    <t>přípojka kanalizační KG 150</t>
  </si>
  <si>
    <t>(6,1+0,5+7+1,13+5,9)*0,6*0,6</t>
  </si>
  <si>
    <t>KG 110</t>
  </si>
  <si>
    <t>(8,87+0,6+3+1,5)*0,6*0,6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</si>
  <si>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</si>
  <si>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</si>
  <si>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-29498227</t>
  </si>
  <si>
    <t>https://podminky.urs.cz/item/CS_URS_2024_02/162251102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</si>
  <si>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</si>
  <si>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</si>
  <si>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-1664434713</t>
  </si>
  <si>
    <t>https://podminky.urs.cz/item/CS_URS_2024_02/162751117.1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</si>
  <si>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</si>
  <si>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</si>
  <si>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-787005076</t>
  </si>
  <si>
    <t>https://podminky.urs.cz/item/CS_URS_2024_02/162751119</t>
  </si>
  <si>
    <t>69,311*10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</si>
  <si>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</si>
  <si>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</si>
  <si>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1147829060</t>
  </si>
  <si>
    <t>https://podminky.urs.cz/item/CS_URS_2024_02/174111101</t>
  </si>
  <si>
    <t>okolo vsakovacího jezírka</t>
  </si>
  <si>
    <t>(7,3+7,3+4+4)*0,5*0,9</t>
  </si>
  <si>
    <t>171201221</t>
  </si>
  <si>
    <t>Poplatek za uložení stavebního odpadu na skládce (skládkovné) zeminy a kamení zatříděného do Katalogu odpadů pod kódem 17 05 04</t>
  </si>
  <si>
    <t>469963296</t>
  </si>
  <si>
    <t>https://podminky.urs.cz/item/CS_URS_2024_02/171201221</t>
  </si>
  <si>
    <t>2,62*3,05*1*1,6</t>
  </si>
  <si>
    <t>181912112</t>
  </si>
  <si>
    <t>Úprava pláně vyrovnáním výškových rozdílů ručně v hornině třídy těžitelnosti I skupiny 3 se zhutněním</t>
  </si>
  <si>
    <t>-1315282282</t>
  </si>
  <si>
    <t>https://podminky.urs.cz/item/CS_URS_2024_02/181912112</t>
  </si>
  <si>
    <t>11,36+15,55+8,08+5,27+3,19+3,6+7,25</t>
  </si>
  <si>
    <t>182351023</t>
  </si>
  <si>
    <t>Rozprostření a urovnání ornice ve svahu sklonu přes 1:5 strojně při souvislé ploše do 100 m2, tl. vrstvy do 200 mm</t>
  </si>
  <si>
    <t>299915796</t>
  </si>
  <si>
    <t>https://podminky.urs.cz/item/CS_URS_2024_02/182351023</t>
  </si>
  <si>
    <t>vsakovací jezírko vtok</t>
  </si>
  <si>
    <t>7,3*4</t>
  </si>
  <si>
    <t>M</t>
  </si>
  <si>
    <t>10364101</t>
  </si>
  <si>
    <t>zemina pro terénní úpravy - ornice</t>
  </si>
  <si>
    <t>2091382211</t>
  </si>
  <si>
    <t>7,3*4*0,2*1,6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</si>
  <si>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</si>
  <si>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</si>
  <si>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</si>
  <si>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-1408024950</t>
  </si>
  <si>
    <t>https://podminky.urs.cz/item/CS_URS_2024_02/211531111</t>
  </si>
  <si>
    <t>4*7,3*1,2</t>
  </si>
  <si>
    <t>213141112</t>
  </si>
  <si>
    <t>Zřízení vrstvy z geotextilie filtrační, separační, odvodňovací, ochranné, výztužné nebo protierozní v rovině nebo ve sklonu do 1:5, šířky přes 3 do 6 m</t>
  </si>
  <si>
    <t>2073219230</t>
  </si>
  <si>
    <t>https://podminky.urs.cz/item/CS_URS_2024_02/213141112</t>
  </si>
  <si>
    <t>vsakovací jezírko</t>
  </si>
  <si>
    <t>69311080</t>
  </si>
  <si>
    <t>geotextilie netkaná separační, ochranná, filtrační, drenážní PES 200g/m2</t>
  </si>
  <si>
    <t>917774157</t>
  </si>
  <si>
    <t>7,3*4*1,1</t>
  </si>
  <si>
    <t>273321411</t>
  </si>
  <si>
    <t>Základy z betonu železového (bez výztuže) desky z betonu bez zvláštních nároků na prostředí tř. C 20/25</t>
  </si>
  <si>
    <t>-881722083</t>
  </si>
  <si>
    <t>https://podminky.urs.cz/item/CS_URS_2024_02/273321411</t>
  </si>
  <si>
    <t>výtahová deska tl. 100</t>
  </si>
  <si>
    <t>2,69*2,12*0,1</t>
  </si>
  <si>
    <t>(11,36+15,55+8,08+5,27+3,6+7,25)*0,15</t>
  </si>
  <si>
    <t>273321511</t>
  </si>
  <si>
    <t>Základy z betonu železového (bez výztuže) desky z betonu bez zvláštních nároků na prostředí tř. C 25/30</t>
  </si>
  <si>
    <t>904879718</t>
  </si>
  <si>
    <t>https://podminky.urs.cz/item/CS_URS_2024_02/273321511</t>
  </si>
  <si>
    <t>výtahová deska tl. 250</t>
  </si>
  <si>
    <t>2,62*3,05*0,25</t>
  </si>
  <si>
    <t>273362021</t>
  </si>
  <si>
    <t>Výztuž základů desek ze svařovaných sítí z drátů typu KARI</t>
  </si>
  <si>
    <t>1155884173</t>
  </si>
  <si>
    <t>https://podminky.urs.cz/item/CS_URS_2024_02/273362021</t>
  </si>
  <si>
    <t>základová deska</t>
  </si>
  <si>
    <t>(11,36+15,55+8,08+5,27+3,6+7,25)*3,08/1000*1,1</t>
  </si>
  <si>
    <t>273361821</t>
  </si>
  <si>
    <t>Výztuž základů desek z betonářské oceli 10 505 (R) nebo BSt 500</t>
  </si>
  <si>
    <t>-333430875</t>
  </si>
  <si>
    <t>https://podminky.urs.cz/item/CS_URS_2024_02/273361821</t>
  </si>
  <si>
    <t>výtah strop tl. 160 mm</t>
  </si>
  <si>
    <t>2,69*2,12*0,160*20/1000</t>
  </si>
  <si>
    <t>279113141</t>
  </si>
  <si>
    <t>Základové zdi z tvárnic ztraceného bednění včetně výplně z betonu bez zvláštních nároků na vliv prostředí třídy C 20/25, tloušťky zdiva přes 100 do 150 mm</t>
  </si>
  <si>
    <t>96500953</t>
  </si>
  <si>
    <t>https://podminky.urs.cz/item/CS_URS_2024_02/279113141</t>
  </si>
  <si>
    <t>okolo výtahové šachty</t>
  </si>
  <si>
    <t>(2,69+2,69+2,125+0,35)*0,8</t>
  </si>
  <si>
    <t>279113144</t>
  </si>
  <si>
    <t>Základové zdi z tvárnic ztraceného bednění včetně výplně z betonu bez zvláštních nároků na vliv prostředí třídy C 20/25, tloušťky zdiva přes 250 do 300 mm</t>
  </si>
  <si>
    <t>1120279231</t>
  </si>
  <si>
    <t>https://podminky.urs.cz/item/CS_URS_2024_02/279113144</t>
  </si>
  <si>
    <t>výtahová šachta</t>
  </si>
  <si>
    <t>(2,69+2,69+2,125+0,35)*1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</si>
  <si>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</si>
  <si>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</si>
  <si>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2129656774</t>
  </si>
  <si>
    <t>https://podminky.urs.cz/item/CS_URS_2024_02/279361821</t>
  </si>
  <si>
    <t>(2,69+2,69+2,125+0,35)*0,8*20/1000*1,1</t>
  </si>
  <si>
    <t>(2,69+2,69+2,125+0,35)*1*20/1000*1,1</t>
  </si>
  <si>
    <t>271542211</t>
  </si>
  <si>
    <t>Podsyp pod základové konstrukce se zhutněním a urovnáním povrchu ze štěrkodrtě netříděné</t>
  </si>
  <si>
    <t>1138400906</t>
  </si>
  <si>
    <t>https://podminky.urs.cz/item/CS_URS_2024_02/271542211</t>
  </si>
  <si>
    <t>Svislé a kompletní konstrukce</t>
  </si>
  <si>
    <t>310239211</t>
  </si>
  <si>
    <t>Zazdívka otvorů ve zdivu nadzákladovém cihlami pálenými plochy přes 1 m2 do 4 m2 na maltu vápenocementovou</t>
  </si>
  <si>
    <t>-723257532</t>
  </si>
  <si>
    <t>https://podminky.urs.cz/item/CS_URS_2024_02/310239211</t>
  </si>
  <si>
    <t>0,8*1,97*0,3</t>
  </si>
  <si>
    <t>1,2*0,8*0,3</t>
  </si>
  <si>
    <t>0,9*1,5*0,6</t>
  </si>
  <si>
    <t>0,33*3,22</t>
  </si>
  <si>
    <t>(0,4+0,5)*1,5*0,6</t>
  </si>
  <si>
    <t>0,8*2,5*0,6</t>
  </si>
  <si>
    <t>0,8*1*0,6</t>
  </si>
  <si>
    <t>(0,3+0,1)*2,05*0,3</t>
  </si>
  <si>
    <t>(0,1+0,15)*2,05*0,75*2</t>
  </si>
  <si>
    <t>(0,13+0,13)*2*0,6</t>
  </si>
  <si>
    <t>(0,11+0,5)*2,2*0,63</t>
  </si>
  <si>
    <t>(0,16+1,6+0,17)*1,5*0,63</t>
  </si>
  <si>
    <t>(0,11+1+0,1+0,1)*1,97*0,45</t>
  </si>
  <si>
    <t>(0,35+0,1)*3,22*0,6</t>
  </si>
  <si>
    <t>311235161</t>
  </si>
  <si>
    <t>Zdivo jednovrstvé z cihel děrovaných broušených na celoplošnou tenkovrstvou maltu, pevnost cihel přes P10 do P15, tl. zdiva 300 mm</t>
  </si>
  <si>
    <t>1787289079</t>
  </si>
  <si>
    <t>https://podminky.urs.cz/item/CS_URS_2024_02/311235161</t>
  </si>
  <si>
    <t>VÝTAHOVÁ ŠACHTA</t>
  </si>
  <si>
    <t>9,63*(10,93-0,25*4)</t>
  </si>
  <si>
    <t>-1,1*2,25</t>
  </si>
  <si>
    <t>317142422</t>
  </si>
  <si>
    <t>Překlady nenosné z pórobetonu osazené do tenkého maltového lože, výšky do 250 mm, šířky překladu 100 mm, délky překladu přes 1000 do 1250 mm</t>
  </si>
  <si>
    <t>1370269638</t>
  </si>
  <si>
    <t>https://podminky.urs.cz/item/CS_URS_2024_02/317142422</t>
  </si>
  <si>
    <t>317142442</t>
  </si>
  <si>
    <t>Překlady nenosné z pórobetonu osazené do tenkého maltového lože, výšky do 250 mm, šířky překladu 150 mm, délky překladu přes 1000 do 1250 mm</t>
  </si>
  <si>
    <t>2138731708</t>
  </si>
  <si>
    <t>https://podminky.urs.cz/item/CS_URS_2024_02/317142442</t>
  </si>
  <si>
    <t>1+1+1+1</t>
  </si>
  <si>
    <t>1+1+1+1+1</t>
  </si>
  <si>
    <t>317168053</t>
  </si>
  <si>
    <t>Překlady keramické vysoké osazené do maltového lože, šířky překladu 70 mm výšky 238 mm, délky 1500 mm</t>
  </si>
  <si>
    <t>-2018682126</t>
  </si>
  <si>
    <t>https://podminky.urs.cz/item/CS_URS_2024_02/317168053</t>
  </si>
  <si>
    <t>1.np-podkroví</t>
  </si>
  <si>
    <t>3*3</t>
  </si>
  <si>
    <t>317941121</t>
  </si>
  <si>
    <t>Osazování ocelových válcovaných nosníků na zdivu I nebo IE nebo U nebo UE nebo L do č. 12 nebo výšky do 120 mm</t>
  </si>
  <si>
    <t>1596384591</t>
  </si>
  <si>
    <t>https://podminky.urs.cz/item/CS_URS_2024_02/317941121</t>
  </si>
  <si>
    <t>4*1,34*11,1/1000*5</t>
  </si>
  <si>
    <t>3*1,34*11,1/1000*2</t>
  </si>
  <si>
    <t>1*1,34*11,1/1000*1</t>
  </si>
  <si>
    <t>4*1,2*8,34/1000*4</t>
  </si>
  <si>
    <t>4*2,21*11,1/1000*2</t>
  </si>
  <si>
    <t>4*1,34*11,1/1000*1</t>
  </si>
  <si>
    <t>13010712</t>
  </si>
  <si>
    <t>ocel profilová jakost S235JR (11 375) průřez I (IPN) 100</t>
  </si>
  <si>
    <t>1516342000</t>
  </si>
  <si>
    <t>4*1,2*8,34/1000*4*1,1</t>
  </si>
  <si>
    <t>13010714</t>
  </si>
  <si>
    <t>ocel profilová jakost S235JR (11 375) průřez I (IPN) 120</t>
  </si>
  <si>
    <t>-1078819346</t>
  </si>
  <si>
    <t>4*1,34*11,1/1000*5*1,1</t>
  </si>
  <si>
    <t>3*1,34*11,1/1000*2*1,1</t>
  </si>
  <si>
    <t>1*1,34*11,1/1000*1*1,1</t>
  </si>
  <si>
    <t>4*2,21*11,1/1000*2*1,1</t>
  </si>
  <si>
    <t>4*1,34*11,1/1000*1*1,1</t>
  </si>
  <si>
    <t>342272225.XLA</t>
  </si>
  <si>
    <t>Příčka z tvárnic Ytong Klasik 100 na tenkovrstvou maltu tl 100 mm</t>
  </si>
  <si>
    <t>-8453718</t>
  </si>
  <si>
    <t>(0,8+0,8+0,8+0,1+1,2+0,1+1,65+0,1)*3,22</t>
  </si>
  <si>
    <t>(0,05+0,05)*1,97</t>
  </si>
  <si>
    <t>(1,5+0,89+0,1+1,97+0,1)*3,22</t>
  </si>
  <si>
    <t>0,9*3,22</t>
  </si>
  <si>
    <t>342272245.XLA</t>
  </si>
  <si>
    <t>Příčka z tvárnic Ytong Klasik 150 na tenkovrstvou maltu tl 150 mm</t>
  </si>
  <si>
    <t>1858926257</t>
  </si>
  <si>
    <t>0,9*3,2</t>
  </si>
  <si>
    <t>0,7*3,2</t>
  </si>
  <si>
    <t>0,62*3,2</t>
  </si>
  <si>
    <t>1*3,22</t>
  </si>
  <si>
    <t>4,7*3,22</t>
  </si>
  <si>
    <t>(2,89+4,57+4,57+4,57+1,5+4,83)*3,22</t>
  </si>
  <si>
    <t>-0,9*2,02</t>
  </si>
  <si>
    <t>-0,8*2,02*2</t>
  </si>
  <si>
    <t>-0,7*2,02</t>
  </si>
  <si>
    <t>1*2,5</t>
  </si>
  <si>
    <t>Vodorovné konstrukce</t>
  </si>
  <si>
    <t>411321414</t>
  </si>
  <si>
    <t>Stropy z betonu železového (bez výztuže) stropů deskových, plochých střech, desek balkonových, desek hřibových stropů včetně hlavic hřibových sloupů tř. C 25/30</t>
  </si>
  <si>
    <t>-887999713</t>
  </si>
  <si>
    <t>https://podminky.urs.cz/item/CS_URS_2024_02/411321414</t>
  </si>
  <si>
    <t>2,69*2,12*0,160</t>
  </si>
  <si>
    <t>strop okolo výtahu 2.NP strop</t>
  </si>
  <si>
    <t>(0,95+0,45)*3,1*0,25</t>
  </si>
  <si>
    <t>0,36*2,12*0,25</t>
  </si>
  <si>
    <t>strop schodiště</t>
  </si>
  <si>
    <t>4,75*2*0,2</t>
  </si>
  <si>
    <t xml:space="preserve">ŽB PRŮVLAK  POD DESKOU SCHODIŠTĚ</t>
  </si>
  <si>
    <t>3,1*0,35*0,25*2</t>
  </si>
  <si>
    <t>podesta tl. 150 mm</t>
  </si>
  <si>
    <t>2,95*1,13*0,15*2</t>
  </si>
  <si>
    <t>411351011</t>
  </si>
  <si>
    <t>Bednění stropních konstrukcí - bez podpěrné konstrukce desek tloušťky stropní desky přes 5 do 25 cm zřízení</t>
  </si>
  <si>
    <t>-576937708</t>
  </si>
  <si>
    <t>https://podminky.urs.cz/item/CS_URS_2024_02/411351011</t>
  </si>
  <si>
    <t>2,69*2,12</t>
  </si>
  <si>
    <t>(0,95+0,45)*3,1</t>
  </si>
  <si>
    <t>0,36*2,12</t>
  </si>
  <si>
    <t>strop schodiště tl. 200 mm</t>
  </si>
  <si>
    <t>4,75*2</t>
  </si>
  <si>
    <t>2,95*1,13*2</t>
  </si>
  <si>
    <t>411351012</t>
  </si>
  <si>
    <t>Bednění stropních konstrukcí - bez podpěrné konstrukce desek tloušťky stropní desky přes 5 do 25 cm odstranění</t>
  </si>
  <si>
    <t>-95772887</t>
  </si>
  <si>
    <t>https://podminky.urs.cz/item/CS_URS_2024_02/411351012</t>
  </si>
  <si>
    <t>411354313</t>
  </si>
  <si>
    <t>Podpěrná konstrukce stropů - desek, kleneb a skořepin výška podepření do 4 m tloušťka stropu přes 15 do 25 cm zřízení</t>
  </si>
  <si>
    <t>-2100980344</t>
  </si>
  <si>
    <t>https://podminky.urs.cz/item/CS_URS_2024_02/411354313</t>
  </si>
  <si>
    <t>411354314</t>
  </si>
  <si>
    <t>Podpěrná konstrukce stropů - desek, kleneb a skořepin výška podepření do 4 m tloušťka stropu přes 15 do 25 cm odstranění</t>
  </si>
  <si>
    <t>1283263191</t>
  </si>
  <si>
    <t>https://podminky.urs.cz/item/CS_URS_2024_02/411354314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</si>
  <si>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</si>
  <si>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</si>
  <si>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454573767</t>
  </si>
  <si>
    <t>https://podminky.urs.cz/item/CS_URS_2024_02/411361821</t>
  </si>
  <si>
    <t>2,69*2,12*30/1000*1,1</t>
  </si>
  <si>
    <t>(0,95+0,45)*3,1*30/1000*1,1</t>
  </si>
  <si>
    <t>0,36*2,12*30/1000*1,1</t>
  </si>
  <si>
    <t>4,75*2*30/1000*1,1</t>
  </si>
  <si>
    <t>2,95*1,13*2*30/1000*1,1</t>
  </si>
  <si>
    <t>417321616</t>
  </si>
  <si>
    <t>Ztužující pásy a věnce ze ŽB tř. C 30/37</t>
  </si>
  <si>
    <t>-1536539281</t>
  </si>
  <si>
    <t>https://podminky.urs.cz/item/CS_URS_2024_02/417321616</t>
  </si>
  <si>
    <t>Výtahová šachta</t>
  </si>
  <si>
    <t>9,63*0,3*0,25*4</t>
  </si>
  <si>
    <t>koruna výtahové šachty</t>
  </si>
  <si>
    <t>9,63*0,3*0,1*1</t>
  </si>
  <si>
    <t>417351115</t>
  </si>
  <si>
    <t>Bednění bočnic ztužujících pásů a věnců včetně vzpěr zřízení</t>
  </si>
  <si>
    <t>1475054243</t>
  </si>
  <si>
    <t>https://podminky.urs.cz/item/CS_URS_2024_02/417351115</t>
  </si>
  <si>
    <t>9,63*0,25*2</t>
  </si>
  <si>
    <t>9,63*0,15*2</t>
  </si>
  <si>
    <t>417351116</t>
  </si>
  <si>
    <t>Bednění bočnic ztužujících pásů a věnců včetně vzpěr odstranění</t>
  </si>
  <si>
    <t>-810333594</t>
  </si>
  <si>
    <t>https://podminky.urs.cz/item/CS_URS_2024_02/417351116</t>
  </si>
  <si>
    <t>417361821</t>
  </si>
  <si>
    <t>Výztuž ztužujících pásů a věnců betonářskou ocelí 10 505</t>
  </si>
  <si>
    <t>1441722243</t>
  </si>
  <si>
    <t>https://podminky.urs.cz/item/CS_URS_2024_02/417361821</t>
  </si>
  <si>
    <t>9,63*0,89*4/1000*1,1</t>
  </si>
  <si>
    <t>9,63*0,89*2/1000*1,1</t>
  </si>
  <si>
    <t>430321515</t>
  </si>
  <si>
    <t>Schodišťová konstrukce a rampa ze ŽB tř. C 20/25</t>
  </si>
  <si>
    <t>-1089612957</t>
  </si>
  <si>
    <t>https://podminky.urs.cz/item/CS_URS_2024_02/430321515</t>
  </si>
  <si>
    <t>kubatura desky+kubatura stupně*počet stupňů</t>
  </si>
  <si>
    <t>(1,32*3*0,16)+(1,32*0,26*0,176/2)*40</t>
  </si>
  <si>
    <t>stupně ke sklepu plocha x délka</t>
  </si>
  <si>
    <t>0,275*1,325</t>
  </si>
  <si>
    <t>podesta</t>
  </si>
  <si>
    <t>2,95*1,13*0,16*2</t>
  </si>
  <si>
    <t>430361821</t>
  </si>
  <si>
    <t>Výztuž schodišťové konstrukce a rampy betonářskou ocelí 10 505</t>
  </si>
  <si>
    <t>-314723096</t>
  </si>
  <si>
    <t>https://podminky.urs.cz/item/CS_URS_2024_02/430361821</t>
  </si>
  <si>
    <t>(kubatura desky+kubatura stupně*počet stupňů)*spotřeba</t>
  </si>
  <si>
    <t>((1,32*4,2*0,18)+(1,32*0,3*0,17/2)*40)*0.11</t>
  </si>
  <si>
    <t>0,275*1,325*0,11</t>
  </si>
  <si>
    <t>2,95*1,13*0,16*2*0,11</t>
  </si>
  <si>
    <t>431351121</t>
  </si>
  <si>
    <t>Zřízení bednění podest schodišť a ramp přímočarých v do 4 m</t>
  </si>
  <si>
    <t>-2036875833</t>
  </si>
  <si>
    <t>https://podminky.urs.cz/item/CS_URS_2024_02/431351121</t>
  </si>
  <si>
    <t>plocha bednění desky</t>
  </si>
  <si>
    <t>((0,18*2+1,32)*4,2)*2</t>
  </si>
  <si>
    <t>431351122</t>
  </si>
  <si>
    <t>Odstranění bednění podest schodišť a ramp přímočarých v do 4 m</t>
  </si>
  <si>
    <t>551335972</t>
  </si>
  <si>
    <t>https://podminky.urs.cz/item/CS_URS_2024_02/431351122</t>
  </si>
  <si>
    <t>434351141</t>
  </si>
  <si>
    <t>Zřízení bednění stupňů přímočarých schodišť</t>
  </si>
  <si>
    <t>-1660236751</t>
  </si>
  <si>
    <t>https://podminky.urs.cz/item/CS_URS_2024_02/434351141</t>
  </si>
  <si>
    <t>plocha bednění stupně*počet stupňů</t>
  </si>
  <si>
    <t>((0,26+0,176)*1,32)*40</t>
  </si>
  <si>
    <t>((0,26+0,176)*1,32)*3</t>
  </si>
  <si>
    <t>434351142</t>
  </si>
  <si>
    <t>Odstranění bednění stupňů přímočarých schodišť</t>
  </si>
  <si>
    <t>-1975245416</t>
  </si>
  <si>
    <t>https://podminky.urs.cz/item/CS_URS_2024_02/434351142</t>
  </si>
  <si>
    <t>451311111</t>
  </si>
  <si>
    <t>Podklad pod dlažbu z betonu prostého bez zvýšených nároků na prostředí tř. C 20/25 tl. do 100 mm</t>
  </si>
  <si>
    <t>-34166040</t>
  </si>
  <si>
    <t>https://podminky.urs.cz/item/CS_URS_2024_02/451311111</t>
  </si>
  <si>
    <t>1*1*2</t>
  </si>
  <si>
    <t>451504113</t>
  </si>
  <si>
    <t>Zřízení podkladní vrstvy z kameniva pod dlažbu tl. přes 150 do 200 mm</t>
  </si>
  <si>
    <t>-354938301</t>
  </si>
  <si>
    <t>https://podminky.urs.cz/item/CS_URS_2024_02/451504113</t>
  </si>
  <si>
    <t>pod akumulančí boxy</t>
  </si>
  <si>
    <t>58333651</t>
  </si>
  <si>
    <t>kamenivo těžené hrubé frakce 8/16</t>
  </si>
  <si>
    <t>-1837461806</t>
  </si>
  <si>
    <t>7,3*4*0,2*2,3</t>
  </si>
  <si>
    <t>465512127</t>
  </si>
  <si>
    <t>Dlažba z lomového kamene lomařsky upraveného na sucho se zalitím spár cementovou maltou, tl. kamene 200 mm</t>
  </si>
  <si>
    <t>214457232</t>
  </si>
  <si>
    <t>https://podminky.urs.cz/item/CS_URS_2024_02/465512127</t>
  </si>
  <si>
    <t>Komunikace</t>
  </si>
  <si>
    <t>564811111</t>
  </si>
  <si>
    <t>Podklad ze štěrkodrti ŠD s rozprostřením a zhutněním, po zhutnění tl. 50 mm</t>
  </si>
  <si>
    <t>425226994</t>
  </si>
  <si>
    <t>https://podminky.urs.cz/item/CS_URS_2024_02/564811111</t>
  </si>
  <si>
    <t>(16,85+0,5+3,35+11+3,35+0,5+16,7)*0,6</t>
  </si>
  <si>
    <t>564831111</t>
  </si>
  <si>
    <t>Podklad ze štěrkodrti ŠD s rozprostřením a zhutněním plochy přes 100 m2, po zhutnění tl. 100 mm</t>
  </si>
  <si>
    <t>-433558982</t>
  </si>
  <si>
    <t>https://podminky.urs.cz/item/CS_URS_2024_02/564831111</t>
  </si>
  <si>
    <t>dvůr dlažba</t>
  </si>
  <si>
    <t>58,2</t>
  </si>
  <si>
    <t>z boku fasády</t>
  </si>
  <si>
    <t>(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</si>
  <si>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</si>
  <si>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</si>
  <si>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1974722762</t>
  </si>
  <si>
    <t>https://podminky.urs.cz/item/CS_URS_2024_02/596212210</t>
  </si>
  <si>
    <t>(16,85+0,5+3,35)*0,5</t>
  </si>
  <si>
    <t>59245015</t>
  </si>
  <si>
    <t>dlažba zámková betonová tvaru I 200x165mm tl 60mm přírodní - stávající</t>
  </si>
  <si>
    <t>-1218489202</t>
  </si>
  <si>
    <t>(16,85+0,5+3,35)*1,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</si>
  <si>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</si>
  <si>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</si>
  <si>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1821761376</t>
  </si>
  <si>
    <t>https://podminky.urs.cz/item/CS_URS_2024_02/596811311</t>
  </si>
  <si>
    <t>11,1*0,5</t>
  </si>
  <si>
    <t>59245601</t>
  </si>
  <si>
    <t>dlažba desková betonová 500x500x50mm přírodní</t>
  </si>
  <si>
    <t>993324873</t>
  </si>
  <si>
    <t>916331111</t>
  </si>
  <si>
    <t>Osazení zahradního obrubníku betonového s ložem tl. od 50 do 100 mm z betonu prostého tř. C 12/15 bez boční opěry</t>
  </si>
  <si>
    <t>-365163101</t>
  </si>
  <si>
    <t>https://podminky.urs.cz/item/CS_URS_2024_02/916331111</t>
  </si>
  <si>
    <t>(11,1+2,77)</t>
  </si>
  <si>
    <t>(5,172+8,7+5+0,9+7,5+7,5+0,7+12,32)</t>
  </si>
  <si>
    <t>61</t>
  </si>
  <si>
    <t>59217037</t>
  </si>
  <si>
    <t>obrubník betonový parkový přírodní 500x50x200mm</t>
  </si>
  <si>
    <t>-1888417427</t>
  </si>
  <si>
    <t>(11,1+2,77)*1,1</t>
  </si>
  <si>
    <t>(5,172+8,7+5+0,9+7,5+7,5+0,7+12,32)*1,1</t>
  </si>
  <si>
    <t>62</t>
  </si>
  <si>
    <t>918101111</t>
  </si>
  <si>
    <t>Lože pod obrubníky nebo obruby dlažeb z C 12/15</t>
  </si>
  <si>
    <t>539046379</t>
  </si>
  <si>
    <t>(11,1+2,77)*0,15*0,15</t>
  </si>
  <si>
    <t>(5,172+8,7+5+0,9+7,5+7,5+0,7+12,32)*0,15*0,15</t>
  </si>
  <si>
    <t>Úpravy povrchů, podlahy a osazování výplní</t>
  </si>
  <si>
    <t>63</t>
  </si>
  <si>
    <t>611142001</t>
  </si>
  <si>
    <t>Pletivo vnitřních ploch v ploše nebo pruzích, na plném podkladu sklovláknité vtlačené do tmelu včetně tmelu stropů</t>
  </si>
  <si>
    <t>-432558162</t>
  </si>
  <si>
    <t>https://podminky.urs.cz/item/CS_URS_2024_02/611142001</t>
  </si>
  <si>
    <t>154,03</t>
  </si>
  <si>
    <t>64</t>
  </si>
  <si>
    <t>611321131</t>
  </si>
  <si>
    <t>Vápenocementový štuk vnitřních ploch tloušťky do 3 mm vodorovných konstrukcí stropů rovných</t>
  </si>
  <si>
    <t>1635786958</t>
  </si>
  <si>
    <t>https://podminky.urs.cz/item/CS_URS_2024_02/611321131</t>
  </si>
  <si>
    <t>65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</si>
  <si>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</si>
  <si>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</si>
  <si>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908341776</t>
  </si>
  <si>
    <t>https://podminky.urs.cz/item/CS_URS_2024_02/611321341</t>
  </si>
  <si>
    <t>66</t>
  </si>
  <si>
    <t>612142001</t>
  </si>
  <si>
    <t>Pletivo vnitřních ploch v ploše nebo pruzích, na plném podkladu sklovláknité vtlačené do tmelu včetně tmelu stěn</t>
  </si>
  <si>
    <t>2001550730</t>
  </si>
  <si>
    <t>https://podminky.urs.cz/item/CS_URS_2024_02/612142001</t>
  </si>
  <si>
    <t>60,8*(0,40+0,15)</t>
  </si>
  <si>
    <t>67</t>
  </si>
  <si>
    <t>612321131</t>
  </si>
  <si>
    <t>Vápenocementový štuk vnitřních ploch tloušťky do 3 mm svislých konstrukcí stěn</t>
  </si>
  <si>
    <t>1640398677</t>
  </si>
  <si>
    <t>https://podminky.urs.cz/item/CS_URS_2024_02/612321131</t>
  </si>
  <si>
    <t>101 HLAVNÍ VSTUP</t>
  </si>
  <si>
    <t>-1,9*2,62</t>
  </si>
  <si>
    <t>-0,8*1,97*3</t>
  </si>
  <si>
    <t>102 CHODBA</t>
  </si>
  <si>
    <t>21,56*3,22</t>
  </si>
  <si>
    <t>-1,1*3,22</t>
  </si>
  <si>
    <t>103 KOLÁRNA</t>
  </si>
  <si>
    <t>11,40*3,22</t>
  </si>
  <si>
    <t>104 SKLAD</t>
  </si>
  <si>
    <t>9,66*3,22</t>
  </si>
  <si>
    <t>106 STROJOVNA</t>
  </si>
  <si>
    <t>12,02*3,22</t>
  </si>
  <si>
    <t>107 ÚKLID</t>
  </si>
  <si>
    <t>11,3*3,22</t>
  </si>
  <si>
    <t>108 PŘÍPRAVNA POKRMŮ</t>
  </si>
  <si>
    <t>15,53*3,22</t>
  </si>
  <si>
    <t>-1,3*1,8</t>
  </si>
  <si>
    <t>109 HERNA</t>
  </si>
  <si>
    <t>25,97*3,22</t>
  </si>
  <si>
    <t>110 ZÁZEMÍ</t>
  </si>
  <si>
    <t>14,8*3,22</t>
  </si>
  <si>
    <t>116 WC</t>
  </si>
  <si>
    <t>9,7*3,22</t>
  </si>
  <si>
    <t>111 WC</t>
  </si>
  <si>
    <t>10,50*3,22</t>
  </si>
  <si>
    <t>112 CHODBA</t>
  </si>
  <si>
    <t>13,40*3,22</t>
  </si>
  <si>
    <t>114 UMÝVÁRNA</t>
  </si>
  <si>
    <t>16,20*3,22</t>
  </si>
  <si>
    <t>-0,7*1,2</t>
  </si>
  <si>
    <t>113 ÚKLID</t>
  </si>
  <si>
    <t>5,30*3,22</t>
  </si>
  <si>
    <t>-0,55*0,99</t>
  </si>
  <si>
    <t>115 ŠATNA</t>
  </si>
  <si>
    <t>14,20*3,22</t>
  </si>
  <si>
    <t>201 SCHODIŠTĚ A CHODBA</t>
  </si>
  <si>
    <t>18,94*3,22</t>
  </si>
  <si>
    <t>203 PÍŘPRAVNA</t>
  </si>
  <si>
    <t>16,46*3,22</t>
  </si>
  <si>
    <t>-1,7*2,170</t>
  </si>
  <si>
    <t>204 HERNA</t>
  </si>
  <si>
    <t>33,22*3,22</t>
  </si>
  <si>
    <t>-1,5*2,02</t>
  </si>
  <si>
    <t>-1,7*2,170*3</t>
  </si>
  <si>
    <t>205 ÚKLID</t>
  </si>
  <si>
    <t>9,10*3,22</t>
  </si>
  <si>
    <t>-0,7*1,72</t>
  </si>
  <si>
    <t xml:space="preserve">206 ŠATNA </t>
  </si>
  <si>
    <t>13,64*3,22</t>
  </si>
  <si>
    <t>207 ÚMÝVÁRNA</t>
  </si>
  <si>
    <t>14,78*3,22</t>
  </si>
  <si>
    <t>208 WC</t>
  </si>
  <si>
    <t>20,20*3,22</t>
  </si>
  <si>
    <t>209 ZÁZEMÍ</t>
  </si>
  <si>
    <t>12,2*3,22</t>
  </si>
  <si>
    <t>210 WC</t>
  </si>
  <si>
    <t>11,28*3,22</t>
  </si>
  <si>
    <t>18,05*3,22</t>
  </si>
  <si>
    <t>-1,1*2,02</t>
  </si>
  <si>
    <t>303 CHODBA</t>
  </si>
  <si>
    <t>10,75*2,5</t>
  </si>
  <si>
    <t>304 KUCYNKA</t>
  </si>
  <si>
    <t>305 KANCELÁŘ</t>
  </si>
  <si>
    <t>16,14*2,5</t>
  </si>
  <si>
    <t>306 KANCELÁŘ</t>
  </si>
  <si>
    <t>16,37*2,5</t>
  </si>
  <si>
    <t>307 KANCELÁŘ</t>
  </si>
  <si>
    <t>16,11*2,5</t>
  </si>
  <si>
    <t>308 SKLAD</t>
  </si>
  <si>
    <t>15,74*2,5</t>
  </si>
  <si>
    <t>7,12*10,32</t>
  </si>
  <si>
    <t>-1,1*2,02*3</t>
  </si>
  <si>
    <t>68</t>
  </si>
  <si>
    <t>612321341</t>
  </si>
  <si>
    <t>Omítka vápenocementová vnitřních ploch nanášená strojně dvouvrstvá, tloušťky jádrové omítky do 10 mm a tloušťky štuku do 3 mm štuková svislých konstrukcí stěn</t>
  </si>
  <si>
    <t>767431529</t>
  </si>
  <si>
    <t>https://podminky.urs.cz/item/CS_URS_2024_02/612321341</t>
  </si>
  <si>
    <t>OBKLADY</t>
  </si>
  <si>
    <t>-F0002_1</t>
  </si>
  <si>
    <t>69</t>
  </si>
  <si>
    <t>612325302</t>
  </si>
  <si>
    <t>Vápenocementová omítka ostění nebo nadpraží štuková dvouvrstvá</t>
  </si>
  <si>
    <t>-970355392</t>
  </si>
  <si>
    <t>https://podminky.urs.cz/item/CS_URS_2024_02/612325302</t>
  </si>
  <si>
    <t>(1,3+1,85+1,85)*3*0,45</t>
  </si>
  <si>
    <t>(1,2+0,8+0,8)*2*0,45</t>
  </si>
  <si>
    <t>(1+2+2)*0,45*1</t>
  </si>
  <si>
    <t>(0,9+1,5+1,5)*0,45*3</t>
  </si>
  <si>
    <t>(0,7+1,2+1,2)*0,45*1</t>
  </si>
  <si>
    <t>(0,55+0,9+0,9)*0,45*1</t>
  </si>
  <si>
    <t>(1,7+2,17+2,17)*0,45*2</t>
  </si>
  <si>
    <t>(1,3+2,71+2,17)*0,45*2</t>
  </si>
  <si>
    <t>(0,95+1,55+1,55)*0,45*2</t>
  </si>
  <si>
    <t>(0,7+1,72+1,72)*0,45*5</t>
  </si>
  <si>
    <t>(1,5+2,02+2,02)*0,45*2</t>
  </si>
  <si>
    <t>(0,95+0,97+0,97)*0,45*2</t>
  </si>
  <si>
    <t>(1,2+1,2+1,2)*0,45*3</t>
  </si>
  <si>
    <t>70</t>
  </si>
  <si>
    <t>619995001</t>
  </si>
  <si>
    <t>Začištění omítek (s dodáním hmot) kolem oken, dveří, podlah, obkladů apod.</t>
  </si>
  <si>
    <t>-608754457</t>
  </si>
  <si>
    <t>https://podminky.urs.cz/item/CS_URS_2024_02/619995001</t>
  </si>
  <si>
    <t>(1,2+0,8+0,8)*2</t>
  </si>
  <si>
    <t>(0,7+1,2+1,2)</t>
  </si>
  <si>
    <t>(0,55+0,9+0,9)</t>
  </si>
  <si>
    <t>(0,95+0,97+0,97)*2</t>
  </si>
  <si>
    <t>(0,9+1,5+1,5)*3</t>
  </si>
  <si>
    <t>(0,7+1,72+1,72)*5</t>
  </si>
  <si>
    <t>(1,2+1,2+1,2)*3</t>
  </si>
  <si>
    <t>(0,95+1,55+1,55)*2</t>
  </si>
  <si>
    <t>(1,5+2,02+2,02)*2</t>
  </si>
  <si>
    <t>vstupní dveře</t>
  </si>
  <si>
    <t>(1,8+2,45+2,45)*1</t>
  </si>
  <si>
    <t>(1+2+2)*1</t>
  </si>
  <si>
    <t>71</t>
  </si>
  <si>
    <t>622131321</t>
  </si>
  <si>
    <t>Podkladní a spojovací vrstva vnějších omítaných ploch penetrace nanášená strojně stěn</t>
  </si>
  <si>
    <t>-725494035</t>
  </si>
  <si>
    <t>https://podminky.urs.cz/item/CS_URS_2024_02/622131321</t>
  </si>
  <si>
    <t>463,637</t>
  </si>
  <si>
    <t>66,682</t>
  </si>
  <si>
    <t>11,61</t>
  </si>
  <si>
    <t>72</t>
  </si>
  <si>
    <t>631311115</t>
  </si>
  <si>
    <t>Mazanina z betonu prostého bez zvýšených nároků na prostředí tl. přes 50 do 80 mm tř. C 20/25</t>
  </si>
  <si>
    <t>507118948</t>
  </si>
  <si>
    <t>https://podminky.urs.cz/item/CS_URS_2024_02/631311115</t>
  </si>
  <si>
    <t>1.NP v místnostech 101-107</t>
  </si>
  <si>
    <t>(11,36+15,55+8,08+5,27+3,6+7,25)*0,05</t>
  </si>
  <si>
    <t>strop schodiště tl.200 mm</t>
  </si>
  <si>
    <t>4,75*2*0,05</t>
  </si>
  <si>
    <t>2,95*1,13*2*0,05</t>
  </si>
  <si>
    <t>73</t>
  </si>
  <si>
    <t>631311115R</t>
  </si>
  <si>
    <t xml:space="preserve">Mazanina tl přes 30 mm z betonu prostého bez zvýšených nároků na prostředí tř. C 20/25 </t>
  </si>
  <si>
    <t>-1655281862</t>
  </si>
  <si>
    <t xml:space="preserve">vyrovnání části 1.NP  místnosti 108-116</t>
  </si>
  <si>
    <t>(14,30+38,95+9,68+6,86+7,58+1,65+7,19+10,95+2,57)*0,03</t>
  </si>
  <si>
    <t xml:space="preserve">vyrovnání části 2.NP  místnosti 201-210</t>
  </si>
  <si>
    <t>(141,06-4,76)*0,03</t>
  </si>
  <si>
    <t>74</t>
  </si>
  <si>
    <t>631319211</t>
  </si>
  <si>
    <t>Příplatek k cenám betonových mazanin za vyztužení polypropylenovými mikrovlákny objemové vyztužení 0,9 kg/m3</t>
  </si>
  <si>
    <t>763563629</t>
  </si>
  <si>
    <t>https://podminky.urs.cz/item/CS_URS_2024_02/631319211</t>
  </si>
  <si>
    <t>Trubní vedení</t>
  </si>
  <si>
    <t>75</t>
  </si>
  <si>
    <t>386382716R</t>
  </si>
  <si>
    <t>D+M Retenční betonová jímka dešťových vod 9,25 m3 - 5m3 akumulace pro zalévání pozemku investora, 4,25 m3 retence - řízený odtok do jednotné kanalizace vírovým ventilem</t>
  </si>
  <si>
    <t>1678364380</t>
  </si>
  <si>
    <t>76</t>
  </si>
  <si>
    <t>892353122</t>
  </si>
  <si>
    <t>Proplach a dezinfekce vodovodního potrubí DN 150 nebo 200</t>
  </si>
  <si>
    <t>515301355</t>
  </si>
  <si>
    <t>https://podminky.urs.cz/item/CS_URS_2024_02/892353122</t>
  </si>
  <si>
    <t>(6,1+0,5+7+1,13+5,9)</t>
  </si>
  <si>
    <t>(8,87+0,6+3+1,5)</t>
  </si>
  <si>
    <t>77</t>
  </si>
  <si>
    <t>892351111</t>
  </si>
  <si>
    <t>Tlakové zkoušky vodou na potrubí DN 150 nebo 200</t>
  </si>
  <si>
    <t>CS ÚRS 2023 01</t>
  </si>
  <si>
    <t>-1970239015</t>
  </si>
  <si>
    <t>https://podminky.urs.cz/item/CS_URS_2023_01/892351111</t>
  </si>
  <si>
    <t>78</t>
  </si>
  <si>
    <t>894811113</t>
  </si>
  <si>
    <t>Revizní šachta z tvrdého PVC v otevřeném výkopu typ přímý (DN šachty/DN trubního vedení) DN 315/160, hloubka od 1360 do 1730 mm</t>
  </si>
  <si>
    <t>-169002621</t>
  </si>
  <si>
    <t>https://podminky.urs.cz/item/CS_URS_2024_02/894811113</t>
  </si>
  <si>
    <t>79</t>
  </si>
  <si>
    <t>897171112</t>
  </si>
  <si>
    <t>Akumulační boxy z polypropylenu PP pro vsakování dešťových vod pro pochozí a pod plochy zatížené osobními automobily o celkovém akumulačním objemu přes 10 do 30 m3</t>
  </si>
  <si>
    <t>1494174294</t>
  </si>
  <si>
    <t>https://podminky.urs.cz/item/CS_URS_2024_02/897171112</t>
  </si>
  <si>
    <t>0,9*4*7,3</t>
  </si>
  <si>
    <t>80</t>
  </si>
  <si>
    <t>919735122</t>
  </si>
  <si>
    <t>Řezání stávajícího betonového krytu nebo podkladu hloubky přes 50 do 100 mm</t>
  </si>
  <si>
    <t>80319845</t>
  </si>
  <si>
    <t>https://podminky.urs.cz/item/CS_URS_2024_02/919735122</t>
  </si>
  <si>
    <t>(11,1+2,77)*2</t>
  </si>
  <si>
    <t>81</t>
  </si>
  <si>
    <t>941211112</t>
  </si>
  <si>
    <t>Montáž lešení řadového rámového lehkého pracovního s podlahami s provozním zatížením tř. 3 do 200 kg/m2 šířky tř. SW06 přes 0,6 do 0,9 m, výšky přes 10 do 25 m</t>
  </si>
  <si>
    <t>-26849445</t>
  </si>
  <si>
    <t>https://podminky.urs.cz/item/CS_URS_2024_02/941211112</t>
  </si>
  <si>
    <t>(18+18)*8,5</t>
  </si>
  <si>
    <t>NAD TERASOU</t>
  </si>
  <si>
    <t>(5,58+3,5+2,5+3,5+3,54)*13</t>
  </si>
  <si>
    <t>(12*4,5)</t>
  </si>
  <si>
    <t>ŠTÍTXY</t>
  </si>
  <si>
    <t>26*2</t>
  </si>
  <si>
    <t>82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</si>
  <si>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</si>
  <si>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</si>
  <si>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50480504</t>
  </si>
  <si>
    <t>https://podminky.urs.cz/item/CS_URS_2024_02/941211211</t>
  </si>
  <si>
    <t>654,06*90 'Přepočtené koeficientem množství</t>
  </si>
  <si>
    <t>83</t>
  </si>
  <si>
    <t>941211812</t>
  </si>
  <si>
    <t>Demontáž lešení řadového rámového lehkého pracovního s provozním zatížením tř. 3 do 200 kg/m2 šířky tř. SW06 přes 0,6 do 0,9 m, výšky přes 10 do 25 m</t>
  </si>
  <si>
    <t>-793096506</t>
  </si>
  <si>
    <t>https://podminky.urs.cz/item/CS_URS_2024_02/941211812</t>
  </si>
  <si>
    <t>84</t>
  </si>
  <si>
    <t>944511111</t>
  </si>
  <si>
    <t>Montáž ochranné sítě zavěšené na konstrukci lešení z textilie z umělých vláken</t>
  </si>
  <si>
    <t>-1396386850</t>
  </si>
  <si>
    <t>https://podminky.urs.cz/item/CS_URS_2024_02/944511111</t>
  </si>
  <si>
    <t>85</t>
  </si>
  <si>
    <t>944511211</t>
  </si>
  <si>
    <t>Montáž ochranné sítě Příplatek za první a každý další den použití sítě k ceně -1111</t>
  </si>
  <si>
    <t>333706595</t>
  </si>
  <si>
    <t>https://podminky.urs.cz/item/CS_URS_2024_02/944511211</t>
  </si>
  <si>
    <t>86</t>
  </si>
  <si>
    <t>944511811</t>
  </si>
  <si>
    <t>Demontáž ochranné sítě zavěšené na konstrukci lešení z textilie z umělých vláken</t>
  </si>
  <si>
    <t>1226288529</t>
  </si>
  <si>
    <t>https://podminky.urs.cz/item/CS_URS_2024_02/944511811</t>
  </si>
  <si>
    <t>87</t>
  </si>
  <si>
    <t>949101111</t>
  </si>
  <si>
    <t>Lešení pomocné pracovní pro objekty pozemních staveb pro zatížení do 150 kg/m2, o výšce lešeňové podlahy do 1,9 m</t>
  </si>
  <si>
    <t>-1196325508</t>
  </si>
  <si>
    <t>https://podminky.urs.cz/item/CS_URS_2024_02/949101111</t>
  </si>
  <si>
    <t>154,03+141,06+130,72</t>
  </si>
  <si>
    <t>88</t>
  </si>
  <si>
    <t>952901111</t>
  </si>
  <si>
    <t>Vyčištění budov nebo objektů před předáním do užívání budov bytové nebo občanské výstavby, světlé výšky podlaží do 4 m</t>
  </si>
  <si>
    <t>-1237628895</t>
  </si>
  <si>
    <t>https://podminky.urs.cz/item/CS_URS_2024_02/952901111</t>
  </si>
  <si>
    <t>89</t>
  </si>
  <si>
    <t>953943211</t>
  </si>
  <si>
    <t>Osazování drobných kovových předmětů kotvených do stěny hasicího přístroje</t>
  </si>
  <si>
    <t>1880650195</t>
  </si>
  <si>
    <t>https://podminky.urs.cz/item/CS_URS_2024_02/953943211</t>
  </si>
  <si>
    <t>PRÁŠKOVÝ</t>
  </si>
  <si>
    <t>SNĚHOVÝ</t>
  </si>
  <si>
    <t>90</t>
  </si>
  <si>
    <t>44932114</t>
  </si>
  <si>
    <t>přístroj hasicí ruční práškový 21A</t>
  </si>
  <si>
    <t>-1165605116</t>
  </si>
  <si>
    <t>91</t>
  </si>
  <si>
    <t>44932211</t>
  </si>
  <si>
    <t>přístroj hasicí ruční sněhový 55B</t>
  </si>
  <si>
    <t>-1371829899</t>
  </si>
  <si>
    <t>92</t>
  </si>
  <si>
    <t>953961117</t>
  </si>
  <si>
    <t>Kotva chemická s vyvrtáním otvoru do betonu, železobetonu nebo tvrdého kamene tmel, velikost M 27, hloubka 240 mm</t>
  </si>
  <si>
    <t>1424616112</t>
  </si>
  <si>
    <t>https://podminky.urs.cz/item/CS_URS_2024_02/953961117</t>
  </si>
  <si>
    <t>základy výtahová šachta</t>
  </si>
  <si>
    <t>4+4</t>
  </si>
  <si>
    <t>93</t>
  </si>
  <si>
    <t>997013214</t>
  </si>
  <si>
    <t>Vnitrostaveništní doprava suti a vybouraných hmot vodorovně do 50 m s naložením ručně pro budovy a haly výšky přes 12 do 15 m</t>
  </si>
  <si>
    <t>CS ÚRS 2024 01</t>
  </si>
  <si>
    <t>530095788</t>
  </si>
  <si>
    <t>https://podminky.urs.cz/item/CS_URS_2024_01/997013214</t>
  </si>
  <si>
    <t>94</t>
  </si>
  <si>
    <t>-496170751</t>
  </si>
  <si>
    <t>95</t>
  </si>
  <si>
    <t>-1583008116</t>
  </si>
  <si>
    <t>12,389*10 'Přepočtené koeficientem množství</t>
  </si>
  <si>
    <t>96</t>
  </si>
  <si>
    <t>1314275542</t>
  </si>
  <si>
    <t>998</t>
  </si>
  <si>
    <t>Přesun hmot</t>
  </si>
  <si>
    <t>97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</si>
  <si>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</si>
  <si>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</si>
  <si>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1336607919</t>
  </si>
  <si>
    <t>https://podminky.urs.cz/item/CS_URS_2024_02/998011002</t>
  </si>
  <si>
    <t>Zdravotechnika - vnější kanalizace</t>
  </si>
  <si>
    <t>98</t>
  </si>
  <si>
    <t>721173401</t>
  </si>
  <si>
    <t>Potrubí kanalizační plastové svodné systém KG DN 100</t>
  </si>
  <si>
    <t>-25837345</t>
  </si>
  <si>
    <t>(8,87+0,6+3+1,5)*1,1</t>
  </si>
  <si>
    <t>99</t>
  </si>
  <si>
    <t>721173403</t>
  </si>
  <si>
    <t>Potrubí z trub PVC SN4 svodné (ležaté) DN 160</t>
  </si>
  <si>
    <t>-963258270</t>
  </si>
  <si>
    <t>https://podminky.urs.cz/item/CS_URS_2024_02/721173403</t>
  </si>
  <si>
    <t>(6,1+0,5+7+1,13+5,9)*1,1</t>
  </si>
  <si>
    <t>100</t>
  </si>
  <si>
    <t>721233112</t>
  </si>
  <si>
    <t>Střešní vtoky (vpusti) polypropylenové (PP) pro ploché střechy s odtokem svislým DN 110</t>
  </si>
  <si>
    <t>-1549064058</t>
  </si>
  <si>
    <t>https://podminky.urs.cz/item/CS_URS_2024_02/721233112</t>
  </si>
  <si>
    <t>101</t>
  </si>
  <si>
    <t>721273153</t>
  </si>
  <si>
    <t>Ventilační hlavice z polypropylenu (PP) DN 110</t>
  </si>
  <si>
    <t>2117990088</t>
  </si>
  <si>
    <t>https://podminky.urs.cz/item/CS_URS_2024_02/721273153</t>
  </si>
  <si>
    <t>742</t>
  </si>
  <si>
    <t>Elektroinstalace - slaboproud</t>
  </si>
  <si>
    <t>102</t>
  </si>
  <si>
    <t>742210123</t>
  </si>
  <si>
    <t>Montáž hlásiče kouřového lineárního vysílač - přijímač</t>
  </si>
  <si>
    <t>-803540955</t>
  </si>
  <si>
    <t>https://podminky.urs.cz/item/CS_URS_2024_02/742210123</t>
  </si>
  <si>
    <t>103</t>
  </si>
  <si>
    <t>59081353</t>
  </si>
  <si>
    <t>hlásič kouřový lineární, vysílač-přijímač</t>
  </si>
  <si>
    <t>-408703998</t>
  </si>
  <si>
    <t>751</t>
  </si>
  <si>
    <t>Vzduchotechnika</t>
  </si>
  <si>
    <t>104</t>
  </si>
  <si>
    <t>751111011</t>
  </si>
  <si>
    <t>Montáž ventilátoru axiálního nízkotlakého nástěnného základního, průměru do 100 mm</t>
  </si>
  <si>
    <t>1501375564</t>
  </si>
  <si>
    <t>https://podminky.urs.cz/item/CS_URS_2024_02/751111011</t>
  </si>
  <si>
    <t>105</t>
  </si>
  <si>
    <t>42914101T3</t>
  </si>
  <si>
    <t>ventilátor axiální potrubní skříň z plastu průtok 100m3/h D 100mm 13W IP44</t>
  </si>
  <si>
    <t>2092241487</t>
  </si>
  <si>
    <t>106</t>
  </si>
  <si>
    <t>751511122</t>
  </si>
  <si>
    <t>Montáž potrubí plechového skupiny I kruhového s přírubou tloušťky plechu 0,6 mm, průměru přes 100 do 200 mm</t>
  </si>
  <si>
    <t>1941052217</t>
  </si>
  <si>
    <t>https://podminky.urs.cz/item/CS_URS_2024_02/751511122</t>
  </si>
  <si>
    <t>AXIÁLNÍ VENTILÁTOR</t>
  </si>
  <si>
    <t>VĚTRANÍ ŠACHT</t>
  </si>
  <si>
    <t>107</t>
  </si>
  <si>
    <t>42981010</t>
  </si>
  <si>
    <t>trouba VZT kruhová spirálně vinutá Pz tl 0,5mm D 100mm</t>
  </si>
  <si>
    <t>-922711446</t>
  </si>
  <si>
    <t>14*1,1</t>
  </si>
  <si>
    <t>3*1,1</t>
  </si>
  <si>
    <t>108</t>
  </si>
  <si>
    <t>42981160</t>
  </si>
  <si>
    <t>odbočka jednostranná VZT Pz 90° D 200/200mm</t>
  </si>
  <si>
    <t>1562438172</t>
  </si>
  <si>
    <t>109</t>
  </si>
  <si>
    <t>998751101</t>
  </si>
  <si>
    <t>Přesun hmot pro vzduchotechniku stanovený z hmotnosti přesunovaného materiálu vodorovná dopravní vzdálenost do 100 m v objektech výšky do 12 m</t>
  </si>
  <si>
    <t>80376152</t>
  </si>
  <si>
    <t>https://podminky.urs.cz/item/CS_URS_2024_02/998751101</t>
  </si>
  <si>
    <t>110</t>
  </si>
  <si>
    <t>762511212R</t>
  </si>
  <si>
    <t>Ochrana střechy kotelny z podkladové z desek OSB tl 12 mm na sraz</t>
  </si>
  <si>
    <t>-1866383879</t>
  </si>
  <si>
    <t>ochrana sousední střechy</t>
  </si>
  <si>
    <t>11*6,5</t>
  </si>
  <si>
    <t>111</t>
  </si>
  <si>
    <t>998762102</t>
  </si>
  <si>
    <t>Přesun hmot pro konstrukce tesařské stanovený z hmotnosti přesunovaného materiálu vodorovná dopravní vzdálenost do 50 m základní v objektech výšky přes 6 do 12 m</t>
  </si>
  <si>
    <t>1548677993</t>
  </si>
  <si>
    <t>https://podminky.urs.cz/item/CS_URS_2024_02/998762102</t>
  </si>
  <si>
    <t>112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</si>
  <si>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</si>
  <si>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</si>
  <si>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646218989</t>
  </si>
  <si>
    <t>https://podminky.urs.cz/item/CS_URS_2024_02/763111431</t>
  </si>
  <si>
    <t>2,895*2,5*3</t>
  </si>
  <si>
    <t>113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</si>
  <si>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</si>
  <si>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</si>
  <si>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1638518110</t>
  </si>
  <si>
    <t>https://podminky.urs.cz/item/CS_URS_2024_02/763111437</t>
  </si>
  <si>
    <t>-1*2,02</t>
  </si>
  <si>
    <t>114</t>
  </si>
  <si>
    <t>763121623</t>
  </si>
  <si>
    <t>Stěna předsazená ze sádrokartonových desek montáž desek na nosnou konstrukci, tl. 2 x 12,5 mm</t>
  </si>
  <si>
    <t>416051425</t>
  </si>
  <si>
    <t>https://podminky.urs.cz/item/CS_URS_2024_02/763121623</t>
  </si>
  <si>
    <t>115</t>
  </si>
  <si>
    <t>59030027</t>
  </si>
  <si>
    <t>deska SDK protipožární DF tl 12,5mm</t>
  </si>
  <si>
    <t>-1079669512</t>
  </si>
  <si>
    <t>15,65*1*1,1</t>
  </si>
  <si>
    <t>116</t>
  </si>
  <si>
    <t>59591000</t>
  </si>
  <si>
    <t>deska SDK akustická protipožární impregnovaná DFH2 tl 12,5mm</t>
  </si>
  <si>
    <t>766523349</t>
  </si>
  <si>
    <t>12,25*1*1,1</t>
  </si>
  <si>
    <t>117</t>
  </si>
  <si>
    <t>763161721</t>
  </si>
  <si>
    <t>Podkroví ze sádrokartonových desek dvouvrstvá spodní konstrukce z ocelových profilů CD, UD na krokvových závěsech jednoduše opláštěná deskou protipožární DF, tl. 12,5 mm, bez TI</t>
  </si>
  <si>
    <t>-1515628483</t>
  </si>
  <si>
    <t>https://podminky.urs.cz/item/CS_URS_2024_02/763161721</t>
  </si>
  <si>
    <t>118</t>
  </si>
  <si>
    <t>763161730</t>
  </si>
  <si>
    <t>Podkroví ze sádrokartonových desek dvouvrstvá spodní konstrukce z ocelových profilů CD, UD na krokvových závěsech jednoduše opláštěná deskou impregnovanými H2, tl. 12,5 mm, bez TI</t>
  </si>
  <si>
    <t>808320945</t>
  </si>
  <si>
    <t>https://podminky.urs.cz/item/CS_URS_2024_02/763161730</t>
  </si>
  <si>
    <t>7,02+11,27</t>
  </si>
  <si>
    <t>119</t>
  </si>
  <si>
    <t>764212612</t>
  </si>
  <si>
    <t>Oplechování úžlabí z FeZn lakovaný rš 1000 mm</t>
  </si>
  <si>
    <t>1423163446</t>
  </si>
  <si>
    <t>https://podminky.urs.cz/item/CS_URS_2024_02/764212612</t>
  </si>
  <si>
    <t>úžlabí u výtahu</t>
  </si>
  <si>
    <t>5,65</t>
  </si>
  <si>
    <t>120</t>
  </si>
  <si>
    <t>764216646</t>
  </si>
  <si>
    <t>Oplechování parapetů z pozinkovaného plechu s povrchovou úpravou rovných celoplošně lepené, bez rohů rš 500 mm</t>
  </si>
  <si>
    <t>307505336</t>
  </si>
  <si>
    <t>https://podminky.urs.cz/item/CS_URS_2024_02/764216646</t>
  </si>
  <si>
    <t>(1,3*3+1,2*2+0,9*3+0,55+0,7)</t>
  </si>
  <si>
    <t>(1,7*2+1,3*2+0,95*2+0,7*5+1,5*2)</t>
  </si>
  <si>
    <t>(1,2+0,95*2+1,2*2)</t>
  </si>
  <si>
    <t>121</t>
  </si>
  <si>
    <t>764218624</t>
  </si>
  <si>
    <t>Oplechování rovné římsy celoplošně lepené z FeZn poplastovaného s upraveným povrchem rš 330 mm</t>
  </si>
  <si>
    <t>-175459026</t>
  </si>
  <si>
    <t>https://podminky.urs.cz/item/CS_URS_2024_02/764218624</t>
  </si>
  <si>
    <t>ŘÍMSA STŘECHAXDŮM</t>
  </si>
  <si>
    <t>10,5</t>
  </si>
  <si>
    <t>římsa štíty</t>
  </si>
  <si>
    <t xml:space="preserve">římsa </t>
  </si>
  <si>
    <t>122</t>
  </si>
  <si>
    <t>764218627</t>
  </si>
  <si>
    <t>Oplechování rovné římsy celoplošně lepené z z FeZn poplastovaného s upraveným povrchem rš 670 mm</t>
  </si>
  <si>
    <t>-1940110507</t>
  </si>
  <si>
    <t>https://podminky.urs.cz/item/CS_URS_2024_02/764218627</t>
  </si>
  <si>
    <t>atika</t>
  </si>
  <si>
    <t>(3,4+3,4+10,5)*1,1</t>
  </si>
  <si>
    <t>atika střecha výtahu</t>
  </si>
  <si>
    <t>10,67*1,1</t>
  </si>
  <si>
    <t>5,5</t>
  </si>
  <si>
    <t>8,9*2</t>
  </si>
  <si>
    <t>123</t>
  </si>
  <si>
    <t>764511602</t>
  </si>
  <si>
    <t>Žlab podokapní půlkruhový z FeZn s povrchovou úpravou rš 330 mm</t>
  </si>
  <si>
    <t>-883494284</t>
  </si>
  <si>
    <t>https://podminky.urs.cz/item/CS_URS_2024_02/764511602</t>
  </si>
  <si>
    <t>(2,5+18,1+2,5+4,54)*2</t>
  </si>
  <si>
    <t>NÍZKÁ STŘECHA</t>
  </si>
  <si>
    <t>10,1</t>
  </si>
  <si>
    <t>124</t>
  </si>
  <si>
    <t>764511642</t>
  </si>
  <si>
    <t>Kotlík oválný (trychtýřový) pro podokapní žlaby z FeZn s povrchovou úpravou 330/100 mm</t>
  </si>
  <si>
    <t>-1195479553</t>
  </si>
  <si>
    <t>https://podminky.urs.cz/item/CS_URS_2024_02/764511642</t>
  </si>
  <si>
    <t>125</t>
  </si>
  <si>
    <t>764518622</t>
  </si>
  <si>
    <t>Svody kruhové včetně objímek, kolen, odskoků z FeZn s povrchovou úpravou průměru 100 mm</t>
  </si>
  <si>
    <t>1360521840</t>
  </si>
  <si>
    <t>https://podminky.urs.cz/item/CS_URS_2024_02/764518622</t>
  </si>
  <si>
    <t>7,6*4*1,1</t>
  </si>
  <si>
    <t>126</t>
  </si>
  <si>
    <t>998764102</t>
  </si>
  <si>
    <t>Přesun hmot pro konstrukce klempířské stanovený z hmotnosti přesunovaného materiálu vodorovná dopravní vzdálenost do 50 m základní v objektech výšky přes 6 do 12 m</t>
  </si>
  <si>
    <t>-714047773</t>
  </si>
  <si>
    <t>https://podminky.urs.cz/item/CS_URS_2024_02/998764102</t>
  </si>
  <si>
    <t>127</t>
  </si>
  <si>
    <t>765191011</t>
  </si>
  <si>
    <t>Montáž pojistné hydroizolační nebo parotěsné fólie kladené ve sklonu přes 20° volně na krokve</t>
  </si>
  <si>
    <t>2147241340</t>
  </si>
  <si>
    <t>https://podminky.urs.cz/item/CS_URS_2024_02/765191011</t>
  </si>
  <si>
    <t>128</t>
  </si>
  <si>
    <t>28329012</t>
  </si>
  <si>
    <t>fólie PE vyztužená pro parotěsnou vrstvu (reakce na oheň - třída F) 140g/m2</t>
  </si>
  <si>
    <t>-249104586</t>
  </si>
  <si>
    <t>129</t>
  </si>
  <si>
    <t>998765102</t>
  </si>
  <si>
    <t>Přesun hmot pro krytiny skládané stanovený z hmotnosti přesunovaného materiálu vodorovná dopravní vzdálenost do 50 m základní na objektech výšky přes 6 do 12 m</t>
  </si>
  <si>
    <t>-1763348522</t>
  </si>
  <si>
    <t>https://podminky.urs.cz/item/CS_URS_2024_02/998765102</t>
  </si>
  <si>
    <t>130</t>
  </si>
  <si>
    <t>766682211</t>
  </si>
  <si>
    <t>Montáž zárubní dřevěných nebo plastových obložkových protipožárních, pro dveře jednokřídlové, tloušťky stěny do 170 mm</t>
  </si>
  <si>
    <t>-238631159</t>
  </si>
  <si>
    <t>https://podminky.urs.cz/item/CS_URS_2024_02/766682211</t>
  </si>
  <si>
    <t>1.NP 800/1970</t>
  </si>
  <si>
    <t>2.NP 800/1970</t>
  </si>
  <si>
    <t>POKDROVÍ 900/1970</t>
  </si>
  <si>
    <t>PODKROVÍ 800/1970</t>
  </si>
  <si>
    <t>131</t>
  </si>
  <si>
    <t>61182318</t>
  </si>
  <si>
    <t>zárubeň jednokřídlá obložková s laminátovým povrchem a protipožární úpravou tl stěny 60-150mm rozměru 600-1100/1970, 2100mm</t>
  </si>
  <si>
    <t>-601644074</t>
  </si>
  <si>
    <t>132</t>
  </si>
  <si>
    <t>766660182</t>
  </si>
  <si>
    <t>Montáž dveřních křídel dřevěných nebo plastových otevíravých do obložkové zárubně protipožárních jednokřídlových, šířky přes 800 mm</t>
  </si>
  <si>
    <t>-2116489172</t>
  </si>
  <si>
    <t>https://podminky.urs.cz/item/CS_URS_2024_02/766660182</t>
  </si>
  <si>
    <t>POKDROVÍ 900/1970 DI 11</t>
  </si>
  <si>
    <t>133</t>
  </si>
  <si>
    <t>61165340</t>
  </si>
  <si>
    <t>dveře jednokřídlé dřevotřískové protipožární EI (EW) 15/DP3 -C2 povrch lakovaný plné 900x1970-2100mm</t>
  </si>
  <si>
    <t>-87706182</t>
  </si>
  <si>
    <t>134</t>
  </si>
  <si>
    <t>766682221</t>
  </si>
  <si>
    <t>Montáž zárubní dřevěných nebo plastových obložkových protipožárních, pro dveře dvoukřídlové, tloušťky stěny do 170 mm</t>
  </si>
  <si>
    <t>-1443236839</t>
  </si>
  <si>
    <t>https://podminky.urs.cz/item/CS_URS_2024_02/766682221</t>
  </si>
  <si>
    <t>1.NP 1250/1970</t>
  </si>
  <si>
    <t>135</t>
  </si>
  <si>
    <t>61182340</t>
  </si>
  <si>
    <t>zárubeň dvoukřídlá obložková s laminátovým povrchem a protipožární úpravou tl stěny 60-150mm rozměru 1250-1850/1970, 2100mm</t>
  </si>
  <si>
    <t>-235600399</t>
  </si>
  <si>
    <t>136</t>
  </si>
  <si>
    <t>766660181</t>
  </si>
  <si>
    <t>Montáž dveřních křídel dřevěných nebo plastových otevíravých do obložkové zárubně protipožárních jednokřídlových, šířky do 800 mm</t>
  </si>
  <si>
    <t>1386764875</t>
  </si>
  <si>
    <t>https://podminky.urs.cz/item/CS_URS_2024_02/766660181</t>
  </si>
  <si>
    <t>1.NP 800/1970 DI2+DI4</t>
  </si>
  <si>
    <t>2+2+1</t>
  </si>
  <si>
    <t>137</t>
  </si>
  <si>
    <t>61165339</t>
  </si>
  <si>
    <t xml:space="preserve">dveře jednokřídlé dřevotřískové protipožární EI (EW) 30/DP3 - C2  povrch lakovaný plné 800x1970-2100mm</t>
  </si>
  <si>
    <t>336584931</t>
  </si>
  <si>
    <t>138</t>
  </si>
  <si>
    <t>766660183</t>
  </si>
  <si>
    <t>Montáž dveřních křídel dřevěných nebo plastových otevíravých do obložkové zárubně protipožárních dvoukřídlových jakékoliv šířky</t>
  </si>
  <si>
    <t>-1416381135</t>
  </si>
  <si>
    <t>https://podminky.urs.cz/item/CS_URS_2024_02/766660183</t>
  </si>
  <si>
    <t xml:space="preserve">1.NP 1250/1970    DI 1</t>
  </si>
  <si>
    <t>139</t>
  </si>
  <si>
    <t>61165341</t>
  </si>
  <si>
    <t>dveře dvoukřídlé dřevotřískové protipožární EI (EW) 30/DP3 - C2 povrch lakovaný plné 1250x1970-2100mm</t>
  </si>
  <si>
    <t>-2085437285</t>
  </si>
  <si>
    <t>1.NP 1250/1970 DI 1</t>
  </si>
  <si>
    <t>140</t>
  </si>
  <si>
    <t>766660171</t>
  </si>
  <si>
    <t>Montáž dveřních křídel dřevěných nebo plastových otevíravých do obložkové zárubně povrchově upravených jednokřídlových, šířky do 800 mm</t>
  </si>
  <si>
    <t>94724112</t>
  </si>
  <si>
    <t>https://podminky.urs.cz/item/CS_URS_2024_02/766660171</t>
  </si>
  <si>
    <t>1.NP DI5 900/1970</t>
  </si>
  <si>
    <t>1.NP DI6 800/1970</t>
  </si>
  <si>
    <t>1.NP DI 7 + DI 8 700/1970</t>
  </si>
  <si>
    <t>1+3</t>
  </si>
  <si>
    <t>1.NP DI 9 800/1970</t>
  </si>
  <si>
    <t>2.NP DI 6 800/1970</t>
  </si>
  <si>
    <t>2.NP DI 8 700/1970</t>
  </si>
  <si>
    <t>2.NP DI 9 800/1970</t>
  </si>
  <si>
    <t xml:space="preserve">Podkroví  DI7 700/1970</t>
  </si>
  <si>
    <t xml:space="preserve">Podkroví  DI8 700/1970</t>
  </si>
  <si>
    <t xml:space="preserve">Podkroví  DI9  800/1970</t>
  </si>
  <si>
    <t>141</t>
  </si>
  <si>
    <t>61162085</t>
  </si>
  <si>
    <t>dveře jednokřídlé dřevotřískové povrch laminátový plné 700x1970-2100mm</t>
  </si>
  <si>
    <t>841499716</t>
  </si>
  <si>
    <t>142</t>
  </si>
  <si>
    <t>61162086</t>
  </si>
  <si>
    <t>dveře jednokřídlé dřevotřískové povrch laminátový plné 800x1970-2100mm</t>
  </si>
  <si>
    <t>1578365021</t>
  </si>
  <si>
    <t>143</t>
  </si>
  <si>
    <t>766660172</t>
  </si>
  <si>
    <t>Montáž dveřních křídel dřevěných nebo plastových otevíravých do obložkové zárubně povrchově upravených jednokřídlových, šířky přes 800 mm</t>
  </si>
  <si>
    <t>-1565340409</t>
  </si>
  <si>
    <t>https://podminky.urs.cz/item/CS_URS_2024_02/766660172</t>
  </si>
  <si>
    <t>144</t>
  </si>
  <si>
    <t>61162087</t>
  </si>
  <si>
    <t>dveře jednokřídlé dřevotřískové povrch laminátový plné 900x1970-2100mm</t>
  </si>
  <si>
    <t>-304988028</t>
  </si>
  <si>
    <t>145</t>
  </si>
  <si>
    <t>766682111</t>
  </si>
  <si>
    <t>Montáž zárubní dřevěných nebo plastových obložkových, pro dveře jednokřídlové, tloušťky stěny do 170 mm</t>
  </si>
  <si>
    <t>-2031920360</t>
  </si>
  <si>
    <t>https://podminky.urs.cz/item/CS_URS_2024_02/766682111</t>
  </si>
  <si>
    <t>146</t>
  </si>
  <si>
    <t>61182307</t>
  </si>
  <si>
    <t>zárubeň jednokřídlá obložková s laminátovým povrchem tl stěny 60-150mm rozměru 600-1100/1970, 2100mm</t>
  </si>
  <si>
    <t>-1686823737</t>
  </si>
  <si>
    <t>147</t>
  </si>
  <si>
    <t>766660729.1</t>
  </si>
  <si>
    <t>Montáž dveřních doplňků dveřního kování interiérového štítku s klikou</t>
  </si>
  <si>
    <t>1625680576</t>
  </si>
  <si>
    <t>https://podminky.urs.cz/item/CS_URS_2024_02/766660729.1</t>
  </si>
  <si>
    <t>148</t>
  </si>
  <si>
    <t>54914622R01.1</t>
  </si>
  <si>
    <t xml:space="preserve">kování dveřní vrchní klika včetně štítu a montážního materiálu BB </t>
  </si>
  <si>
    <t>-1441050461</t>
  </si>
  <si>
    <t>149</t>
  </si>
  <si>
    <t>54914128</t>
  </si>
  <si>
    <t>kování rozetové spodní pro WC</t>
  </si>
  <si>
    <t>-2072436087</t>
  </si>
  <si>
    <t>Š.700</t>
  </si>
  <si>
    <t>150</t>
  </si>
  <si>
    <t>54913595T02</t>
  </si>
  <si>
    <t>kování dveřní mušle</t>
  </si>
  <si>
    <t>pár</t>
  </si>
  <si>
    <t>-185362387</t>
  </si>
  <si>
    <t>151</t>
  </si>
  <si>
    <t>998766102</t>
  </si>
  <si>
    <t>Přesun hmot pro konstrukce truhlářské stanovený z hmotnosti přesunovaného materiálu vodorovná dopravní vzdálenost do 50 m základní v objektech výšky přes 6 do 12 m</t>
  </si>
  <si>
    <t>-1863035451</t>
  </si>
  <si>
    <t>https://podminky.urs.cz/item/CS_URS_2024_02/998766102</t>
  </si>
  <si>
    <t>152</t>
  </si>
  <si>
    <t>765125302R</t>
  </si>
  <si>
    <t>Montáž střešního výlezu plochy jednotlivě přes 0,25 m2 včetně prodloužení</t>
  </si>
  <si>
    <t>1777081472</t>
  </si>
  <si>
    <t>153</t>
  </si>
  <si>
    <t>59161154R</t>
  </si>
  <si>
    <t xml:space="preserve">výlez na střechu  950x750 EW15/DP3 </t>
  </si>
  <si>
    <t>-179651759</t>
  </si>
  <si>
    <t>154</t>
  </si>
  <si>
    <t>767163101</t>
  </si>
  <si>
    <t>Montáž zábradlí přímého v interiéru v rovině (na rovné ploše) kotveného do zdiva nebo lehčeného betonu</t>
  </si>
  <si>
    <t>369282759</t>
  </si>
  <si>
    <t>https://podminky.urs.cz/item/CS_URS_2024_02/767163101</t>
  </si>
  <si>
    <t xml:space="preserve">1.NP VNITŘNÍ ZÁBRADLI U OKEN  Z1 + Z2</t>
  </si>
  <si>
    <t>1,3*3</t>
  </si>
  <si>
    <t>155</t>
  </si>
  <si>
    <t>55342289</t>
  </si>
  <si>
    <t>zábradlí nerezové s horizontální výplní rovné kotvení vrchní v 900mm</t>
  </si>
  <si>
    <t>779805672</t>
  </si>
  <si>
    <t>1.NP VNITŘNÍ ZÁBRADLI U OKEN</t>
  </si>
  <si>
    <t>1,3*3*1,1</t>
  </si>
  <si>
    <t>0,9*2*1,1</t>
  </si>
  <si>
    <t>156</t>
  </si>
  <si>
    <t>767163203</t>
  </si>
  <si>
    <t>Montáž zábradlí přímého v exteriéru na lodžii nebo francouzském okně kotveného do zdiva nebo lehčeného betonu</t>
  </si>
  <si>
    <t>617323274</t>
  </si>
  <si>
    <t>https://podminky.urs.cz/item/CS_URS_2024_02/767163203</t>
  </si>
  <si>
    <t>3*1,2</t>
  </si>
  <si>
    <t>157</t>
  </si>
  <si>
    <t>55342288</t>
  </si>
  <si>
    <t>zábradlí celoskleněné pro francouzské okno nebo lodžie kotvené sloupky v 1000mm</t>
  </si>
  <si>
    <t>336184601</t>
  </si>
  <si>
    <t>3*1,2*1,1</t>
  </si>
  <si>
    <t>158</t>
  </si>
  <si>
    <t>767223201</t>
  </si>
  <si>
    <t>Montáž zábradlí přímého v interiéru na schodišti kotveného do zdiva nebo lehčeného betonu</t>
  </si>
  <si>
    <t>1608140101</t>
  </si>
  <si>
    <t>https://podminky.urs.cz/item/CS_URS_2024_02/767223201</t>
  </si>
  <si>
    <t>ZE SKLEPA</t>
  </si>
  <si>
    <t>1,5*2</t>
  </si>
  <si>
    <t>HLAVNÍ SCHODIŠTĚ</t>
  </si>
  <si>
    <t>2,64*8</t>
  </si>
  <si>
    <t>1,2*6</t>
  </si>
  <si>
    <t>159</t>
  </si>
  <si>
    <t>05217100</t>
  </si>
  <si>
    <t>madlo bukové D 42mm</t>
  </si>
  <si>
    <t>805893336</t>
  </si>
  <si>
    <t>1,5*2*1,1</t>
  </si>
  <si>
    <t>2,64*8*1,1</t>
  </si>
  <si>
    <t>1,2*6*1,1</t>
  </si>
  <si>
    <t>160</t>
  </si>
  <si>
    <t>54889030</t>
  </si>
  <si>
    <t>uchycení madla na zeď nerezové D 42,4mm</t>
  </si>
  <si>
    <t>-513095868</t>
  </si>
  <si>
    <t>31,32/1+0,68</t>
  </si>
  <si>
    <t>161</t>
  </si>
  <si>
    <t>767248110R01</t>
  </si>
  <si>
    <t>Montáž a dodávka lanové plošiny, stavební a ostatní práce spojené s výměnou výtahu, odvoz a ekologickou likvidaci odpadu a potřebná osvědčení</t>
  </si>
  <si>
    <t>452383484</t>
  </si>
  <si>
    <t>162</t>
  </si>
  <si>
    <t>767662110</t>
  </si>
  <si>
    <t>Montáž mříží pevných, připevněných šroubováním</t>
  </si>
  <si>
    <t>-128261925</t>
  </si>
  <si>
    <t>https://podminky.urs.cz/item/CS_URS_2024_02/767662110</t>
  </si>
  <si>
    <t>1,3*1,85*3</t>
  </si>
  <si>
    <t>163</t>
  </si>
  <si>
    <t>54912001</t>
  </si>
  <si>
    <t>mříž pro stavební otvory pevná</t>
  </si>
  <si>
    <t>-1294047102</t>
  </si>
  <si>
    <t>1,3*1,85*3*1,1</t>
  </si>
  <si>
    <t>164</t>
  </si>
  <si>
    <t>998767102</t>
  </si>
  <si>
    <t>Přesun hmot pro zámečnické konstrukce stanovený z hmotnosti přesunovaného materiálu vodorovná dopravní vzdálenost do 50 m základní v objektech výšky přes 6 do 12 m</t>
  </si>
  <si>
    <t>-1603229212</t>
  </si>
  <si>
    <t>https://podminky.urs.cz/item/CS_URS_2024_02/998767102</t>
  </si>
  <si>
    <t>771</t>
  </si>
  <si>
    <t>Podlahy z dlaždic</t>
  </si>
  <si>
    <t>165</t>
  </si>
  <si>
    <t>771111011</t>
  </si>
  <si>
    <t>Příprava podkladu před provedením dlažby vysátí podlah</t>
  </si>
  <si>
    <t>1279594393</t>
  </si>
  <si>
    <t>https://podminky.urs.cz/item/CS_URS_2024_02/771111011</t>
  </si>
  <si>
    <t>166</t>
  </si>
  <si>
    <t>771474113</t>
  </si>
  <si>
    <t>Montáž soklů z dlaždic keramických lepených flexibilním lepidlem rovných, výšky přes 90 do 120 mm</t>
  </si>
  <si>
    <t>1032736067</t>
  </si>
  <si>
    <t>https://podminky.urs.cz/item/CS_URS_2024_02/771474113</t>
  </si>
  <si>
    <t>14,20-(1,25+0,8+0,8+0,8)</t>
  </si>
  <si>
    <t>10,17-(0,8+0,9+1,1+1,325+1,325)</t>
  </si>
  <si>
    <t>11,40-(0,8)</t>
  </si>
  <si>
    <t>9,56-(0,8)</t>
  </si>
  <si>
    <t>12,02-(0,8)</t>
  </si>
  <si>
    <t>11,30-0,8</t>
  </si>
  <si>
    <t>15,53-(1,25+0,8)</t>
  </si>
  <si>
    <t>5,8-(0,7+0,8+0,9+0,7)</t>
  </si>
  <si>
    <t>16,46-(0,8+0,8)</t>
  </si>
  <si>
    <t>12,8-(0,8+0,7+1,325+1,325+1,1)</t>
  </si>
  <si>
    <t>14,78-(1,87+2,4+1,15)</t>
  </si>
  <si>
    <t>11,75-(1+0,8+1,325+1,325+1,1)</t>
  </si>
  <si>
    <t>167</t>
  </si>
  <si>
    <t>771474122</t>
  </si>
  <si>
    <t>Montáž soklů z dlaždic keramických lepených cementovým flexibilním lepidlem schodišťových šikmých, výšky přes 65 do 90 mm</t>
  </si>
  <si>
    <t>1888075691</t>
  </si>
  <si>
    <t>https://podminky.urs.cz/item/CS_URS_2024_02/771474122</t>
  </si>
  <si>
    <t xml:space="preserve">1.NP-PODKROVÍ </t>
  </si>
  <si>
    <t>(0,126+0,3)*3*2</t>
  </si>
  <si>
    <t>(0,176+0,26)*40*2</t>
  </si>
  <si>
    <t>PODESTA</t>
  </si>
  <si>
    <t>(1,33+1,33+3,1)*2</t>
  </si>
  <si>
    <t>168</t>
  </si>
  <si>
    <t>59761186</t>
  </si>
  <si>
    <t>sokl keramický mrazuvzdorný povrch hladký/lesklý tl do 10mm výšky přes 90 do 120mm</t>
  </si>
  <si>
    <t>250347268</t>
  </si>
  <si>
    <t>110,5/0,3*1,1+0,833</t>
  </si>
  <si>
    <t>48,956/0,3*1,1+0,495</t>
  </si>
  <si>
    <t>169</t>
  </si>
  <si>
    <t>771274113</t>
  </si>
  <si>
    <t>Montáž obkladů schodišť z dlaždic keramických lepených cementovým flexibilním lepidlem stupnic hladkých, šířky přes 250 do 300 mm</t>
  </si>
  <si>
    <t>1588661189</t>
  </si>
  <si>
    <t>https://podminky.urs.cz/item/CS_URS_2024_02/771274113</t>
  </si>
  <si>
    <t>do sklepa</t>
  </si>
  <si>
    <t>3*1,325</t>
  </si>
  <si>
    <t>schoidště</t>
  </si>
  <si>
    <t>40*1,325</t>
  </si>
  <si>
    <t>170</t>
  </si>
  <si>
    <t>59761078</t>
  </si>
  <si>
    <t>schodovka keramická mrazuvzdorná R9/A povrch hladký/matný tl do 10mm š přes 250 do 300mm dl přes 800 do 1200mm</t>
  </si>
  <si>
    <t>-1288999783</t>
  </si>
  <si>
    <t>3*1,325*1,1</t>
  </si>
  <si>
    <t>40*1,325*1,1</t>
  </si>
  <si>
    <t>171</t>
  </si>
  <si>
    <t>771274232</t>
  </si>
  <si>
    <t>Montáž obkladů schodišť z dlaždic keramických lepených cementovým flexibilním lepidlem podstupnic hladkých, výšky přes 150 do 200 mm</t>
  </si>
  <si>
    <t>-460547202</t>
  </si>
  <si>
    <t>https://podminky.urs.cz/item/CS_URS_2024_02/771274232</t>
  </si>
  <si>
    <t>172</t>
  </si>
  <si>
    <t>775141112</t>
  </si>
  <si>
    <t>Stěrka podlahová nivelační pro vyrovnání podkladu podlah pevnosti 20 MPa tl 5 mm</t>
  </si>
  <si>
    <t>1160411596</t>
  </si>
  <si>
    <t>https://podminky.urs.cz/item/CS_URS_2024_02/775141112</t>
  </si>
  <si>
    <t>173</t>
  </si>
  <si>
    <t>771573113</t>
  </si>
  <si>
    <t>Montáž podlah z dlaždic keramických lepených standardním lepidlem hladkých přes 9 do 12 ks/m2</t>
  </si>
  <si>
    <t>410552425</t>
  </si>
  <si>
    <t>https://podminky.urs.cz/item/CS_URS_2024_02/771573113</t>
  </si>
  <si>
    <t>174</t>
  </si>
  <si>
    <t>59761003</t>
  </si>
  <si>
    <t>dlažba keramická hutná hladká do interiéru přes 9 do 12ks/m2</t>
  </si>
  <si>
    <t>-1580223269</t>
  </si>
  <si>
    <t>F0001_1*1,1</t>
  </si>
  <si>
    <t>3*1,325*0,126*1,1</t>
  </si>
  <si>
    <t>40*1,325*0,176*1,1</t>
  </si>
  <si>
    <t>175</t>
  </si>
  <si>
    <t>771591112</t>
  </si>
  <si>
    <t>Izolace podlahy pod dlažbu nátěrem nebo stěrkou ve dvou vrstvách</t>
  </si>
  <si>
    <t>-1238703229</t>
  </si>
  <si>
    <t>https://podminky.urs.cz/item/CS_URS_2024_02/771591112</t>
  </si>
  <si>
    <t>10,74+7,21</t>
  </si>
  <si>
    <t>4,04+11,91+8,81+4,58</t>
  </si>
  <si>
    <t>7,25+6,86+1,65+7,19+2,57</t>
  </si>
  <si>
    <t>176</t>
  </si>
  <si>
    <t>771591117</t>
  </si>
  <si>
    <t>Podlahy - dokončovací práce spárování akrylem</t>
  </si>
  <si>
    <t>-1845789034</t>
  </si>
  <si>
    <t>https://podminky.urs.cz/item/CS_URS_2024_02/771591117</t>
  </si>
  <si>
    <t>177</t>
  </si>
  <si>
    <t>771592011</t>
  </si>
  <si>
    <t>Čištění vnitřních ploch po položení dlažby podlah nebo schodišť chemickými prostředky</t>
  </si>
  <si>
    <t>-162526516</t>
  </si>
  <si>
    <t>https://podminky.urs.cz/item/CS_URS_2024_02/771592011</t>
  </si>
  <si>
    <t>178</t>
  </si>
  <si>
    <t>998771102</t>
  </si>
  <si>
    <t>Přesun hmot pro podlahy z dlaždic stanovený z hmotnosti přesunovaného materiálu vodorovná dopravní vzdálenost do 50 m v objektech výšky přes 6 do 12 m</t>
  </si>
  <si>
    <t>1273040003</t>
  </si>
  <si>
    <t>https://podminky.urs.cz/item/CS_URS_2024_02/998771102</t>
  </si>
  <si>
    <t>179</t>
  </si>
  <si>
    <t>776111311</t>
  </si>
  <si>
    <t>Příprava podkladu vysátí podlah</t>
  </si>
  <si>
    <t>-1855345775</t>
  </si>
  <si>
    <t>https://podminky.urs.cz/item/CS_URS_2024_02/776111311</t>
  </si>
  <si>
    <t>180</t>
  </si>
  <si>
    <t>776121112</t>
  </si>
  <si>
    <t>Příprava podkladu penetrace vodou ředitelná podlah</t>
  </si>
  <si>
    <t>1623714013</t>
  </si>
  <si>
    <t>https://podminky.urs.cz/item/CS_URS_2024_02/776121112</t>
  </si>
  <si>
    <t>181</t>
  </si>
  <si>
    <t>776141112</t>
  </si>
  <si>
    <t>Příprava podkladu povlakových podlah a stěn vyrovnání samonivelační stěrkou podlah min.pevnosti 20 MPa, tloušťky přes 3 do 5 mm</t>
  </si>
  <si>
    <t>-536021575</t>
  </si>
  <si>
    <t>https://podminky.urs.cz/item/CS_URS_2024_02/776141112</t>
  </si>
  <si>
    <t>-3,19-38,95-9,68-10,95</t>
  </si>
  <si>
    <t>2.np</t>
  </si>
  <si>
    <t>-3,19-56,90-10,28-9,31</t>
  </si>
  <si>
    <t>182</t>
  </si>
  <si>
    <t>776145111R</t>
  </si>
  <si>
    <t>Položení podložky pod PVC podlah</t>
  </si>
  <si>
    <t>164334908</t>
  </si>
  <si>
    <t>183</t>
  </si>
  <si>
    <t>61155340</t>
  </si>
  <si>
    <t>podložka izolační z pěnového PE 2mm š 1,1m bez povrchové úpravy</t>
  </si>
  <si>
    <t>-127122923</t>
  </si>
  <si>
    <t>F0001_2*1,1</t>
  </si>
  <si>
    <t>184</t>
  </si>
  <si>
    <t>776221111R</t>
  </si>
  <si>
    <t>Montáž podlahovin z PVC lepením standardním lepidlem z pásů</t>
  </si>
  <si>
    <t>562454851</t>
  </si>
  <si>
    <t>185</t>
  </si>
  <si>
    <t>776221111</t>
  </si>
  <si>
    <t>1832639650</t>
  </si>
  <si>
    <t>https://podminky.urs.cz/item/CS_URS_2024_02/776221111</t>
  </si>
  <si>
    <t>3,19+38,95+9,68+10,95</t>
  </si>
  <si>
    <t>3,19+56,90+10,28+9,31</t>
  </si>
  <si>
    <t>186</t>
  </si>
  <si>
    <t>28412285</t>
  </si>
  <si>
    <t>krytina podlahová heterogenní tl 2mm</t>
  </si>
  <si>
    <t>-1450152510</t>
  </si>
  <si>
    <t>187</t>
  </si>
  <si>
    <t>776411111</t>
  </si>
  <si>
    <t>Montáž obvodových soklíků výšky do 80 mm</t>
  </si>
  <si>
    <t>-1480696560</t>
  </si>
  <si>
    <t>https://podminky.urs.cz/item/CS_URS_2024_02/776411111</t>
  </si>
  <si>
    <t>(25,94+14,8+13,40+14,20)</t>
  </si>
  <si>
    <t>-0,8-0,9-0,7-0,7-0,8-0,8-0,8-0,8</t>
  </si>
  <si>
    <t>(56,90+12,22+13,64)</t>
  </si>
  <si>
    <t>-0,8*2-0,8-0,8-0,8*2</t>
  </si>
  <si>
    <t>(16,14+16,37+16,11+15,74+18,64+19,75)</t>
  </si>
  <si>
    <t>-0,8*4-0,8-0,8*4-1</t>
  </si>
  <si>
    <t>188</t>
  </si>
  <si>
    <t>28411008</t>
  </si>
  <si>
    <t>lišta soklová PVC 16x60mm</t>
  </si>
  <si>
    <t>-1541266021</t>
  </si>
  <si>
    <t>234,55*1,1</t>
  </si>
  <si>
    <t>189</t>
  </si>
  <si>
    <t>776421312</t>
  </si>
  <si>
    <t>Montáž lišt přechodových šroubovaných</t>
  </si>
  <si>
    <t>1074749890</t>
  </si>
  <si>
    <t>https://podminky.urs.cz/item/CS_URS_2024_02/776421312</t>
  </si>
  <si>
    <t>(0,8+0,7+0,8+0,8+0,8+0,7+0,8+0,8)</t>
  </si>
  <si>
    <t>(0,8+0,8+0,8+0,8+0,8+0,8)</t>
  </si>
  <si>
    <t>(0,8*4+0,8+1+0,7*2)</t>
  </si>
  <si>
    <t>190</t>
  </si>
  <si>
    <t>55343119</t>
  </si>
  <si>
    <t>profil přechodový Al narážecí 40mm dub, buk, javor, třešeň</t>
  </si>
  <si>
    <t>431104594</t>
  </si>
  <si>
    <t>17,4*1,1 'Přepočtené koeficientem množství</t>
  </si>
  <si>
    <t>191</t>
  </si>
  <si>
    <t>HZS2122R</t>
  </si>
  <si>
    <t>Hodinové zúčtovací sazby profesí PSV provádění stavebních konstrukcí truhlář odborný</t>
  </si>
  <si>
    <t>512</t>
  </si>
  <si>
    <t>1818815990</t>
  </si>
  <si>
    <t>192</t>
  </si>
  <si>
    <t>998776102</t>
  </si>
  <si>
    <t>Přesun hmot pro podlahy povlakové stanovený z hmotnosti přesunovaného materiálu vodorovná dopravní vzdálenost do 50 m v objektech výšky přes 6 do 12 m</t>
  </si>
  <si>
    <t>-1541350933</t>
  </si>
  <si>
    <t>https://podminky.urs.cz/item/CS_URS_2024_02/998776102</t>
  </si>
  <si>
    <t>781</t>
  </si>
  <si>
    <t>Dokončovací práce - obklady</t>
  </si>
  <si>
    <t>193</t>
  </si>
  <si>
    <t>781111011</t>
  </si>
  <si>
    <t>Příprava podkladu před provedením obkladu oprášení (ometení) stěny</t>
  </si>
  <si>
    <t>-565683437</t>
  </si>
  <si>
    <t>https://podminky.urs.cz/item/CS_URS_2024_02/781111011</t>
  </si>
  <si>
    <t>194</t>
  </si>
  <si>
    <t>781121011</t>
  </si>
  <si>
    <t>Příprava podkladu před provedením obkladu nátěr penetrační na stěnu</t>
  </si>
  <si>
    <t>2050520634</t>
  </si>
  <si>
    <t>https://podminky.urs.cz/item/CS_URS_2024_02/781121011</t>
  </si>
  <si>
    <t>195</t>
  </si>
  <si>
    <t>781131112</t>
  </si>
  <si>
    <t>Izolace stěny pod obklad izolace nátěrem nebo stěrkou ve dvou vrstvách</t>
  </si>
  <si>
    <t>1938038037</t>
  </si>
  <si>
    <t>https://podminky.urs.cz/item/CS_URS_2024_02/781131112</t>
  </si>
  <si>
    <t>196</t>
  </si>
  <si>
    <t>781474154</t>
  </si>
  <si>
    <t>Montáž obkladů vnitřních stěn z dlaždic keramických lepených flexibilním lepidlem velkoformátových hladkých přes 4 do 6 ks/m2</t>
  </si>
  <si>
    <t>-1324320345</t>
  </si>
  <si>
    <t>https://podminky.urs.cz/item/CS_URS_2024_02/781474154</t>
  </si>
  <si>
    <t>197</t>
  </si>
  <si>
    <t>59761001</t>
  </si>
  <si>
    <t>obklad velkoformátový keramický hladký přes 4 do 6ks/m2</t>
  </si>
  <si>
    <t>1376248494</t>
  </si>
  <si>
    <t>F0002_1*1,1</t>
  </si>
  <si>
    <t>198</t>
  </si>
  <si>
    <t>781495115</t>
  </si>
  <si>
    <t>Obklad - dokončující práce ostatní práce spárování silikonem</t>
  </si>
  <si>
    <t>-1624525564</t>
  </si>
  <si>
    <t>https://podminky.urs.cz/item/CS_URS_2024_02/781495115</t>
  </si>
  <si>
    <t>273,546/100*40</t>
  </si>
  <si>
    <t>199</t>
  </si>
  <si>
    <t>781495117</t>
  </si>
  <si>
    <t>Obklad - dokončující práce ostatní práce spárování akrylem</t>
  </si>
  <si>
    <t>-1409437310</t>
  </si>
  <si>
    <t>https://podminky.urs.cz/item/CS_URS_2024_02/781495117</t>
  </si>
  <si>
    <t>273,546/100*60</t>
  </si>
  <si>
    <t>200</t>
  </si>
  <si>
    <t>781495211</t>
  </si>
  <si>
    <t>Čištění vnitřních ploch po provedení obkladu stěn chemickými prostředky</t>
  </si>
  <si>
    <t>-625304528</t>
  </si>
  <si>
    <t>https://podminky.urs.cz/item/CS_URS_2024_02/781495211</t>
  </si>
  <si>
    <t>201</t>
  </si>
  <si>
    <t>998781102</t>
  </si>
  <si>
    <t>Přesun hmot pro obklady keramické stanovený z hmotnosti přesunovaného materiálu vodorovná dopravní vzdálenost do 50 m v objektech výšky přes 6 do 12 m</t>
  </si>
  <si>
    <t>-606023832</t>
  </si>
  <si>
    <t>https://podminky.urs.cz/item/CS_URS_2024_02/998781102</t>
  </si>
  <si>
    <t>783</t>
  </si>
  <si>
    <t>Dokončovací práce - nátěry</t>
  </si>
  <si>
    <t>202</t>
  </si>
  <si>
    <t>783937163</t>
  </si>
  <si>
    <t>Krycí dvojnásobný epoxidový prašný nátěr betonové podlahy a stěn</t>
  </si>
  <si>
    <t>-574529898</t>
  </si>
  <si>
    <t>https://podminky.urs.cz/item/CS_URS_2024_02/783937163</t>
  </si>
  <si>
    <t>(2,09+2,09+1,525+1,525)*1</t>
  </si>
  <si>
    <t>203</t>
  </si>
  <si>
    <t>784181101</t>
  </si>
  <si>
    <t>Základní akrylátová dvounásobná bezbarvá penetrace podkladu v místnostech v do 3,80 m</t>
  </si>
  <si>
    <t>2043779888</t>
  </si>
  <si>
    <t>https://podminky.urs.cz/item/CS_URS_2024_02/784181101</t>
  </si>
  <si>
    <t>SDK podkroví</t>
  </si>
  <si>
    <t>204</t>
  </si>
  <si>
    <t>784221101</t>
  </si>
  <si>
    <t>Malby z malířských směsí otěruvzdorných za sucha dvojnásobné, bílé za sucha otěruvzdorné dobře v místnostech výšky do 3,80 m</t>
  </si>
  <si>
    <t>-59345972</t>
  </si>
  <si>
    <t>https://podminky.urs.cz/item/CS_URS_2024_02/784221101</t>
  </si>
  <si>
    <t>1321,569</t>
  </si>
  <si>
    <t>786</t>
  </si>
  <si>
    <t>Dokončovací práce - čalounické úpravy</t>
  </si>
  <si>
    <t>205</t>
  </si>
  <si>
    <t>786613210</t>
  </si>
  <si>
    <t>Montáž zastiňující rolety LÁTKOVÉ skládané dvoudílné do oken otevíravých, sklápěcích, vyklápěcích</t>
  </si>
  <si>
    <t>-2094972990</t>
  </si>
  <si>
    <t>https://podminky.urs.cz/item/CS_URS_2024_02/786613210</t>
  </si>
  <si>
    <t>1.np</t>
  </si>
  <si>
    <t>1+1+1</t>
  </si>
  <si>
    <t>1+1+1+1+1+1</t>
  </si>
  <si>
    <t>206</t>
  </si>
  <si>
    <t>63128003r</t>
  </si>
  <si>
    <t>roleta látková zipscreen systém box š 100mm ovládaná základním motorem včetně příslušenství plochy do 3,0m2</t>
  </si>
  <si>
    <t>246688671</t>
  </si>
  <si>
    <t>1,7*2,170*2</t>
  </si>
  <si>
    <t>1,3*2,170*2</t>
  </si>
  <si>
    <t>1,5*2,02*2</t>
  </si>
  <si>
    <t>1,2*1,2*2</t>
  </si>
  <si>
    <t>7,5+7,24</t>
  </si>
  <si>
    <t>207</t>
  </si>
  <si>
    <t>460010025</t>
  </si>
  <si>
    <t>Vytyčení trasy inženýrských sítí v zastavěném prostoru</t>
  </si>
  <si>
    <t>1353958979</t>
  </si>
  <si>
    <t>https://podminky.urs.cz/item/CS_URS_2024_02/460010025</t>
  </si>
  <si>
    <t>03 - Bourací práce zázemí</t>
  </si>
  <si>
    <t>962032231</t>
  </si>
  <si>
    <t>Bourání zdiva nadzákladového z cihel pálených plných nebo lícových nebo vápenopískových, na maltu vápennou nebo vápenocementovou, objemu přes 1 m3</t>
  </si>
  <si>
    <t>1233987795</t>
  </si>
  <si>
    <t>https://podminky.urs.cz/item/CS_URS_2024_02/962032231</t>
  </si>
  <si>
    <t>1,5*2,05*0,45</t>
  </si>
  <si>
    <t>6,7*2,1*0,45</t>
  </si>
  <si>
    <t>2,8*2,1*0,45</t>
  </si>
  <si>
    <t>0,75*2,05*0,45</t>
  </si>
  <si>
    <t>968062244</t>
  </si>
  <si>
    <t>Vybourání dřevěných rámů oken s křídly, dveřních zárubní, vrat, stěn, ostění nebo obkladů rámů oken s křídly jednoduchých, plochy do 1 m2</t>
  </si>
  <si>
    <t>-2740296</t>
  </si>
  <si>
    <t>https://podminky.urs.cz/item/CS_URS_2024_02/968062244</t>
  </si>
  <si>
    <t>0,9*0,6</t>
  </si>
  <si>
    <t>-2113961198</t>
  </si>
  <si>
    <t>1,2*2,05</t>
  </si>
  <si>
    <t>0,9*1,97</t>
  </si>
  <si>
    <t>689367567</t>
  </si>
  <si>
    <t>-522310420</t>
  </si>
  <si>
    <t>-1448537650</t>
  </si>
  <si>
    <t>324245102</t>
  </si>
  <si>
    <t>40,015*10 'Přepočtené koeficientem množství</t>
  </si>
  <si>
    <t>997013821</t>
  </si>
  <si>
    <t>Poplatek za uložení stavebního odpadu na skládce (skládkovné) ze stavebních materiálů obsahujících azbest zatříděných do Katalogu odpadů pod kódem 17 06 05</t>
  </si>
  <si>
    <t>-1382979706</t>
  </si>
  <si>
    <t>https://podminky.urs.cz/item/CS_URS_2024_02/997013821</t>
  </si>
  <si>
    <t>823861317</t>
  </si>
  <si>
    <t>40,015-0,65</t>
  </si>
  <si>
    <t>762331811</t>
  </si>
  <si>
    <t>Demontáž vázaných konstrukcí krovů sklonu do 60° z hranolů, hranolků, fošen, průřezové plochy do 120 cm2</t>
  </si>
  <si>
    <t>1591683883</t>
  </si>
  <si>
    <t>https://podminky.urs.cz/item/CS_URS_2024_02/762331811</t>
  </si>
  <si>
    <t>krokev 100/180</t>
  </si>
  <si>
    <t>8*6,4</t>
  </si>
  <si>
    <t>3,9*14</t>
  </si>
  <si>
    <t>POZEDNICE 120/120</t>
  </si>
  <si>
    <t>6,3*2</t>
  </si>
  <si>
    <t>13,4*2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</si>
  <si>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</si>
  <si>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</si>
  <si>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458243927</t>
  </si>
  <si>
    <t>https://podminky.urs.cz/item/CS_URS_2024_02/762342812</t>
  </si>
  <si>
    <t>VYŠŠÍ BUDOVA</t>
  </si>
  <si>
    <t>6,27*6,6+Cos(7)</t>
  </si>
  <si>
    <t>NIŽŠÍ BUDOVA</t>
  </si>
  <si>
    <t>13,42*4,5+Cos(20)</t>
  </si>
  <si>
    <t>765111801</t>
  </si>
  <si>
    <t>Demontáž krytiny keramické drážkové, sklonu do 30° na sucho do suti</t>
  </si>
  <si>
    <t>-59495820</t>
  </si>
  <si>
    <t>https://podminky.urs.cz/item/CS_URS_2024_02/765111801</t>
  </si>
  <si>
    <t>765131857</t>
  </si>
  <si>
    <t>Demontáž azbestocementové krytiny vlnité sklonu do 30° do suti</t>
  </si>
  <si>
    <t>247938510</t>
  </si>
  <si>
    <t>https://podminky.urs.cz/item/CS_URS_2024_02/765131857</t>
  </si>
  <si>
    <t>82106056</t>
  </si>
  <si>
    <t>F0001</t>
  </si>
  <si>
    <t>DEK Střecha ST.8003C</t>
  </si>
  <si>
    <t>61,69</t>
  </si>
  <si>
    <t>34,41</t>
  </si>
  <si>
    <t>04 - Stavební úpravy zázemí</t>
  </si>
  <si>
    <t xml:space="preserve">    5 - Komunikace pozemní</t>
  </si>
  <si>
    <t>1785466759</t>
  </si>
  <si>
    <t>prohloubení základů</t>
  </si>
  <si>
    <t>(5,8+5,4)*0,6*1,2</t>
  </si>
  <si>
    <t>patkas</t>
  </si>
  <si>
    <t>1,2*0,8*1,2</t>
  </si>
  <si>
    <t>153851131</t>
  </si>
  <si>
    <t>Ztužující táhla z oceli průměru od 0 do 20 mm</t>
  </si>
  <si>
    <t>1286865305</t>
  </si>
  <si>
    <t>https://podminky.urs.cz/item/CS_URS_2024_02/153851131</t>
  </si>
  <si>
    <t>5,6*2+6,6*2</t>
  </si>
  <si>
    <t>1063114484</t>
  </si>
  <si>
    <t>-1343602483</t>
  </si>
  <si>
    <t>1870356026</t>
  </si>
  <si>
    <t>9,216*10 'Přepočtené koeficientem množství</t>
  </si>
  <si>
    <t>-912437947</t>
  </si>
  <si>
    <t>(5,8+5,4)*0,6*1,2*1,6</t>
  </si>
  <si>
    <t>1,2*0,8*1,2*1,6</t>
  </si>
  <si>
    <t>202800963</t>
  </si>
  <si>
    <t>26,76+7,65+19,62+9,29</t>
  </si>
  <si>
    <t>1075405939</t>
  </si>
  <si>
    <t>(26,76+7,65)*0,15</t>
  </si>
  <si>
    <t>168579515</t>
  </si>
  <si>
    <t>sklad hraček</t>
  </si>
  <si>
    <t>1516414293</t>
  </si>
  <si>
    <t>(26,76+7,65)*3,08/1000*1,1</t>
  </si>
  <si>
    <t>275321411</t>
  </si>
  <si>
    <t>Základy z betonu železového (bez výztuže) patky z betonu bez zvláštních nároků na prostředí tř. C 20/25</t>
  </si>
  <si>
    <t>789387709</t>
  </si>
  <si>
    <t>https://podminky.urs.cz/item/CS_URS_2024_02/275321411</t>
  </si>
  <si>
    <t>279311135</t>
  </si>
  <si>
    <t>Postupné podbetonování základového zdiva jakékoliv tloušťky, bez výkopu, bez zapažení a bednění z betonu železového bez zvláštních nároků na prostředí tř. C 20/25</t>
  </si>
  <si>
    <t>2040545061</t>
  </si>
  <si>
    <t>https://podminky.urs.cz/item/CS_URS_2024_02/279311135</t>
  </si>
  <si>
    <t>(5,8+5,4)*0,8*1,2</t>
  </si>
  <si>
    <t>281601111</t>
  </si>
  <si>
    <t>Injektování s jednoduchým obturátorem nebo bez obturátoru vzestupné, tlakem do 0,60 MPa</t>
  </si>
  <si>
    <t>hod</t>
  </si>
  <si>
    <t>-1725511101</t>
  </si>
  <si>
    <t>https://podminky.urs.cz/item/CS_URS_2024_02/281601111</t>
  </si>
  <si>
    <t>-443064181</t>
  </si>
  <si>
    <t>0,45*(0,15+0,1)*2,05</t>
  </si>
  <si>
    <t>-75182826</t>
  </si>
  <si>
    <t>kyté sezení</t>
  </si>
  <si>
    <t>(0,3+0,7+0,3+0,3)*2,1</t>
  </si>
  <si>
    <t>635223337</t>
  </si>
  <si>
    <t>3*2,4*21,9/1000</t>
  </si>
  <si>
    <t>3*2,4*14,3/1000</t>
  </si>
  <si>
    <t>13010716</t>
  </si>
  <si>
    <t>ocel profilová jakost S235JR (11 375) průřez I (IPN) 140</t>
  </si>
  <si>
    <t>1600209837</t>
  </si>
  <si>
    <t>3*2,4*14,3/1000*1,1</t>
  </si>
  <si>
    <t>13010720</t>
  </si>
  <si>
    <t>ocel profilová jakost S235JR (11 375) průřez I (IPN) 180</t>
  </si>
  <si>
    <t>1785743040</t>
  </si>
  <si>
    <t>3*2,4*21,9/1000*1,1</t>
  </si>
  <si>
    <t>319202331</t>
  </si>
  <si>
    <t>Vyrovnání nerovného povrchu - oprava zdiva tl přes 150 mm- 450 mm přizděním</t>
  </si>
  <si>
    <t>-130322263</t>
  </si>
  <si>
    <t>https://podminky.urs.cz/item/CS_URS_2024_02/319202331</t>
  </si>
  <si>
    <t>13,6*2,1</t>
  </si>
  <si>
    <t>6,5*2,1</t>
  </si>
  <si>
    <t>5,4*2,1</t>
  </si>
  <si>
    <t>2,935*2,1</t>
  </si>
  <si>
    <t>3,15*2,1*3</t>
  </si>
  <si>
    <t>1702165249</t>
  </si>
  <si>
    <t>24,5*0,25*0,45</t>
  </si>
  <si>
    <t>kryté sezení</t>
  </si>
  <si>
    <t>13,6*0,25*0,45</t>
  </si>
  <si>
    <t>1231483159</t>
  </si>
  <si>
    <t>24,5*0,25*2</t>
  </si>
  <si>
    <t>13,6*0,25*2</t>
  </si>
  <si>
    <t>1079544489</t>
  </si>
  <si>
    <t>-182840828</t>
  </si>
  <si>
    <t>24,5*4*0,89/1000*1,1</t>
  </si>
  <si>
    <t>13,6*4*0,89/1000*1,1</t>
  </si>
  <si>
    <t>Komunikace pozemní</t>
  </si>
  <si>
    <t>564231011</t>
  </si>
  <si>
    <t>Podklad nebo podsyp ze štěrkopísku ŠP s rozprostřením, vlhčením a zhutněním plochy jednotlivě do 100 m2, po zhutnění tl. 100 mm</t>
  </si>
  <si>
    <t>-1363300561</t>
  </si>
  <si>
    <t>https://podminky.urs.cz/item/CS_URS_2024_02/564231011</t>
  </si>
  <si>
    <t>(19,62+9,29)</t>
  </si>
  <si>
    <t>564801011</t>
  </si>
  <si>
    <t>Podklad ze štěrkodrti ŠD s rozprostřením a zhutněním plochy jednotlivě do 100 m2, po zhutnění tl. 30 mm</t>
  </si>
  <si>
    <t>-1592976774</t>
  </si>
  <si>
    <t>https://podminky.urs.cz/item/CS_URS_2024_02/564801011</t>
  </si>
  <si>
    <t>564811011</t>
  </si>
  <si>
    <t>Podklad ze štěrkodrtě ŠD plochy 0/16 do 100 m2 tl 50 mm</t>
  </si>
  <si>
    <t>950590726</t>
  </si>
  <si>
    <t>https://podminky.urs.cz/item/CS_URS_2024_02/564811011</t>
  </si>
  <si>
    <t>564871011</t>
  </si>
  <si>
    <t>Podklad ze štěrkodrtě ŠD plochy 0/63 do 100 m2 tl 250 mm</t>
  </si>
  <si>
    <t>1775256953</t>
  </si>
  <si>
    <t>https://podminky.urs.cz/item/CS_URS_2024_02/564871011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</si>
  <si>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</si>
  <si>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</si>
  <si>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218939599</t>
  </si>
  <si>
    <t>https://podminky.urs.cz/item/CS_URS_2024_02/596211110</t>
  </si>
  <si>
    <t>dlažba zámková betonová tvaru I 200x165mm tl 60mm přírodní</t>
  </si>
  <si>
    <t>-495848458</t>
  </si>
  <si>
    <t>(19,62+9,29)*1,1</t>
  </si>
  <si>
    <t>-679448991</t>
  </si>
  <si>
    <t>26,76+7,65</t>
  </si>
  <si>
    <t>-747932464</t>
  </si>
  <si>
    <t>-1435019998</t>
  </si>
  <si>
    <t>323419175</t>
  </si>
  <si>
    <t>(20,91+11,09)*3,18</t>
  </si>
  <si>
    <t>-1,8*2,05*2</t>
  </si>
  <si>
    <t>-1343684214</t>
  </si>
  <si>
    <t>-350296726</t>
  </si>
  <si>
    <t>-529438851</t>
  </si>
  <si>
    <t>(1,8+2,05+2,05)*0,3*2</t>
  </si>
  <si>
    <t>-75994808</t>
  </si>
  <si>
    <t>(1,8+2,05+2,05)*2</t>
  </si>
  <si>
    <t>622321141</t>
  </si>
  <si>
    <t>Omítka vápenocementová vnějších ploch nanášená ručně dvouvrstvá, tloušťky jádrové omítky do 15 mm a tloušťky štuku do 3 mm štuková stěn</t>
  </si>
  <si>
    <t>1746167480</t>
  </si>
  <si>
    <t>https://podminky.urs.cz/item/CS_URS_2024_02/622321141</t>
  </si>
  <si>
    <t>(6,57+5,45+5,56)*4,57</t>
  </si>
  <si>
    <t>-1,8*2,05</t>
  </si>
  <si>
    <t>13,6*3,18</t>
  </si>
  <si>
    <t>20,46*3,18</t>
  </si>
  <si>
    <t>-2,70*2,1*2</t>
  </si>
  <si>
    <t>12,27*3,18</t>
  </si>
  <si>
    <t>-2,35*2,1</t>
  </si>
  <si>
    <t>622635041</t>
  </si>
  <si>
    <t>Oprava spárování cihelného zdiva cementovou maltou včetně vysekání a vyčištění spár stěn, v rozsahu opravované plochy přes 40 do 50 %</t>
  </si>
  <si>
    <t>-1862800287</t>
  </si>
  <si>
    <t>https://podminky.urs.cz/item/CS_URS_2024_02/622635041</t>
  </si>
  <si>
    <t>6,5*3,18</t>
  </si>
  <si>
    <t>5,4*3,18</t>
  </si>
  <si>
    <t>2,935*3,18</t>
  </si>
  <si>
    <t>3,15*2,1*3,18</t>
  </si>
  <si>
    <t>111,459*2 'Přepočtené koeficientem množství</t>
  </si>
  <si>
    <t>1491201459</t>
  </si>
  <si>
    <t>(26,76+7,65)*0,08</t>
  </si>
  <si>
    <t>-617258403</t>
  </si>
  <si>
    <t>-786888862</t>
  </si>
  <si>
    <t>64,74</t>
  </si>
  <si>
    <t>835587354</t>
  </si>
  <si>
    <t>953962113</t>
  </si>
  <si>
    <t>Kotva chemická s vyvrtáním otvoru do zdiva z plných cihel tmel, hloubka 80 mm, velikost M 12</t>
  </si>
  <si>
    <t>580215989</t>
  </si>
  <si>
    <t>https://podminky.urs.cz/item/CS_URS_2024_02/953962113</t>
  </si>
  <si>
    <t>kotvení pozednice</t>
  </si>
  <si>
    <t>(6,3+6,3+13,5+13,5)/1,5+0,6</t>
  </si>
  <si>
    <t>977131116</t>
  </si>
  <si>
    <t>Vrty příklepovými vrtáky do cihelného zdiva nebo prostého betonu průměru přes 16 do 20 mm</t>
  </si>
  <si>
    <t>-958915910</t>
  </si>
  <si>
    <t>https://podminky.urs.cz/item/CS_URS_2024_02/977131116</t>
  </si>
  <si>
    <t>518064010</t>
  </si>
  <si>
    <t>1780114958</t>
  </si>
  <si>
    <t>1361397821</t>
  </si>
  <si>
    <t>0,024*10 'Přepočtené koeficientem množství</t>
  </si>
  <si>
    <t>1610871015</t>
  </si>
  <si>
    <t>1180876856</t>
  </si>
  <si>
    <t>711111001</t>
  </si>
  <si>
    <t>Provedení izolace proti zemní vlhkosti vodorovné za studena nátěrem penetračním</t>
  </si>
  <si>
    <t>-1758745313</t>
  </si>
  <si>
    <t>https://podminky.urs.cz/item/CS_URS_2024_02/711111001</t>
  </si>
  <si>
    <t>11163150</t>
  </si>
  <si>
    <t>lak penetrační asfaltový</t>
  </si>
  <si>
    <t>1789413278</t>
  </si>
  <si>
    <t>34,410*0,4/1000*1,1</t>
  </si>
  <si>
    <t>711141559.2</t>
  </si>
  <si>
    <t>Provedení izolace proti zemní vlhkosti pásy přitavením vodorovné NAIP</t>
  </si>
  <si>
    <t>-989974049</t>
  </si>
  <si>
    <t>https://podminky.urs.cz/item/CS_URS_2024_02/711141559.2</t>
  </si>
  <si>
    <t>34,410</t>
  </si>
  <si>
    <t>62853004</t>
  </si>
  <si>
    <t>pás asfaltový natavitelný modifikovaný SBS s vložkou ze skleněné tkaniny a spalitelnou PE fólií nebo jemnozrnným minerálním posypem na horním povrchu tl 4,0mm</t>
  </si>
  <si>
    <t>789592729</t>
  </si>
  <si>
    <t>34,410*1,1</t>
  </si>
  <si>
    <t>998711101</t>
  </si>
  <si>
    <t>Přesun hmot pro izolace proti vodě, vlhkosti a plynům stanovený z hmotnosti přesunovaného materiálu vodorovná dopravní vzdálenost do 50 m základní v objektech výšky do 6 m</t>
  </si>
  <si>
    <t>114843313</t>
  </si>
  <si>
    <t>https://podminky.urs.cz/item/CS_URS_2024_02/998711101</t>
  </si>
  <si>
    <t>762083122</t>
  </si>
  <si>
    <t>Impregnace řeziva proti dřevokaznému hmyzu, houbám a plísním máčením třída ohrožení 3 a 4</t>
  </si>
  <si>
    <t>81670842</t>
  </si>
  <si>
    <t>https://podminky.urs.cz/item/CS_URS_2024_02/762083122</t>
  </si>
  <si>
    <t>výměra skladby*koeficient</t>
  </si>
  <si>
    <t>F0001*0,023</t>
  </si>
  <si>
    <t>762332121</t>
  </si>
  <si>
    <t>Montáž vázaných konstrukcí krovů střech pultových, sedlových, valbových, stanových čtvercového nebo obdélníkového půdorysu z řeziva hraněného pomocí ocelových spojek (spojky ve specifikaci) průřezové plochy přes 50 do 120 cm2</t>
  </si>
  <si>
    <t>-956851463</t>
  </si>
  <si>
    <t>https://podminky.urs.cz/item/CS_URS_2024_02/762332121</t>
  </si>
  <si>
    <t>100/180</t>
  </si>
  <si>
    <t>3,8*14</t>
  </si>
  <si>
    <t>120/120</t>
  </si>
  <si>
    <t>(3,4+13)</t>
  </si>
  <si>
    <t>120/200</t>
  </si>
  <si>
    <t>6,2*8</t>
  </si>
  <si>
    <t>pozednice</t>
  </si>
  <si>
    <t>6,4+6,4</t>
  </si>
  <si>
    <t>60512125</t>
  </si>
  <si>
    <t>hranol stavební řezivo průřezu do 120cm2 do dl 6m</t>
  </si>
  <si>
    <t>1988069262</t>
  </si>
  <si>
    <t>3,8*14*0,1*0,18*1,1</t>
  </si>
  <si>
    <t>(3,4+13)*0,12*0,12*1,1</t>
  </si>
  <si>
    <t>6,2*8*0,12*0,2</t>
  </si>
  <si>
    <t>(6,4+6,4)*0,12*0,12</t>
  </si>
  <si>
    <t>762332124</t>
  </si>
  <si>
    <t>Montáž vázaných konstrukcí krovů střech pultových, sedlových, valbových, stanových čtvercového nebo obdélníkového půdorysu z řeziva hraněného pomocí ocelových spojek (spojky ve specifikaci) průřezové plochy přes 288 do 450 cm2</t>
  </si>
  <si>
    <t>-384630277</t>
  </si>
  <si>
    <t>https://podminky.urs.cz/item/CS_URS_2024_02/762332124</t>
  </si>
  <si>
    <t>60512140</t>
  </si>
  <si>
    <t>hranol stavební řezivo průřezu do 450cm2 do dl 6m</t>
  </si>
  <si>
    <t>-1710409028</t>
  </si>
  <si>
    <t>10*0,18*0,22*1,1</t>
  </si>
  <si>
    <t>762341285</t>
  </si>
  <si>
    <t>Montáž bednění střech rovných a šikmých sklonu do 60° s vyřezáním otvorů z desek cementotřískových nebo cementových na pero a drážku</t>
  </si>
  <si>
    <t>1654038831</t>
  </si>
  <si>
    <t>https://podminky.urs.cz/item/CS_URS_2024_02/762341285</t>
  </si>
  <si>
    <t>4,5*13,5+Cos(20)</t>
  </si>
  <si>
    <t>59590741</t>
  </si>
  <si>
    <t>deska cementotřísková bez povrchové úpravy tl 20mm</t>
  </si>
  <si>
    <t>451521428</t>
  </si>
  <si>
    <t>4,5*13,5+Cos(20)*1,1</t>
  </si>
  <si>
    <t>762342216</t>
  </si>
  <si>
    <t>Montáž laťování střech jednoduchých sklonu do 60° při osové vzdálenosti latí přes 360 do 600 mm</t>
  </si>
  <si>
    <t>233695990</t>
  </si>
  <si>
    <t>https://podminky.urs.cz/item/CS_URS_2024_02/762342216</t>
  </si>
  <si>
    <t>(4,5*13,5+Cos(20))*2</t>
  </si>
  <si>
    <t>(6,6*5,4+Cos(7))</t>
  </si>
  <si>
    <t>5,4*0,44</t>
  </si>
  <si>
    <t>762342511</t>
  </si>
  <si>
    <t>Montáž laťování montáž kontralatí na podklad bez tepelné izolace</t>
  </si>
  <si>
    <t>-753496884</t>
  </si>
  <si>
    <t>https://podminky.urs.cz/item/CS_URS_2024_02/762342511</t>
  </si>
  <si>
    <t>4,5/0,65*13,5</t>
  </si>
  <si>
    <t>60514106</t>
  </si>
  <si>
    <t>řezivo jehličnaté lať pevnostní třída S10-13 průřez 40x60mm</t>
  </si>
  <si>
    <t>2056383414</t>
  </si>
  <si>
    <t>93,462*0,04*0,06*1,1</t>
  </si>
  <si>
    <t>62,629*0,04*2*1,1</t>
  </si>
  <si>
    <t>36,633*0,04*1,1</t>
  </si>
  <si>
    <t>5,4*0,44*0,04</t>
  </si>
  <si>
    <t>762395000</t>
  </si>
  <si>
    <t>Spojovací prostředky krovů, bednění a laťování, nadstřešních konstrukcí svorníky, prkna, hřebíky, pásová ocel, vruty</t>
  </si>
  <si>
    <t>295388567</t>
  </si>
  <si>
    <t>https://podminky.urs.cz/item/CS_URS_2024_02/762395000</t>
  </si>
  <si>
    <t>4,799+0,436+7,37</t>
  </si>
  <si>
    <t>762842122</t>
  </si>
  <si>
    <t>Montáž podbíjení střech šikmých, vnějšího přesahu šířky do 0,8 m (pouze pro prkna přibíjená rovnoběžně s krokvemi) z hoblovaných prken na pero a drážku</t>
  </si>
  <si>
    <t>1105809331</t>
  </si>
  <si>
    <t>https://podminky.urs.cz/item/CS_URS_2024_02/762842122</t>
  </si>
  <si>
    <t>13,5</t>
  </si>
  <si>
    <t>sklda</t>
  </si>
  <si>
    <t>5,4</t>
  </si>
  <si>
    <t>-86949754</t>
  </si>
  <si>
    <t>13,5*(0,32+0,22)</t>
  </si>
  <si>
    <t>5,4*(0,32+0,22)</t>
  </si>
  <si>
    <t>998762101</t>
  </si>
  <si>
    <t>Přesun hmot pro konstrukce tesařské stanovený z hmotnosti přesunovaného materiálu vodorovná dopravní vzdálenost do 50 m základní v objektech výšky do 6 m</t>
  </si>
  <si>
    <t>1589306436</t>
  </si>
  <si>
    <t>https://podminky.urs.cz/item/CS_URS_2024_02/998762101</t>
  </si>
  <si>
    <t>764212634</t>
  </si>
  <si>
    <t>Oplechování štítu závětrnou lištou z FeZn s povrchovou úpravou rš 330 mm</t>
  </si>
  <si>
    <t>-991831152</t>
  </si>
  <si>
    <t>https://podminky.urs.cz/item/CS_URS_2024_02/764212634</t>
  </si>
  <si>
    <t>(6,7+5,4+6,46)</t>
  </si>
  <si>
    <t>13,13</t>
  </si>
  <si>
    <t>764212684</t>
  </si>
  <si>
    <t>Oplechování rovné okapové ukončovací profil</t>
  </si>
  <si>
    <t>-1408500791</t>
  </si>
  <si>
    <t>https://podminky.urs.cz/item/CS_URS_2024_02/764212684</t>
  </si>
  <si>
    <t>3,9*2</t>
  </si>
  <si>
    <t>-1450828877</t>
  </si>
  <si>
    <t>6,57+13,45</t>
  </si>
  <si>
    <t>737632513</t>
  </si>
  <si>
    <t>4+4+4</t>
  </si>
  <si>
    <t>Přesun hmot pro konstrukce klempířské stanovený z hmotnosti přesunovaného materiálu vodorovná dopravní vzdálenost do 50 m v objektech výšky přes 6 do 12 m</t>
  </si>
  <si>
    <t>CS ÚRS 2020 02</t>
  </si>
  <si>
    <t>1731148212</t>
  </si>
  <si>
    <t>765113011</t>
  </si>
  <si>
    <t>Krytina keramická drážková sklonu střechy do 30° na sucho velkoformátová (do 12ks/m2) režná</t>
  </si>
  <si>
    <t>1706708272</t>
  </si>
  <si>
    <t>https://podminky.urs.cz/item/CS_URS_2024_02/765113011</t>
  </si>
  <si>
    <t>765113121</t>
  </si>
  <si>
    <t>Krytina keramická drážková sklonu střechy do 30° okapová hrana s větrací mřížkou jednoduchou</t>
  </si>
  <si>
    <t>-1794738283</t>
  </si>
  <si>
    <t>https://podminky.urs.cz/item/CS_URS_2024_02/765113121</t>
  </si>
  <si>
    <t>765113321</t>
  </si>
  <si>
    <t>Krytina keramická drážková sklonu střechy do 30° hřeben na sucho s větracím pásem hliníkovým z hřebenáčů režných</t>
  </si>
  <si>
    <t>-1715118130</t>
  </si>
  <si>
    <t>https://podminky.urs.cz/item/CS_URS_2024_02/765113321</t>
  </si>
  <si>
    <t>765113551</t>
  </si>
  <si>
    <t>Krytina keramická drážková sklonu střechy do 30° štítová hrana na sucho z okrajových tašek velkoformátových (do 3 ks/m) režných</t>
  </si>
  <si>
    <t>-730155336</t>
  </si>
  <si>
    <t>https://podminky.urs.cz/item/CS_URS_2024_02/765113551</t>
  </si>
  <si>
    <t>765191013</t>
  </si>
  <si>
    <t>Montáž pojistné hydroizolační nebo parotěsné fólie kladené ve sklonu přes 20° volně na bednění nebo tepelnou izolaci</t>
  </si>
  <si>
    <t>-367979548</t>
  </si>
  <si>
    <t>https://podminky.urs.cz/item/CS_URS_2024_02/765191013</t>
  </si>
  <si>
    <t>4,5*13,5+Cos(20)*2</t>
  </si>
  <si>
    <t>28329324</t>
  </si>
  <si>
    <t>fólie kontaktní difuzně propustná pro doplňkovou hydroizolační vrstvu, třívrstvá mikroporézní PP 130-140g/m2</t>
  </si>
  <si>
    <t>-486401939</t>
  </si>
  <si>
    <t>4,5*13,5+Cos(20)*2*1,1</t>
  </si>
  <si>
    <t>(6,6*5,4+Cos(7))*1,1</t>
  </si>
  <si>
    <t>765191031</t>
  </si>
  <si>
    <t>Lepení těsnících pásků pod kontralatě</t>
  </si>
  <si>
    <t>1287510486</t>
  </si>
  <si>
    <t>https://podminky.urs.cz/item/CS_URS_2024_02/765191031</t>
  </si>
  <si>
    <t>DEK.2600801147</t>
  </si>
  <si>
    <t>DEKTAPE KONTRA (50mm x 15m)</t>
  </si>
  <si>
    <t>-1508863969</t>
  </si>
  <si>
    <t>F0001*1,1</t>
  </si>
  <si>
    <t>998765101</t>
  </si>
  <si>
    <t>Přesun hmot pro krytiny skládané stanovený z hmotnosti přesunovaného materiálu vodorovná dopravní vzdálenost do 50 m základní na objektech výšky do 6 m</t>
  </si>
  <si>
    <t>142906125</t>
  </si>
  <si>
    <t>https://podminky.urs.cz/item/CS_URS_2024_02/998765101</t>
  </si>
  <si>
    <t>767391112</t>
  </si>
  <si>
    <t>Montáž krytiny z tvarovaných plechů trapézových nebo vlnitých, uchycených šroubováním</t>
  </si>
  <si>
    <t>-246051977</t>
  </si>
  <si>
    <t>https://podminky.urs.cz/item/CS_URS_2024_02/767391112</t>
  </si>
  <si>
    <t>sklad hraček K28</t>
  </si>
  <si>
    <t>15485150</t>
  </si>
  <si>
    <t>plech trapézový 40/266/1064 PE tl 0,7mm</t>
  </si>
  <si>
    <t>-1644710211</t>
  </si>
  <si>
    <t>767640111</t>
  </si>
  <si>
    <t>Montáž dveří ocelových nebo hliníkových vchodových jednokřídlových bez nadsvětlíku</t>
  </si>
  <si>
    <t>1111511355</t>
  </si>
  <si>
    <t>https://podminky.urs.cz/item/CS_URS_2024_02/767640111</t>
  </si>
  <si>
    <t>D3</t>
  </si>
  <si>
    <t>55341335R</t>
  </si>
  <si>
    <t>dveře dvoukřídlé Al plné 1800/2050 s větracími mřížkami v křídlech</t>
  </si>
  <si>
    <t>689804784</t>
  </si>
  <si>
    <t>1,8*2,05*2</t>
  </si>
  <si>
    <t>998767101</t>
  </si>
  <si>
    <t>Přesun hmot pro zámečnické konstrukce stanovený z hmotnosti přesunovaného materiálu vodorovná dopravní vzdálenost do 50 m základní v objektech výšky do 6 m</t>
  </si>
  <si>
    <t>-2051123799</t>
  </si>
  <si>
    <t>https://podminky.urs.cz/item/CS_URS_2024_02/998767101</t>
  </si>
  <si>
    <t>1220342983</t>
  </si>
  <si>
    <t>244909121</t>
  </si>
  <si>
    <t>20,91+11,09</t>
  </si>
  <si>
    <t>-1010012516</t>
  </si>
  <si>
    <t>32/0,3*1,1+0,667</t>
  </si>
  <si>
    <t>1951739817</t>
  </si>
  <si>
    <t>1035844963</t>
  </si>
  <si>
    <t>1291728429</t>
  </si>
  <si>
    <t>-1797901186</t>
  </si>
  <si>
    <t>1203824172</t>
  </si>
  <si>
    <t>784181121</t>
  </si>
  <si>
    <t>Hloubková jednonásobná bezbarvá penetrace podkladu v místnostech v do 3,80 m</t>
  </si>
  <si>
    <t>-1428899100</t>
  </si>
  <si>
    <t>https://podminky.urs.cz/item/CS_URS_2024_02/784181121</t>
  </si>
  <si>
    <t>Dvojnásobné bílé malby ze směsí za sucha dobře otěruvzdorných v místnostech do 3,80 m</t>
  </si>
  <si>
    <t>1858913912</t>
  </si>
  <si>
    <t>05 - Vnitřní vodovod, kanalizace a zařizovací předměty</t>
  </si>
  <si>
    <t xml:space="preserve">    726 - Zdravotechnika - předstěnové instalace</t>
  </si>
  <si>
    <t>612135101</t>
  </si>
  <si>
    <t>Hrubá výplň rýh maltou jakékoli šířky rýhy ve stěnách</t>
  </si>
  <si>
    <t>-243339996</t>
  </si>
  <si>
    <t>https://podminky.urs.cz/item/CS_URS_2023_01/612135101</t>
  </si>
  <si>
    <t>131*0,07+71*0,07+102*0,15</t>
  </si>
  <si>
    <t>974032132</t>
  </si>
  <si>
    <t>Vysekání rýh ve stěnách nebo příčkách z dutých cihel, tvárnic, desek z dutých cihel nebo tvárnic do hl. 50 mm a šířky do 70 mm</t>
  </si>
  <si>
    <t>283610291</t>
  </si>
  <si>
    <t>https://podminky.urs.cz/item/CS_URS_2023_01/974032132</t>
  </si>
  <si>
    <t>vodovod</t>
  </si>
  <si>
    <t>4*3*2+69*1,5+0,5+3</t>
  </si>
  <si>
    <t>974032142</t>
  </si>
  <si>
    <t>Vysekání rýh ve stěnách nebo příčkách z dutých cihel, tvárnic, desek z dutých cihel nebo tvárnic do hl. 70 mm a šířky do 70 mm</t>
  </si>
  <si>
    <t>CS ÚRS 2023 02</t>
  </si>
  <si>
    <t>1324343424</t>
  </si>
  <si>
    <t>https://podminky.urs.cz/item/CS_URS_2023_02/974032142</t>
  </si>
  <si>
    <t>kanalizace</t>
  </si>
  <si>
    <t>974032164</t>
  </si>
  <si>
    <t>Vysekání rýh ve stěnách nebo příčkách z dutých cihel, tvárnic, desek z dutých cihel nebo tvárnic do hl. 150 mm a šířky do 150 mm</t>
  </si>
  <si>
    <t>-1156156568</t>
  </si>
  <si>
    <t>https://podminky.urs.cz/item/CS_URS_2023_02/974032164</t>
  </si>
  <si>
    <t>43+59</t>
  </si>
  <si>
    <t>Vnitrostaveništní doprava suti a vybouraných hmot vodorovně do 50 m svisle ručně pro budovy a haly výšky přes 12 do 15 m</t>
  </si>
  <si>
    <t>971974642</t>
  </si>
  <si>
    <t>https://podminky.urs.cz/item/CS_URS_2023_02/997013214</t>
  </si>
  <si>
    <t>Odvoz suti a vybouraných hmot na skládku nebo meziskládku se složením, na vzdálenost do 1 km</t>
  </si>
  <si>
    <t>1071928482</t>
  </si>
  <si>
    <t>https://podminky.urs.cz/item/CS_URS_2023_01/997013501</t>
  </si>
  <si>
    <t>Odvoz suti a vybouraných hmot na skládku nebo meziskládku se složením, na vzdálenost Příplatek k ceně za každý další i započatý 1 km přes 1 km</t>
  </si>
  <si>
    <t>-1126825503</t>
  </si>
  <si>
    <t>https://podminky.urs.cz/item/CS_URS_2023_01/997013509</t>
  </si>
  <si>
    <t>997013631</t>
  </si>
  <si>
    <t>Poplatek za uložení stavebního odpadu na skládce (skládkovné) směsného stavebního a demoličního zatříděného do Katalogu odpadů pod kódem 17 09 04</t>
  </si>
  <si>
    <t>487935250</t>
  </si>
  <si>
    <t>https://podminky.urs.cz/item/CS_URS_2023_01/997013631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</si>
  <si>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</si>
  <si>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-649825933</t>
  </si>
  <si>
    <t>721173606</t>
  </si>
  <si>
    <t>Potrubí z trub polyetylenových svařované svodné (ležaté) DN 100</t>
  </si>
  <si>
    <t>-850798848</t>
  </si>
  <si>
    <t>https://podminky.urs.cz/item/CS_URS_2024_02/721173606</t>
  </si>
  <si>
    <t>splašková voda</t>
  </si>
  <si>
    <t>9+9+2*2</t>
  </si>
  <si>
    <t>dešťová voda</t>
  </si>
  <si>
    <t>721173607</t>
  </si>
  <si>
    <t>Potrubí z trub polyetylenových svařované svodné (ležaté) DN 125</t>
  </si>
  <si>
    <t>1560079587</t>
  </si>
  <si>
    <t>https://podminky.urs.cz/item/CS_URS_2024_02/721173607</t>
  </si>
  <si>
    <t>17,5+5,5+3,5+4</t>
  </si>
  <si>
    <t>721174025</t>
  </si>
  <si>
    <t>Potrubí z trub polypropylenových odpadní (svislé) DN 110</t>
  </si>
  <si>
    <t>-607530128</t>
  </si>
  <si>
    <t>https://podminky.urs.cz/item/CS_URS_2024_02/721174025</t>
  </si>
  <si>
    <t>svislé</t>
  </si>
  <si>
    <t>6*4</t>
  </si>
  <si>
    <t>4*5</t>
  </si>
  <si>
    <t>3*5</t>
  </si>
  <si>
    <t>721174043.1</t>
  </si>
  <si>
    <t>Potrubí kanalizační z PP připojovací DN 50</t>
  </si>
  <si>
    <t>60665033</t>
  </si>
  <si>
    <t>https://podminky.urs.cz/item/CS_URS_2023_01/721174043.1</t>
  </si>
  <si>
    <t>ve zdivu</t>
  </si>
  <si>
    <t>3+1+2,5+4*3+3*2</t>
  </si>
  <si>
    <t>3+2</t>
  </si>
  <si>
    <t>10+4+3,5+2+3+4+5</t>
  </si>
  <si>
    <t>2+3+5</t>
  </si>
  <si>
    <t>721174045</t>
  </si>
  <si>
    <t>Potrubí z trub polypropylenových připojovací DN 110</t>
  </si>
  <si>
    <t>-1533176305</t>
  </si>
  <si>
    <t>https://podminky.urs.cz/item/CS_URS_2023_02/721174045</t>
  </si>
  <si>
    <t>2*2+2,5*2+1*2</t>
  </si>
  <si>
    <t>4+2+1+4+3+1</t>
  </si>
  <si>
    <t>6+3+6+2</t>
  </si>
  <si>
    <t>721194105</t>
  </si>
  <si>
    <t>Vyměření přípojek na potrubí vyvedení a upevnění odpadních výpustek DN 50</t>
  </si>
  <si>
    <t>1438750884</t>
  </si>
  <si>
    <t>https://podminky.urs.cz/item/CS_URS_2023_01/721194105</t>
  </si>
  <si>
    <t>1+4*2+3+1+2</t>
  </si>
  <si>
    <t>4+2+4</t>
  </si>
  <si>
    <t>721194109</t>
  </si>
  <si>
    <t>Vyměření přípojek na potrubí vyvedení a upevnění odpadních výpustek DN 110</t>
  </si>
  <si>
    <t>-1126315637</t>
  </si>
  <si>
    <t>https://podminky.urs.cz/item/CS_URS_2023_01/721194109</t>
  </si>
  <si>
    <t>2+1*2</t>
  </si>
  <si>
    <t>2+1</t>
  </si>
  <si>
    <t>721273153.HLE</t>
  </si>
  <si>
    <t>Hlavice ventilační HL 810 polypropylen PP DN 110</t>
  </si>
  <si>
    <t>-2041759420</t>
  </si>
  <si>
    <t>721274121</t>
  </si>
  <si>
    <t>Ventily přivzdušňovací odpadních potrubí vnitřní od DN 32 do DN 50</t>
  </si>
  <si>
    <t>584568579</t>
  </si>
  <si>
    <t>https://podminky.urs.cz/item/CS_URS_2024_02/721274121</t>
  </si>
  <si>
    <t>721290111.1</t>
  </si>
  <si>
    <t>Zkouška těsnosti kanalizace v objektech vodou do DN 125</t>
  </si>
  <si>
    <t>-1546053470</t>
  </si>
  <si>
    <t>https://podminky.urs.cz/item/CS_URS_2023_01/721290111.1</t>
  </si>
  <si>
    <t>998721102</t>
  </si>
  <si>
    <t>Přesun hmot pro vnitřní kanalizaci stanovený z hmotnosti přesunovaného materiálu vodorovná dopravní vzdálenost do 50 m základní v objektech výšky přes 6 do 12 m</t>
  </si>
  <si>
    <t>-275921931</t>
  </si>
  <si>
    <t>https://podminky.urs.cz/item/CS_URS_2024_02/998721102</t>
  </si>
  <si>
    <t>722176112</t>
  </si>
  <si>
    <t>Montáž potrubí z plastových trub svařovaných polyfuzně D přes 16 do 20 mm</t>
  </si>
  <si>
    <t>395887056</t>
  </si>
  <si>
    <t>https://podminky.urs.cz/item/CS_URS_2024_02/722176112</t>
  </si>
  <si>
    <t>cirkulace</t>
  </si>
  <si>
    <t>26+4</t>
  </si>
  <si>
    <t>svisle</t>
  </si>
  <si>
    <t>18+3</t>
  </si>
  <si>
    <t>9+2</t>
  </si>
  <si>
    <t>28614441</t>
  </si>
  <si>
    <t>trubka vodovodní tlaková PP-RCT S 4 D 20mm</t>
  </si>
  <si>
    <t>1315529135</t>
  </si>
  <si>
    <t>70*1,1 'Přepočtené koeficientem množství</t>
  </si>
  <si>
    <t>722176113</t>
  </si>
  <si>
    <t>Montáž potrubí z plastových trub svařovaných polyfuzně D přes 20 do 25 mm</t>
  </si>
  <si>
    <t>-620914794</t>
  </si>
  <si>
    <t>https://podminky.urs.cz/item/CS_URS_2023_02/722176113</t>
  </si>
  <si>
    <t>studená</t>
  </si>
  <si>
    <t>54+16</t>
  </si>
  <si>
    <t>teplá</t>
  </si>
  <si>
    <t>49+12</t>
  </si>
  <si>
    <t>4*2</t>
  </si>
  <si>
    <t>46+16</t>
  </si>
  <si>
    <t>41+12</t>
  </si>
  <si>
    <t>24+8</t>
  </si>
  <si>
    <t>20+5</t>
  </si>
  <si>
    <t>28614442</t>
  </si>
  <si>
    <t>trubka vodovodní tlaková PP-RCT S 4 D 25mm</t>
  </si>
  <si>
    <t>1046169351</t>
  </si>
  <si>
    <t>319*1,1 'Přepočtené koeficientem množství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</si>
  <si>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</si>
  <si>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</si>
  <si>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-758899579</t>
  </si>
  <si>
    <t>https://podminky.urs.cz/item/CS_URS_2024_02/722181231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</si>
  <si>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</si>
  <si>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</si>
  <si>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946763654</t>
  </si>
  <si>
    <t>https://podminky.urs.cz/item/CS_URS_2023_02/722181232</t>
  </si>
  <si>
    <t>722190401</t>
  </si>
  <si>
    <t>Zřízení přípojek na potrubí vyvedení a upevnění výpustek do DN 25</t>
  </si>
  <si>
    <t>-394719966</t>
  </si>
  <si>
    <t>https://podminky.urs.cz/item/CS_URS_2024_02/722190401</t>
  </si>
  <si>
    <t>11+29*2</t>
  </si>
  <si>
    <t>722190401.2</t>
  </si>
  <si>
    <t>CS ÚRS 2020 01</t>
  </si>
  <si>
    <t>-910657503</t>
  </si>
  <si>
    <t>722220121</t>
  </si>
  <si>
    <t>Armatury s jedním závitem nástěnky pro baterii G 1/2"</t>
  </si>
  <si>
    <t>1699466134</t>
  </si>
  <si>
    <t>https://podminky.urs.cz/item/CS_URS_2024_02/722220121</t>
  </si>
  <si>
    <t>5+6+1</t>
  </si>
  <si>
    <t>5+4+1+2</t>
  </si>
  <si>
    <t>1+2+2</t>
  </si>
  <si>
    <t>722220121.1</t>
  </si>
  <si>
    <t>Nástěnka pro baterii G 1/2" s jedním závitem</t>
  </si>
  <si>
    <t>-2147416339</t>
  </si>
  <si>
    <t>https://podminky.urs.cz/item/CS_URS_2023_01/722220121.1</t>
  </si>
  <si>
    <t>722230103</t>
  </si>
  <si>
    <t>Armatury se dvěma závity ventily přímé G 1"</t>
  </si>
  <si>
    <t>431348024</t>
  </si>
  <si>
    <t>https://podminky.urs.cz/item/CS_URS_2023_01/722230103</t>
  </si>
  <si>
    <t>722230113</t>
  </si>
  <si>
    <t>Armatury se dvěma závity ventily přímé s odvodňovacím ventilem G 1"</t>
  </si>
  <si>
    <t>-462630548</t>
  </si>
  <si>
    <t>https://podminky.urs.cz/item/CS_URS_2023_01/722230113</t>
  </si>
  <si>
    <t>722240123</t>
  </si>
  <si>
    <t>Armatury z plastických hmot kohouty (PPR) kulové DN 25</t>
  </si>
  <si>
    <t>-445137765</t>
  </si>
  <si>
    <t>https://podminky.urs.cz/item/CS_URS_2024_02/722240123</t>
  </si>
  <si>
    <t>722290215</t>
  </si>
  <si>
    <t>Zkoušky, proplach a desinfekce vodovodního potrubí zkoušky těsnosti vodovodního potrubí hrdlového nebo přírubového do DN 100</t>
  </si>
  <si>
    <t>1611820580</t>
  </si>
  <si>
    <t>https://podminky.urs.cz/item/CS_URS_2024_02/722290215</t>
  </si>
  <si>
    <t>722290234</t>
  </si>
  <si>
    <t>Zkoušky, proplach a desinfekce vodovodního potrubí proplach a desinfekce vodovodního potrubí do DN 80</t>
  </si>
  <si>
    <t>-1529828645</t>
  </si>
  <si>
    <t>https://podminky.urs.cz/item/CS_URS_2023_01/722290234</t>
  </si>
  <si>
    <t>998722102</t>
  </si>
  <si>
    <t>Přesun hmot pro vnitřní vodovod stanovený z hmotnosti přesunovaného materiálu vodorovná dopravní vzdálenost do 50 m základní v objektech výšky přes 6 do 12 m</t>
  </si>
  <si>
    <t>-842077212</t>
  </si>
  <si>
    <t>https://podminky.urs.cz/item/CS_URS_2024_02/998722102</t>
  </si>
  <si>
    <t>725112015</t>
  </si>
  <si>
    <t>Zařízení záchodů klozety keramické standardní samostatně stojící dětské s hlubokým splachováním odpad svislý</t>
  </si>
  <si>
    <t>-161360529</t>
  </si>
  <si>
    <t>https://podminky.urs.cz/item/CS_URS_2024_02/725112015</t>
  </si>
  <si>
    <t>725112022</t>
  </si>
  <si>
    <t>Klozet keramický závěsný na nosné stěny odpad vodorovný</t>
  </si>
  <si>
    <t>-1077049627</t>
  </si>
  <si>
    <t>https://podminky.urs.cz/item/CS_URS_2024_02/725112022</t>
  </si>
  <si>
    <t>725211645</t>
  </si>
  <si>
    <t>Umyvadlo keramické bílé šířky 650 mm do nábytku připevněné na stěnu šrouby</t>
  </si>
  <si>
    <t>119967469</t>
  </si>
  <si>
    <t>https://podminky.urs.cz/item/CS_URS_2024_02/725211645</t>
  </si>
  <si>
    <t>725219102</t>
  </si>
  <si>
    <t>Umyvadla montáž umyvadel ostatních typů na šrouby</t>
  </si>
  <si>
    <t>884448483</t>
  </si>
  <si>
    <t>https://podminky.urs.cz/item/CS_URS_2024_02/725219102</t>
  </si>
  <si>
    <t>dětské umyvadlo</t>
  </si>
  <si>
    <t>64221042</t>
  </si>
  <si>
    <t>umývátko keramické závěsné s otvorem bílé 450x370mm</t>
  </si>
  <si>
    <t>1812646748</t>
  </si>
  <si>
    <t>725222111</t>
  </si>
  <si>
    <t>Vany bez výtokových armatur akrylátové se zápachovou uzávěrkou klasické 1200x700 mm</t>
  </si>
  <si>
    <t>-1423715464</t>
  </si>
  <si>
    <t>https://podminky.urs.cz/item/CS_URS_2024_02/725222111</t>
  </si>
  <si>
    <t>1.NP, desinfekce nočníků</t>
  </si>
  <si>
    <t>2.NP, desinfekce nočníků</t>
  </si>
  <si>
    <t>725241213</t>
  </si>
  <si>
    <t>Sprchové vaničky z litého polymermramoru čtvercové 900x900 mm</t>
  </si>
  <si>
    <t>-395198451</t>
  </si>
  <si>
    <t>https://podminky.urs.cz/item/CS_URS_2024_02/725241213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</si>
  <si>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</si>
  <si>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</si>
  <si>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1611344667</t>
  </si>
  <si>
    <t>https://podminky.urs.cz/item/CS_URS_2024_02/725244523</t>
  </si>
  <si>
    <t>725331111</t>
  </si>
  <si>
    <t>Výlevky bez výtokových armatur a splachovací nádrže keramické se sklopnou plastovou mřížkou stojící, výšky 460 mm</t>
  </si>
  <si>
    <t>-1361079977</t>
  </si>
  <si>
    <t>https://podminky.urs.cz/item/CS_URS_2024_02/725331111</t>
  </si>
  <si>
    <t>725532339</t>
  </si>
  <si>
    <t>Elektrické ohřívače zásobníkové beztlakové přepadové akumulační s pojistným ventilem stacionární 1,0 MPa objem nádrže (příkon) 300 l (3,0-6,0 kW)</t>
  </si>
  <si>
    <t>1195347265</t>
  </si>
  <si>
    <t>https://podminky.urs.cz/item/CS_URS_2024_02/725532339</t>
  </si>
  <si>
    <t>725821312</t>
  </si>
  <si>
    <t>Baterie dřezové nástěnné pákové s otáčivým kulatým ústím a délkou ramínka 300 mm</t>
  </si>
  <si>
    <t>-1059772319</t>
  </si>
  <si>
    <t>https://podminky.urs.cz/item/CS_URS_2024_02/725821312</t>
  </si>
  <si>
    <t>výlevka</t>
  </si>
  <si>
    <t>725822613</t>
  </si>
  <si>
    <t>Baterie umyvadlová stojánková páková s výpustí</t>
  </si>
  <si>
    <t>869341974</t>
  </si>
  <si>
    <t>https://podminky.urs.cz/item/CS_URS_2024_02/725822613</t>
  </si>
  <si>
    <t>725822651</t>
  </si>
  <si>
    <t>Baterie umyvadlové stojánkové automatické senzorové směšovací teplota vody na baterii</t>
  </si>
  <si>
    <t>782235274</t>
  </si>
  <si>
    <t>https://podminky.urs.cz/item/CS_URS_2024_02/725822651</t>
  </si>
  <si>
    <t>k dětským umyvadlům</t>
  </si>
  <si>
    <t>725831312</t>
  </si>
  <si>
    <t>Baterie vanové nástěnné pákové s příslušenstvím a pevným držákem</t>
  </si>
  <si>
    <t>1143053052</t>
  </si>
  <si>
    <t>https://podminky.urs.cz/item/CS_URS_2024_02/725831312</t>
  </si>
  <si>
    <t>725841332</t>
  </si>
  <si>
    <t>Baterie sprchová podomítková s přepínačem a pohyblivým držákem</t>
  </si>
  <si>
    <t>-243785313</t>
  </si>
  <si>
    <t>https://podminky.urs.cz/item/CS_URS_2024_02/725841332</t>
  </si>
  <si>
    <t>998725102</t>
  </si>
  <si>
    <t>Přesun hmot pro zařizovací předměty stanovený z hmotnosti přesunovaného materiálu vodorovná dopravní vzdálenost do 50 m základní v objektech výšky přes 6 do 12 m</t>
  </si>
  <si>
    <t>-364030846</t>
  </si>
  <si>
    <t>https://podminky.urs.cz/item/CS_URS_2024_02/998725102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</si>
  <si>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</si>
  <si>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</si>
  <si>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</si>
  <si>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</si>
  <si>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-1444446557</t>
  </si>
  <si>
    <t>https://podminky.urs.cz/item/CS_URS_2024_02/726131041</t>
  </si>
  <si>
    <t>WC</t>
  </si>
  <si>
    <t>726191002</t>
  </si>
  <si>
    <t>Souprava pro předstěnovou montáž</t>
  </si>
  <si>
    <t>563708596</t>
  </si>
  <si>
    <t>https://podminky.urs.cz/item/CS_URS_2024_02/726191002</t>
  </si>
  <si>
    <t>998726112</t>
  </si>
  <si>
    <t>Přesun hmot pro instalační prefabrikáty stanovený z hmotnosti přesunovaného materiálu vodorovná dopravní vzdálenost do 50 m základní v objektech výšky přes 6 m do 12 m</t>
  </si>
  <si>
    <t>-223663574</t>
  </si>
  <si>
    <t>https://podminky.urs.cz/item/CS_URS_2024_02/998726112</t>
  </si>
  <si>
    <t>06 - Ústřední vytápění</t>
  </si>
  <si>
    <t xml:space="preserve">    735 - Ústřední vytápění - otopná tělesa - Ústřední vytápění - otopná tělesa</t>
  </si>
  <si>
    <t>Ústřední vytápění - otopná tělesa - Ústřední vytápění - otopná tělesa</t>
  </si>
  <si>
    <t>735152557</t>
  </si>
  <si>
    <t>Vytápění - nové rozvody a otopná tělesa</t>
  </si>
  <si>
    <t>-928368400</t>
  </si>
  <si>
    <t>https://podminky.urs.cz/item/CS_URS_2024_01/735152557</t>
  </si>
  <si>
    <t>735531007R</t>
  </si>
  <si>
    <t>Topná zkouška</t>
  </si>
  <si>
    <t>-1021055113</t>
  </si>
  <si>
    <t>07 - Elektroinstalace</t>
  </si>
  <si>
    <t xml:space="preserve">    107 - Oživení, zkoušky, revize</t>
  </si>
  <si>
    <t xml:space="preserve">    742-2 - Elektroinstalace - Hromosvod</t>
  </si>
  <si>
    <t xml:space="preserve">    VRN1 - Průzkumné, geodetické a projektové práce</t>
  </si>
  <si>
    <t xml:space="preserve">    VRN4 - Inženýrská činnost</t>
  </si>
  <si>
    <t xml:space="preserve">    VRN5 - Finanční náklady</t>
  </si>
  <si>
    <t xml:space="preserve">    VRN7 - Provozní vlivy</t>
  </si>
  <si>
    <t>M - Práce a dodávky M</t>
  </si>
  <si>
    <t xml:space="preserve">    46-M - Zemní práce při extr.mont.pracích</t>
  </si>
  <si>
    <t>518122781</t>
  </si>
  <si>
    <t>https://podminky.urs.cz/item/CS_URS_2024_01/612135101</t>
  </si>
  <si>
    <t>0,03*550+0,07*40</t>
  </si>
  <si>
    <t>974031121</t>
  </si>
  <si>
    <t>Vysekání rýh ve zdivu cihelném na maltu vápennou nebo vápenocementovou do hl. 30 mm a šířky do 30 mm</t>
  </si>
  <si>
    <t>-1789427909</t>
  </si>
  <si>
    <t>https://podminky.urs.cz/item/CS_URS_2024_01/974031121</t>
  </si>
  <si>
    <t>974031132</t>
  </si>
  <si>
    <t>Vysekání rýh ve zdivu cihelném na maltu vápennou nebo vápenocementovou do hl. 50 mm a šířky do 70 mm</t>
  </si>
  <si>
    <t>1715046194</t>
  </si>
  <si>
    <t>https://podminky.urs.cz/item/CS_URS_2024_01/974031132</t>
  </si>
  <si>
    <t>977132112</t>
  </si>
  <si>
    <t>Vyvrtání otvorů pro elektroinstalační krabice ve stěnách z cihel, hloubky přes 60 do 90 mm</t>
  </si>
  <si>
    <t>65229944</t>
  </si>
  <si>
    <t>https://podminky.urs.cz/item/CS_URS_2024_01/977132112</t>
  </si>
  <si>
    <t>Oživení, zkoušky, revize</t>
  </si>
  <si>
    <t>742 10703</t>
  </si>
  <si>
    <t>Kontrola TIČR</t>
  </si>
  <si>
    <t>-882737243</t>
  </si>
  <si>
    <t>090001007R</t>
  </si>
  <si>
    <t>Ostatní náklady - podružný materiál</t>
  </si>
  <si>
    <t>-1795974820</t>
  </si>
  <si>
    <t>741110063</t>
  </si>
  <si>
    <t>Montáž trubek elektroinstalačních s nasunutím nebo našroubováním do krabic plastových ohebných, uložených pod omítku, vnější Ø přes 35 mm</t>
  </si>
  <si>
    <t>429453352</t>
  </si>
  <si>
    <t>https://podminky.urs.cz/item/CS_URS_2024_02/741110063</t>
  </si>
  <si>
    <t>34571370</t>
  </si>
  <si>
    <t>trubka elektroinstalační ohebná dvouplášťová korugovaná HDPE+LDPE UV stab (chránička) D 32/40mm</t>
  </si>
  <si>
    <t>-948220101</t>
  </si>
  <si>
    <t>30*1,05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</si>
  <si>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</si>
  <si>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</si>
  <si>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1262861449</t>
  </si>
  <si>
    <t>https://podminky.urs.cz/item/CS_URS_2023_02/741112001</t>
  </si>
  <si>
    <t>34571521</t>
  </si>
  <si>
    <t>krabice pod omítku PVC odbočná kruhová D 70mm s víčkem a svorkovnicí</t>
  </si>
  <si>
    <t>4361982</t>
  </si>
  <si>
    <t>741112021R</t>
  </si>
  <si>
    <t>Montáž a dodávka ACIDUR 97</t>
  </si>
  <si>
    <t>-865560010</t>
  </si>
  <si>
    <t>741112061</t>
  </si>
  <si>
    <t>Montáž krabic elektroinstalačních bez napojení na trubky a lišty, demontáže a montáže víčka a přístroje přístrojových zapuštěných plastových kruhových</t>
  </si>
  <si>
    <t>-75898450</t>
  </si>
  <si>
    <t>https://podminky.urs.cz/item/CS_URS_2023_02/741112061</t>
  </si>
  <si>
    <t>34571450</t>
  </si>
  <si>
    <t>krabice pod omítku PVC přístrojová kruhová D 70mm</t>
  </si>
  <si>
    <t>271003406</t>
  </si>
  <si>
    <t>741120811R</t>
  </si>
  <si>
    <t>Demontáž stávající elektroinstalace</t>
  </si>
  <si>
    <t>-826348575</t>
  </si>
  <si>
    <t>741122015</t>
  </si>
  <si>
    <t>Montáž kabelů měděných bez ukončení uložených pod omítku plných kulatých (např. CYKY), počtu a průřezu žil 3x1,5 mm2</t>
  </si>
  <si>
    <t>-1549212240</t>
  </si>
  <si>
    <t>https://podminky.urs.cz/item/CS_URS_2023_02/741122015</t>
  </si>
  <si>
    <t>450+150</t>
  </si>
  <si>
    <t>34111030</t>
  </si>
  <si>
    <t>kabel instalační jádro Cu plné izolace PVC plášť PVC 450/750V (CYKY) 3x1,5mm2</t>
  </si>
  <si>
    <t>1614185771</t>
  </si>
  <si>
    <t>741122016</t>
  </si>
  <si>
    <t>Montáž kabelů měděných bez ukončení uložených pod omítku plných kulatých (např. CYKY), počtu a průřezu žil 3x2,5 až 6 mm2</t>
  </si>
  <si>
    <t>813998894</t>
  </si>
  <si>
    <t>https://podminky.urs.cz/item/CS_URS_2023_02/741122016</t>
  </si>
  <si>
    <t>34111036</t>
  </si>
  <si>
    <t>kabel instalační jádro Cu plné izolace PVC plášť PVC 450/750V (CYKY) 3x2,5mm2</t>
  </si>
  <si>
    <t>187112968</t>
  </si>
  <si>
    <t>741122031</t>
  </si>
  <si>
    <t>Montáž kabelů měděných bez ukončení uložených pod omítku plných kulatých (např. CYKY), počtu a průřezu žil 5x1,5 až 2,5 mm2</t>
  </si>
  <si>
    <t>1886195086</t>
  </si>
  <si>
    <t>https://podminky.urs.cz/item/CS_URS_2023_02/741122031</t>
  </si>
  <si>
    <t>34111094</t>
  </si>
  <si>
    <t>kabel instalační jádro Cu plné izolace PVC plášť PVC 450/750V (CYKY) 5x2,5mm2</t>
  </si>
  <si>
    <t>1309507024</t>
  </si>
  <si>
    <t>981231470</t>
  </si>
  <si>
    <t>34111090</t>
  </si>
  <si>
    <t>kabel instalační jádro Cu plné izolace PVC plášť PVC 450/750V (CYKY) 5x1,5mm2</t>
  </si>
  <si>
    <t>-2019004736</t>
  </si>
  <si>
    <t>741122032</t>
  </si>
  <si>
    <t>Montáž kabelů měděných bez ukončení uložených pod omítku plných kulatých (např. CYKY), počtu a průřezu žil 5x4 až 6 mm2</t>
  </si>
  <si>
    <t>729380588</t>
  </si>
  <si>
    <t>https://podminky.urs.cz/item/CS_URS_2024_01/741122032</t>
  </si>
  <si>
    <t>34111100</t>
  </si>
  <si>
    <t>kabel instalační jádro Cu plné izolace PVC plášť PVC 450/750V (CYKY) 5x6mm2</t>
  </si>
  <si>
    <t>-1767346054</t>
  </si>
  <si>
    <t>741210201R</t>
  </si>
  <si>
    <t>RS podkroví, dle výkresu D.1.4.4.2.5 - RS PODKROVÍ</t>
  </si>
  <si>
    <t>1615173415</t>
  </si>
  <si>
    <t>https://podminky.urs.cz/item/CS_URS_2024_01/741210201R</t>
  </si>
  <si>
    <t>35711865R</t>
  </si>
  <si>
    <t>Doplnění RS1 dle výkresuD.1.4.4.2.6 - RS 1.NP_DOPLNĚNÍ</t>
  </si>
  <si>
    <t>54600643</t>
  </si>
  <si>
    <t>35711865R2</t>
  </si>
  <si>
    <t>1273208565</t>
  </si>
  <si>
    <t>35711865R3</t>
  </si>
  <si>
    <t>-1195859768</t>
  </si>
  <si>
    <t>741210207R</t>
  </si>
  <si>
    <t>Montáž a dodávka RZ včetně zapojení</t>
  </si>
  <si>
    <t>964263689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</si>
  <si>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</si>
  <si>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</si>
  <si>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1781388270</t>
  </si>
  <si>
    <t>https://podminky.urs.cz/item/CS_URS_2023_02/741310201</t>
  </si>
  <si>
    <t>34535000</t>
  </si>
  <si>
    <t>spínač kompletní, zápustný, jednopólový, řazení 1, šroubové svorky</t>
  </si>
  <si>
    <t>183656227</t>
  </si>
  <si>
    <t>741310211R</t>
  </si>
  <si>
    <t>Montáž a dodávka tlačítka do KP68</t>
  </si>
  <si>
    <t>-1725576176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</si>
  <si>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</si>
  <si>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</si>
  <si>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747472895</t>
  </si>
  <si>
    <t>https://podminky.urs.cz/item/CS_URS_2024_01/741310231</t>
  </si>
  <si>
    <t>34535002</t>
  </si>
  <si>
    <t>přepínač sériový kompletní, zápustný, řazení 5, šroubové svorky</t>
  </si>
  <si>
    <t>-1346507231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</si>
  <si>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</si>
  <si>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</si>
  <si>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1013382264</t>
  </si>
  <si>
    <t>https://podminky.urs.cz/item/CS_URS_2024_02/741310233</t>
  </si>
  <si>
    <t>34535003</t>
  </si>
  <si>
    <t>přepínač střídavý kompletní, zápustný, řazení 6, šroubové svorky</t>
  </si>
  <si>
    <t>-1634656432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</si>
  <si>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</si>
  <si>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</si>
  <si>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-1096771046</t>
  </si>
  <si>
    <t>https://podminky.urs.cz/item/CS_URS_2024_02/741310251</t>
  </si>
  <si>
    <t>34535015</t>
  </si>
  <si>
    <t>spínač nástěnný jednopólový, řazení 1, IP44, šroubové svorky</t>
  </si>
  <si>
    <t>528906615</t>
  </si>
  <si>
    <t>741313001</t>
  </si>
  <si>
    <t>Montáž zásuvek domovních se zapojením vodičů bezšroubové připojení polozapuštěných nebo zapuštěných 10/16 A, provedení 2P + PE</t>
  </si>
  <si>
    <t>1084444788</t>
  </si>
  <si>
    <t>https://podminky.urs.cz/item/CS_URS_2023_02/741313001</t>
  </si>
  <si>
    <t>34555202</t>
  </si>
  <si>
    <t>zásuvka zápustná jednonásobná chráněná, šroubové svorky</t>
  </si>
  <si>
    <t>-633747992</t>
  </si>
  <si>
    <t>741313082</t>
  </si>
  <si>
    <t>Montáž zásuvek domovních se zapojením vodičů šroubové připojení venkovní nebo mokré, provedení 2P + PE</t>
  </si>
  <si>
    <t>1894810539</t>
  </si>
  <si>
    <t>https://podminky.urs.cz/item/CS_URS_2024_02/741313082</t>
  </si>
  <si>
    <t>34555229</t>
  </si>
  <si>
    <t>zásuvka nástěnná jednonásobná s víčkem, IP44, šroubové svorky</t>
  </si>
  <si>
    <t>-370983738</t>
  </si>
  <si>
    <t>741322001R</t>
  </si>
  <si>
    <t>Montáž a dodávka impulzního spínače do KP</t>
  </si>
  <si>
    <t>146739158</t>
  </si>
  <si>
    <t>741330763</t>
  </si>
  <si>
    <t>Montáž relé časových bez zapojení</t>
  </si>
  <si>
    <t>-54699859</t>
  </si>
  <si>
    <t>https://podminky.urs.cz/item/CS_URS_2024_02/741330763</t>
  </si>
  <si>
    <t>35826000R</t>
  </si>
  <si>
    <t>multifunkční časové relé s 1c/o</t>
  </si>
  <si>
    <t>-1676607992</t>
  </si>
  <si>
    <t>741370034</t>
  </si>
  <si>
    <t>Montáž svítidel žárovkových se zapojením vodičů bytových nebo společenských místností nástěnných přisazených 2 zdroje nouzové</t>
  </si>
  <si>
    <t>-264631118</t>
  </si>
  <si>
    <t>https://podminky.urs.cz/item/CS_URS_2024_02/741370034</t>
  </si>
  <si>
    <t>34835014</t>
  </si>
  <si>
    <t>nouzové osvětlení s individuální baterií 6W/1h</t>
  </si>
  <si>
    <t>-1583884945</t>
  </si>
  <si>
    <t>741372061</t>
  </si>
  <si>
    <t>Montáž svítidel s integrovaným zdrojem LED se zapojením vodičů interiérových přisazených stropních hranatých nebo kruhových, plochy do 0,09 m2</t>
  </si>
  <si>
    <t>660336644</t>
  </si>
  <si>
    <t>https://podminky.urs.cz/item/CS_URS_2024_02/741372061</t>
  </si>
  <si>
    <t>4+1</t>
  </si>
  <si>
    <t>34825005</t>
  </si>
  <si>
    <t>svítidlo interiérové prachotěsné LED PL 7700lm krytí IP65, délka 1575 mm</t>
  </si>
  <si>
    <t>1675069539</t>
  </si>
  <si>
    <t>34825001</t>
  </si>
  <si>
    <t>svítidlo interiérové stropní přisazené kruhové D 200-300mm 1300-2000lm</t>
  </si>
  <si>
    <t>124442471</t>
  </si>
  <si>
    <t>741372062</t>
  </si>
  <si>
    <t>Montáž svítidel s integrovaným zdrojem LED se zapojením vodičů interiérových přisazených stropních hranatých nebo kruhových, plochy přes 0,09 do 0,36 m2</t>
  </si>
  <si>
    <t>-1420201649</t>
  </si>
  <si>
    <t>https://podminky.urs.cz/item/CS_URS_2024_02/741372062</t>
  </si>
  <si>
    <t>68+3+6</t>
  </si>
  <si>
    <t>34825003R</t>
  </si>
  <si>
    <t>svítidlo interiérové stropní přisazené kruhové D 375mm 2700lm</t>
  </si>
  <si>
    <t>-647689410</t>
  </si>
  <si>
    <t>34825002R</t>
  </si>
  <si>
    <t>svítidlo interiérové stropní přisazené kruhové D 480 mm 3600lm</t>
  </si>
  <si>
    <t>1385271967</t>
  </si>
  <si>
    <t>34825006R</t>
  </si>
  <si>
    <t>svítidlo interiérové přisazené obdélníkové/čtvercové modul 600, 4100lm</t>
  </si>
  <si>
    <t>-35269052</t>
  </si>
  <si>
    <t>998741102</t>
  </si>
  <si>
    <t>Přesun hmot pro silnoproud stanovený z hmotnosti přesunovaného materiálu vodorovná dopravní vzdálenost do 50 m v objektech výšky přes 6 do 12 m</t>
  </si>
  <si>
    <t>1977096105</t>
  </si>
  <si>
    <t>https://podminky.urs.cz/item/CS_URS_2021_02/998741102</t>
  </si>
  <si>
    <t>HZS3131R1</t>
  </si>
  <si>
    <t>Zapojení ventilátoru</t>
  </si>
  <si>
    <t>-869247668</t>
  </si>
  <si>
    <t>HZS3131R2</t>
  </si>
  <si>
    <t>Zapojení výtahu</t>
  </si>
  <si>
    <t>1823680873</t>
  </si>
  <si>
    <t>https://podminky.urs.cz/item/CS_URS_2024_01/HZS3131R2</t>
  </si>
  <si>
    <t>HZS3131R3</t>
  </si>
  <si>
    <t>Ostatní pospojování v prostoru</t>
  </si>
  <si>
    <t>-579875697</t>
  </si>
  <si>
    <t>https://podminky.urs.cz/item/CS_URS_2024_01/HZS3131R3</t>
  </si>
  <si>
    <t>HZS3131R4</t>
  </si>
  <si>
    <t>Hlavní pospojování v objektu</t>
  </si>
  <si>
    <t>1570420634</t>
  </si>
  <si>
    <t>https://podminky.urs.cz/item/CS_URS_2024_01/HZS3131R4</t>
  </si>
  <si>
    <t>741421811R</t>
  </si>
  <si>
    <t>Demontáž stávajících svodů na hlavním objektu</t>
  </si>
  <si>
    <t>1795730376</t>
  </si>
  <si>
    <t>742110002</t>
  </si>
  <si>
    <t>Montáž trubek elektroinstalačních plastových ohebných uložených pod omítku</t>
  </si>
  <si>
    <t>-1746036425</t>
  </si>
  <si>
    <t>https://podminky.urs.cz/item/CS_URS_2024_01/742110002</t>
  </si>
  <si>
    <t>34571348</t>
  </si>
  <si>
    <t>trubka elektroinstalační ohebná lehce odolná z PVC-U D 11/16mm poloměr ohybu &gt;60mm</t>
  </si>
  <si>
    <t>1468554411</t>
  </si>
  <si>
    <t>200*1,05 'Přepočtené koeficientem množství</t>
  </si>
  <si>
    <t>742110504</t>
  </si>
  <si>
    <t>Montáž krabic elektroinstalačních s víčkem zapuštěných plastových odbočných kruhových</t>
  </si>
  <si>
    <t>716465396</t>
  </si>
  <si>
    <t>https://podminky.urs.cz/item/CS_URS_2024_02/742110504</t>
  </si>
  <si>
    <t>34571457</t>
  </si>
  <si>
    <t>krabice pod omítku PVC odbočná kruhová D 70mm s víčkem</t>
  </si>
  <si>
    <t>-252164527</t>
  </si>
  <si>
    <t>742124002</t>
  </si>
  <si>
    <t>Montáž kabelů datových FTP, UTP, STP pro vnitřní rozvody do trubky</t>
  </si>
  <si>
    <t>-1044031263</t>
  </si>
  <si>
    <t>https://podminky.urs.cz/item/CS_URS_2024_02/742124002</t>
  </si>
  <si>
    <t>34121262</t>
  </si>
  <si>
    <t>kabel datový jádro Cu plné plášť PVC (U/UTP) kategorie 5e</t>
  </si>
  <si>
    <t>-588209883</t>
  </si>
  <si>
    <t>300*1,2 'Přepočtené koeficientem množství</t>
  </si>
  <si>
    <t>742124005</t>
  </si>
  <si>
    <t>Montáž kabelů datových FTP, UTP, STP ukončení kabelu konektorem</t>
  </si>
  <si>
    <t>1090324231</t>
  </si>
  <si>
    <t>https://podminky.urs.cz/item/CS_URS_2024_02/742124005</t>
  </si>
  <si>
    <t>37459015</t>
  </si>
  <si>
    <t>konektor na drát/lanko s vložkou RJ45 FTP Cat5e stíněný</t>
  </si>
  <si>
    <t>611931507</t>
  </si>
  <si>
    <t>742200034</t>
  </si>
  <si>
    <t>Montáž a dodávka datového minirozvaděče</t>
  </si>
  <si>
    <t>ks</t>
  </si>
  <si>
    <t>-1327100012</t>
  </si>
  <si>
    <t>742330044</t>
  </si>
  <si>
    <t>Montáž strukturované kabeláže zásuvek datových pod omítku, do nábytku, do parapetního žlabu nebo podlahové krabice 1 až 6 pozic</t>
  </si>
  <si>
    <t>-18246385</t>
  </si>
  <si>
    <t>https://podminky.urs.cz/item/CS_URS_2024_02/742330044</t>
  </si>
  <si>
    <t>34555003</t>
  </si>
  <si>
    <t>zásuvka datová dvojnásobná kompletní s rámečkem, RJ45, Kat. 5e UTP, svorky IDC</t>
  </si>
  <si>
    <t>-1957050867</t>
  </si>
  <si>
    <t>998742102</t>
  </si>
  <si>
    <t>Přesun hmot pro slaboproud stanovený z hmotnosti přesunovaného materiálu vodorovná dopravní vzdálenost do 50 m v objektech výšky přes 6 do 12 m</t>
  </si>
  <si>
    <t>1520436835</t>
  </si>
  <si>
    <t>https://podminky.urs.cz/item/CS_URS_2023_02/998742102</t>
  </si>
  <si>
    <t>742-2</t>
  </si>
  <si>
    <t>Elektroinstalace - Hromosvod</t>
  </si>
  <si>
    <t>210220001</t>
  </si>
  <si>
    <t>Montáž uzemňovacího vedení s upevněním, propojením a připojením pomocí svorek na povrchu vodičů FeZn páskou průřezu do 120 mm2</t>
  </si>
  <si>
    <t>-396961406</t>
  </si>
  <si>
    <t>https://podminky.urs.cz/item/CS_URS_2024_02/210220001</t>
  </si>
  <si>
    <t>35442062</t>
  </si>
  <si>
    <t>pás zemnící 30x4mm FeZn</t>
  </si>
  <si>
    <t>kg</t>
  </si>
  <si>
    <t>-1205030172</t>
  </si>
  <si>
    <t>(40/1,05)*1,1</t>
  </si>
  <si>
    <t>210220101</t>
  </si>
  <si>
    <t>Montáž hromosvodného vedení svodových vodičů s podpěrami, průměru do 10 mm</t>
  </si>
  <si>
    <t>-523347875</t>
  </si>
  <si>
    <t>https://podminky.urs.cz/item/CS_URS_2024_02/210220101</t>
  </si>
  <si>
    <t>35441073</t>
  </si>
  <si>
    <t>drát D 10mm FeZn</t>
  </si>
  <si>
    <t>-707361015</t>
  </si>
  <si>
    <t>6*0,62*1,1</t>
  </si>
  <si>
    <t>741420052</t>
  </si>
  <si>
    <t>Montáž hromosvodného vedení ochranných prvků úhelníků nebo trubek s držáky do dřeva</t>
  </si>
  <si>
    <t>-641891552</t>
  </si>
  <si>
    <t>https://podminky.urs.cz/item/CS_URS_2024_02/741420052</t>
  </si>
  <si>
    <t>35441839R</t>
  </si>
  <si>
    <t>držák vedení na okap</t>
  </si>
  <si>
    <t>1127229900</t>
  </si>
  <si>
    <t>741420052R</t>
  </si>
  <si>
    <t>Montáž a dodávka mezikrokevního držáku</t>
  </si>
  <si>
    <t>-1406877139</t>
  </si>
  <si>
    <t>741420902R</t>
  </si>
  <si>
    <t>Montáž držáků vedení</t>
  </si>
  <si>
    <t>1568429697</t>
  </si>
  <si>
    <t>35441855R</t>
  </si>
  <si>
    <t>držák vedení</t>
  </si>
  <si>
    <t>787647730</t>
  </si>
  <si>
    <t>74200052</t>
  </si>
  <si>
    <t>Montáž a dodávka zkušební svorky v zemní krabici</t>
  </si>
  <si>
    <t>-932344754</t>
  </si>
  <si>
    <t>742200047</t>
  </si>
  <si>
    <t>Montáž a dodávka podpůrné trubky 1600 mm s jímačem délky 500 mm</t>
  </si>
  <si>
    <t>1096559774</t>
  </si>
  <si>
    <t>742200048</t>
  </si>
  <si>
    <t>Montáž a dodávka držáku na plechovou střechu</t>
  </si>
  <si>
    <t>1928925067</t>
  </si>
  <si>
    <t>742200049</t>
  </si>
  <si>
    <t>Montáž a dodávka připojovací sady</t>
  </si>
  <si>
    <t>1927028706</t>
  </si>
  <si>
    <t>742200050</t>
  </si>
  <si>
    <t>Montáž a dodávka HVI long cca 20 m</t>
  </si>
  <si>
    <t>-302110332</t>
  </si>
  <si>
    <t>P</t>
  </si>
  <si>
    <t>Poznámka k položce:_x000d_
nutno doměřit na stavbě</t>
  </si>
  <si>
    <t>742200055</t>
  </si>
  <si>
    <t>Montáž a dodávka SK svorky</t>
  </si>
  <si>
    <t>-797141185</t>
  </si>
  <si>
    <t>751614111</t>
  </si>
  <si>
    <t>Montáž monitorovacího, řídícího a ovládacího zařízení termostatu</t>
  </si>
  <si>
    <t>295267816</t>
  </si>
  <si>
    <t>https://podminky.urs.cz/item/CS_URS_2024_02/751614111</t>
  </si>
  <si>
    <t>40561110</t>
  </si>
  <si>
    <t>termostat prostorový</t>
  </si>
  <si>
    <t>611976114</t>
  </si>
  <si>
    <t>VRN1</t>
  </si>
  <si>
    <t>Průzkumné, geodetické a projektové práce</t>
  </si>
  <si>
    <t>013254000</t>
  </si>
  <si>
    <t>Dokumentace skutečného provedení stavby</t>
  </si>
  <si>
    <t>CS ÚRS 2022 01</t>
  </si>
  <si>
    <t>-32199613</t>
  </si>
  <si>
    <t>https://podminky.urs.cz/item/CS_URS_2022_01/013254000</t>
  </si>
  <si>
    <t>VRN4</t>
  </si>
  <si>
    <t>Inženýrská činnost</t>
  </si>
  <si>
    <t>045002000R</t>
  </si>
  <si>
    <t>Kompletační a koordinační činnost, spolupráce s ostatními profesemi</t>
  </si>
  <si>
    <t>114930738</t>
  </si>
  <si>
    <t>741 10704</t>
  </si>
  <si>
    <t>Revize elektroinstalace</t>
  </si>
  <si>
    <t>-99961843</t>
  </si>
  <si>
    <t>VRN5</t>
  </si>
  <si>
    <t>Finanční náklady</t>
  </si>
  <si>
    <t>050001000R</t>
  </si>
  <si>
    <t>Režie</t>
  </si>
  <si>
    <t>416357425</t>
  </si>
  <si>
    <t>VRN7</t>
  </si>
  <si>
    <t>Provozní vlivy</t>
  </si>
  <si>
    <t>072002000R</t>
  </si>
  <si>
    <t>Doprava</t>
  </si>
  <si>
    <t>-1702057945</t>
  </si>
  <si>
    <t>Práce a dodávky M</t>
  </si>
  <si>
    <t>46-M</t>
  </si>
  <si>
    <t>Zemní práce při extr.mont.pracích</t>
  </si>
  <si>
    <t>460171142</t>
  </si>
  <si>
    <t>Hloubení kabelových rýh strojně včetně urovnání dna s přemístěním výkopku do vzdálenosti 3 m od okraje jámy nebo s naložením na dopravní prostředek šířky 35 cm hloubky 50 cm v hornině třídy těžitelnosti I skupiny 3</t>
  </si>
  <si>
    <t>-1172866087</t>
  </si>
  <si>
    <t>https://podminky.urs.cz/item/CS_URS_2024_02/460171142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</si>
  <si>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</si>
  <si>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</si>
  <si>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1166263444</t>
  </si>
  <si>
    <t>https://podminky.urs.cz/item/CS_URS_2024_02/460171172</t>
  </si>
  <si>
    <t>460171292</t>
  </si>
  <si>
    <t>Hloubení kabelových rýh strojně včetně urovnání dna s přemístěním výkopku do vzdálenosti 3 m od okraje jámy nebo s naložením na dopravní prostředek šířky 50 cm hloubky 100 cm v hornině třídy těžitelnosti I skupiny 3</t>
  </si>
  <si>
    <t>-1383710417</t>
  </si>
  <si>
    <t>https://podminky.urs.cz/item/CS_URS_2024_02/460171292</t>
  </si>
  <si>
    <t>F0002</t>
  </si>
  <si>
    <t>Střecha strojovny výtahu</t>
  </si>
  <si>
    <t>2,638</t>
  </si>
  <si>
    <t xml:space="preserve">Střecha </t>
  </si>
  <si>
    <t>08 - Energetické opatření</t>
  </si>
  <si>
    <t xml:space="preserve">    712 - Povlakové krytiny</t>
  </si>
  <si>
    <t xml:space="preserve">    713 - Izolace tepelné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</si>
  <si>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</si>
  <si>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</si>
  <si>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-612292482</t>
  </si>
  <si>
    <t>https://podminky.urs.cz/item/CS_URS_2024_02/622143004</t>
  </si>
  <si>
    <t>(3+2+3+1+1)*0,45*2</t>
  </si>
  <si>
    <t>(2+2+2+5+2)*0,45*2</t>
  </si>
  <si>
    <t>(1+02+2)*0,45*2</t>
  </si>
  <si>
    <t>59051512.1</t>
  </si>
  <si>
    <t>profil začišťovací s okapnicí PVC s výztužnou tkaninou pro parapet ETICS (např. Likov)</t>
  </si>
  <si>
    <t>2038700686</t>
  </si>
  <si>
    <t>25,2*1,1 'Přepočtené koeficientem množství</t>
  </si>
  <si>
    <t>622211021</t>
  </si>
  <si>
    <t>Montáž kontaktního zateplení lepením a mechanickým kotvením z polystyrenových desek nebo z kombinovaných desek na vnější stěny, tloušťky desek přes 80 do 120 mm</t>
  </si>
  <si>
    <t>-486573941</t>
  </si>
  <si>
    <t>https://podminky.urs.cz/item/CS_URS_2024_02/622211021</t>
  </si>
  <si>
    <t>(2,69+2,69+2,35)*8</t>
  </si>
  <si>
    <t>28376037</t>
  </si>
  <si>
    <t>deska EPS grafitová fasádní λ=0,032 tl 100mm</t>
  </si>
  <si>
    <t>-1660022712</t>
  </si>
  <si>
    <t>(2,69+2,69+2,35)*8*1,1</t>
  </si>
  <si>
    <t>28376422</t>
  </si>
  <si>
    <t>deska XPS hrana polodrážková a hladký povrch 300kPA λ=0,035 tl 100mm</t>
  </si>
  <si>
    <t>-1120941467</t>
  </si>
  <si>
    <t>(2,69+2,69+2,35)*0,25*1,1</t>
  </si>
  <si>
    <t>622211031</t>
  </si>
  <si>
    <t>Montáž kontaktního zateplení lepením a mechanickým kotvením z polystyrenových desek nebo z kombinovaných desek na vnější stěny, tloušťky desek přes 120 do 160 mm</t>
  </si>
  <si>
    <t>-829698232</t>
  </si>
  <si>
    <t>https://podminky.urs.cz/item/CS_URS_2024_02/622211031</t>
  </si>
  <si>
    <t>sokl xps tl. 160 mm</t>
  </si>
  <si>
    <t>(16,85+0,5+3,35+11+3,35+0,5+16,7)*1,7</t>
  </si>
  <si>
    <t>zbytek fasády EPS GW tl. 160 mm NIŽŠÍ ČÁST</t>
  </si>
  <si>
    <t>(3,35+11,1+3,35+0,5)*3,22</t>
  </si>
  <si>
    <t>zbytek fasády EPS GW tl. 160 mm HLAVNÍ BUDOVA</t>
  </si>
  <si>
    <t>(16,7+16,7+0,5)*7,2</t>
  </si>
  <si>
    <t>(11,1*4,51)*2</t>
  </si>
  <si>
    <t>(22*2)-5</t>
  </si>
  <si>
    <t>OKNA</t>
  </si>
  <si>
    <t>-1,2*0,8*2</t>
  </si>
  <si>
    <t>-1*2</t>
  </si>
  <si>
    <t>-0,9*1,5*2</t>
  </si>
  <si>
    <t>-1,5*2,02*2</t>
  </si>
  <si>
    <t>-0,7*1,72*5</t>
  </si>
  <si>
    <t>-1,2*1,2*3</t>
  </si>
  <si>
    <t>MW</t>
  </si>
  <si>
    <t>-0,9*(0,9+0,9+11,1)</t>
  </si>
  <si>
    <t>28376044</t>
  </si>
  <si>
    <t>deska EPS grafitová fasádní λ=0,032 tl 160mm</t>
  </si>
  <si>
    <t>262144</t>
  </si>
  <si>
    <t>-1871677511</t>
  </si>
  <si>
    <t>(3,35+11,1+3,35+0,5)*3,22*1,1</t>
  </si>
  <si>
    <t>(16,7+16,7+0,5)*7,2*1,1</t>
  </si>
  <si>
    <t>(11,1*4,51)*2*1,1</t>
  </si>
  <si>
    <t>((22*2)-5)*1,1</t>
  </si>
  <si>
    <t>28376425</t>
  </si>
  <si>
    <t>deska z polystyrénu XPS, hrana polodrážková a hladký povrch 300kPA tl 160mm</t>
  </si>
  <si>
    <t>-1288357724</t>
  </si>
  <si>
    <t>(16,85+0,5+3,35+11+3,35+0,5+16,7)*1,7*1,1</t>
  </si>
  <si>
    <t>NAD STŘECHOU U VÝTAHU</t>
  </si>
  <si>
    <t>(5,11+3,5)*0,25*1,1</t>
  </si>
  <si>
    <t>622212051</t>
  </si>
  <si>
    <t>Montáž kontaktního zateplení vnějšího ostění, nadpraží nebo parapetu lepením z polystyrenových desek hloubky špalet přes 200 do 400 mm, tloušťky desek do 40 mm</t>
  </si>
  <si>
    <t>-1133832544</t>
  </si>
  <si>
    <t>https://podminky.urs.cz/item/CS_URS_2024_02/622212051</t>
  </si>
  <si>
    <t>(1,3+1,85+1,85)*3</t>
  </si>
  <si>
    <t>(1,9+2,62+2,62)*1</t>
  </si>
  <si>
    <t>(1+2+2)*2</t>
  </si>
  <si>
    <t>(1,7+2,170+2,170)*2</t>
  </si>
  <si>
    <t>(1,3+2,170+2,170)*2</t>
  </si>
  <si>
    <t>(0,7+1,72+1,75)*5</t>
  </si>
  <si>
    <t>PARAPET</t>
  </si>
  <si>
    <t>1,2*2</t>
  </si>
  <si>
    <t>0,9</t>
  </si>
  <si>
    <t>0,7</t>
  </si>
  <si>
    <t>0,9*3</t>
  </si>
  <si>
    <t>0,95*2</t>
  </si>
  <si>
    <t>0,7*5</t>
  </si>
  <si>
    <t>28376032</t>
  </si>
  <si>
    <t>deska EPS grafitová fasádní λ=0,032 tl 40mm</t>
  </si>
  <si>
    <t>208835599</t>
  </si>
  <si>
    <t>(1,3+1,85+1,85)*0,45*3</t>
  </si>
  <si>
    <t>(1,9+2,62+2,62)*0,45*1</t>
  </si>
  <si>
    <t>(1,2+0,8+0,8)*0,45*2</t>
  </si>
  <si>
    <t>(1+2+2)*0,45*2</t>
  </si>
  <si>
    <t>(0,7+1,2+1,2)*0,45</t>
  </si>
  <si>
    <t>(0,55+0,9+0,9)*0,45</t>
  </si>
  <si>
    <t>(1,7+2,170+2,170)*0,45*2</t>
  </si>
  <si>
    <t>(1,3+2,170+2,170)*0,45*2</t>
  </si>
  <si>
    <t>60,62*1,1 'Přepočtené koeficientem množství</t>
  </si>
  <si>
    <t>28376416</t>
  </si>
  <si>
    <t>deska z polystyrénu XPS, hrana polodrážková a hladký povrch 300kPA tl 40mm</t>
  </si>
  <si>
    <t>-1374368873</t>
  </si>
  <si>
    <t>1,3*0,45*3</t>
  </si>
  <si>
    <t>1,2*0,45*2</t>
  </si>
  <si>
    <t>0,9*0,45</t>
  </si>
  <si>
    <t>0,7*0,45</t>
  </si>
  <si>
    <t>0,55*0,45</t>
  </si>
  <si>
    <t>0,9*0,45*3</t>
  </si>
  <si>
    <t>1,5*0,45*2</t>
  </si>
  <si>
    <t>1,7*0,45*2</t>
  </si>
  <si>
    <t>1,3*0,45*2</t>
  </si>
  <si>
    <t>0,95*0,45*2</t>
  </si>
  <si>
    <t>0,7*0,45*5</t>
  </si>
  <si>
    <t>1,2*0,45*3</t>
  </si>
  <si>
    <t>13,973*1,1 'Přepočtené koeficientem množství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</si>
  <si>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</si>
  <si>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</si>
  <si>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-275152024</t>
  </si>
  <si>
    <t>https://podminky.urs.cz/item/CS_URS_2024_02/622221031</t>
  </si>
  <si>
    <t>0,9*(0,9+0,9+11,1)</t>
  </si>
  <si>
    <t>63142046</t>
  </si>
  <si>
    <t>deska tepelně izolační minerální kontaktních fasád podélné vlákno λ=0,037-0,038 tl 160mm</t>
  </si>
  <si>
    <t>-3997579</t>
  </si>
  <si>
    <t>0,9*(0,9+0,9+11,1)*1,1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</si>
  <si>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</si>
  <si>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</si>
  <si>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1354840463</t>
  </si>
  <si>
    <t>https://podminky.urs.cz/item/CS_URS_2024_02/622251101</t>
  </si>
  <si>
    <t>622252001</t>
  </si>
  <si>
    <t>Montáž profilů kontaktního zateplení zakládacích soklových připevněných hmoždinkami</t>
  </si>
  <si>
    <t>-658988662</t>
  </si>
  <si>
    <t>https://podminky.urs.cz/item/CS_URS_2024_02/622252001</t>
  </si>
  <si>
    <t>(16,85+0,5+3,35+11+3,35+0,5+16,7)</t>
  </si>
  <si>
    <t>59051638</t>
  </si>
  <si>
    <t>profil zakládací Al tl 1,0mm s okapnicí pro izolant tl 160mm</t>
  </si>
  <si>
    <t>1002346729</t>
  </si>
  <si>
    <t>52,25*1,1 'Přepočtené koeficientem množství</t>
  </si>
  <si>
    <t>622252002</t>
  </si>
  <si>
    <t>Montáž profilů kontaktního zateplení ostatních stěnových, dilatačních apod. lepených do tmelu</t>
  </si>
  <si>
    <t>1666423850</t>
  </si>
  <si>
    <t>https://podminky.urs.cz/item/CS_URS_2024_02/622252002</t>
  </si>
  <si>
    <t>(1,85+1,85)*3</t>
  </si>
  <si>
    <t>(2,62+2,62)*1</t>
  </si>
  <si>
    <t>(0,8+0,8)*2</t>
  </si>
  <si>
    <t>(2+2)*2</t>
  </si>
  <si>
    <t>(1,5+1,5)*3</t>
  </si>
  <si>
    <t>(1,2+1,2)</t>
  </si>
  <si>
    <t>(0,9+0,9)</t>
  </si>
  <si>
    <t>(2,02+2,02)*2</t>
  </si>
  <si>
    <t>(2,170+2,170)*2</t>
  </si>
  <si>
    <t>(1,55+1,55)*2</t>
  </si>
  <si>
    <t>(1,72+1,72)*5</t>
  </si>
  <si>
    <t>(1,2+1,2)*3</t>
  </si>
  <si>
    <t>(0,97+0,97)*2</t>
  </si>
  <si>
    <t>4,26*4</t>
  </si>
  <si>
    <t>3,6*4</t>
  </si>
  <si>
    <t>(1,3)*3</t>
  </si>
  <si>
    <t>(1,9)*1</t>
  </si>
  <si>
    <t>(1,2)*2</t>
  </si>
  <si>
    <t>(1)*2</t>
  </si>
  <si>
    <t>(0,9)*3</t>
  </si>
  <si>
    <t>(0,7)</t>
  </si>
  <si>
    <t>(0,55)</t>
  </si>
  <si>
    <t>(1,5)*2</t>
  </si>
  <si>
    <t>(1,7)*2</t>
  </si>
  <si>
    <t>(1,3)*2</t>
  </si>
  <si>
    <t>(0,95)*2</t>
  </si>
  <si>
    <t>(0,7)*5</t>
  </si>
  <si>
    <t>(1,2)*3</t>
  </si>
  <si>
    <t>63127464</t>
  </si>
  <si>
    <t>profil rohový Al 15x15mm s výztužnou tkaninou š 100mm pro ETICS</t>
  </si>
  <si>
    <t>-1695435032</t>
  </si>
  <si>
    <t>132,1*1,1 'Přepočtené koeficientem množství</t>
  </si>
  <si>
    <t>59051476</t>
  </si>
  <si>
    <t>profil začišťovací PVC 9mm s výztužnou tkaninou pro ostění ETICS</t>
  </si>
  <si>
    <t>1982397881</t>
  </si>
  <si>
    <t>134,71*1,1 'Přepočtené koeficientem množství</t>
  </si>
  <si>
    <t>59051510</t>
  </si>
  <si>
    <t>profil napojovací nadokenní PVC s okapnicí s výztužnou tkaninou</t>
  </si>
  <si>
    <t>-355972132</t>
  </si>
  <si>
    <t>34,05*1,1 'Přepočtené koeficientem množství</t>
  </si>
  <si>
    <t>622252002.1</t>
  </si>
  <si>
    <t>Montáž lišt kontaktního zateplení ostatních stěnových, dilatačních apod. lepených do tmelu</t>
  </si>
  <si>
    <t>-475172697</t>
  </si>
  <si>
    <t>59051512</t>
  </si>
  <si>
    <t>profil parapetní napojovací se sklovláknitou armovací tkaninou PVC 2m</t>
  </si>
  <si>
    <t>1497457074</t>
  </si>
  <si>
    <t>31,05*1,1 'Přepočtené koeficientem množství</t>
  </si>
  <si>
    <t>622531012</t>
  </si>
  <si>
    <t>Omítka tenkovrstvá silikonová vnějších ploch probarvená bez penetrace zatíraná (škrábaná), zrnitost 1,5 mm stěn</t>
  </si>
  <si>
    <t>-843373797</t>
  </si>
  <si>
    <t>https://podminky.urs.cz/item/CS_URS_2024_02/622531012</t>
  </si>
  <si>
    <t>419,025</t>
  </si>
  <si>
    <t>66,628</t>
  </si>
  <si>
    <t>33,4</t>
  </si>
  <si>
    <t>530,663*1,05 'Přepočtené koeficientem množství</t>
  </si>
  <si>
    <t>629991012</t>
  </si>
  <si>
    <t>Zakrytí vnějších ploch před znečištěním včetně pozdějšího odkrytí výplní otvorů a svislých ploch fólií přilepenou na začišťovací lištu</t>
  </si>
  <si>
    <t>-801450243</t>
  </si>
  <si>
    <t>https://podminky.urs.cz/item/CS_URS_2024_02/629991012</t>
  </si>
  <si>
    <t>1,9*2,62</t>
  </si>
  <si>
    <t>1,2*0,8*2</t>
  </si>
  <si>
    <t>1*2</t>
  </si>
  <si>
    <t>0,7*1,2</t>
  </si>
  <si>
    <t>0,95*1,55*2</t>
  </si>
  <si>
    <t>0,7*1,72*5</t>
  </si>
  <si>
    <t>1,2*1,2*3</t>
  </si>
  <si>
    <t>0,95*0,97*2</t>
  </si>
  <si>
    <t>629999011</t>
  </si>
  <si>
    <t>Příplatky k cenám úprav vnějších povrchů za zvýšenou pracnost při provádění styku dvou barev nebo struktur na fasádě</t>
  </si>
  <si>
    <t>-718174695</t>
  </si>
  <si>
    <t>https://podminky.urs.cz/item/CS_URS_2024_02/629999011</t>
  </si>
  <si>
    <t>985131111</t>
  </si>
  <si>
    <t>Očištění ploch stěn, rubu kleneb a podlah tlakovou vodou</t>
  </si>
  <si>
    <t>-37579774</t>
  </si>
  <si>
    <t>1000362044</t>
  </si>
  <si>
    <t>-1784047676</t>
  </si>
  <si>
    <t>výtahová deska</t>
  </si>
  <si>
    <t>2,62*3,05</t>
  </si>
  <si>
    <t>11,36+15,55+8,08+5,27+3,6+7,25</t>
  </si>
  <si>
    <t>711112001</t>
  </si>
  <si>
    <t>Provedení izolace proti zemní vlhkosti natěradly a tmely za studena na ploše svislé S nátěrem penetračním</t>
  </si>
  <si>
    <t>27413652</t>
  </si>
  <si>
    <t>https://podminky.urs.cz/item/CS_URS_2024_02/711112001</t>
  </si>
  <si>
    <t>1939283841</t>
  </si>
  <si>
    <t>(2,09+2,09+1,525+1,525)*1*0,4/1000*1,1</t>
  </si>
  <si>
    <t>7,991*0,4/1000*1,1</t>
  </si>
  <si>
    <t>(11,36+15,55+8,08+5,27+3,6+7,25)*0,4/1000*1,1</t>
  </si>
  <si>
    <t>2090840773</t>
  </si>
  <si>
    <t>(11,36+15,55+8,08+5,27+3,6+7,25)*1,1</t>
  </si>
  <si>
    <t>711142559</t>
  </si>
  <si>
    <t>Provedení izolace proti zemní vlhkosti pásy přitavením NAIP na ploše svislé S</t>
  </si>
  <si>
    <t>373504322</t>
  </si>
  <si>
    <t>https://podminky.urs.cz/item/CS_URS_2024_02/711142559</t>
  </si>
  <si>
    <t>1087604652</t>
  </si>
  <si>
    <t>2,62*3,05*1,1</t>
  </si>
  <si>
    <t>(2,09+2,09+1,525+1,525)*1*1,1</t>
  </si>
  <si>
    <t>711491273</t>
  </si>
  <si>
    <t>Provedení izolace proti zemní vlhkosti nopovou fólií na ploše svislé S z nopové fólie</t>
  </si>
  <si>
    <t>-137593420</t>
  </si>
  <si>
    <t>28323005</t>
  </si>
  <si>
    <t>fólie profilovaná (nopová) drenážní HDPE s výškou nopů 8mm</t>
  </si>
  <si>
    <t>-1010419922</t>
  </si>
  <si>
    <t>88,825*1,1 'Přepočtené koeficientem množství</t>
  </si>
  <si>
    <t>-561761562</t>
  </si>
  <si>
    <t>712</t>
  </si>
  <si>
    <t>Povlakové krytiny</t>
  </si>
  <si>
    <t>712311101</t>
  </si>
  <si>
    <t>Provedení povlakové krytiny střech do 10° za studena lakem penetračním nebo asfaltovým</t>
  </si>
  <si>
    <t>915209595</t>
  </si>
  <si>
    <t>https://podminky.urs.cz/item/CS_URS_2024_02/712311101</t>
  </si>
  <si>
    <t>F0002+F0001</t>
  </si>
  <si>
    <t>-465578234</t>
  </si>
  <si>
    <t>34,638*0,4/1000*1,1</t>
  </si>
  <si>
    <t>712363373</t>
  </si>
  <si>
    <t>Povlakové krytiny střech plochých do 10° z tvarovaných poplastovaných lišt pro mPVC přítlačná lišta rš 70 mm</t>
  </si>
  <si>
    <t>1661944909</t>
  </si>
  <si>
    <t>https://podminky.urs.cz/item/CS_URS_2024_02/712363373</t>
  </si>
  <si>
    <t>strojovna výtahu</t>
  </si>
  <si>
    <t>7,23+(2,7+2,7+2,125)</t>
  </si>
  <si>
    <t>střecha</t>
  </si>
  <si>
    <t>(3,04+10,5+1,35+0,5+1,7)</t>
  </si>
  <si>
    <t>712441559</t>
  </si>
  <si>
    <t>Provedení povlakové krytiny střech přes 10° do 30° pásy přitavením NAIP v plné ploše</t>
  </si>
  <si>
    <t>295460455</t>
  </si>
  <si>
    <t>https://podminky.urs.cz/item/CS_URS_2024_02/712441559</t>
  </si>
  <si>
    <t>(F0001+F0002)*3</t>
  </si>
  <si>
    <t xml:space="preserve">vytažení pásu na atiku </t>
  </si>
  <si>
    <t>(3,04+10,5+1,35+0,5+1,7)*3</t>
  </si>
  <si>
    <t>62855018</t>
  </si>
  <si>
    <t>pás asfaltový natavitelný modifikovaný SBS s vložkou z polyesterové rohože s retardéry hoření, BROOF(t3) a hrubozrnným břidličným posypem na horním povrchu tl 5,2mm</t>
  </si>
  <si>
    <t>1670179077</t>
  </si>
  <si>
    <t>(F0001+F0002)*1,1</t>
  </si>
  <si>
    <t>(3,04+10,5+1,35+0,5+1,7)*1,1</t>
  </si>
  <si>
    <t>62856011</t>
  </si>
  <si>
    <t>pás asfaltový natavitelný modifikovaný SBS s vložkou z hliníkové fólie s textilií a spalitelnou PE fólií nebo jemnozrnným minerálním posypem na horním povrchu tl 4,0mm</t>
  </si>
  <si>
    <t>-1530075303</t>
  </si>
  <si>
    <t>-1641852944</t>
  </si>
  <si>
    <t>998712103</t>
  </si>
  <si>
    <t>Přesun hmot pro povlakové krytiny stanovený z hmotnosti přesunovaného materiálu vodorovná dopravní vzdálenost do 50 m v objektech výšky přes 12 do 24 m</t>
  </si>
  <si>
    <t>-1068071944</t>
  </si>
  <si>
    <t>https://podminky.urs.cz/item/CS_URS_2024_02/998712103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</si>
  <si>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</si>
  <si>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</si>
  <si>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</si>
  <si>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</si>
  <si>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-1193517558</t>
  </si>
  <si>
    <t>https://podminky.urs.cz/item/CS_URS_2024_02/713121111</t>
  </si>
  <si>
    <t>1.NP místnosti 101-107</t>
  </si>
  <si>
    <t>(11,36+15,55+8,08+5,27+3,6+7,25)</t>
  </si>
  <si>
    <t>28375915</t>
  </si>
  <si>
    <t>deska EPS 150 pro konstrukce s vysokým zatížením λ=0,035 tl 120mm</t>
  </si>
  <si>
    <t>-794564919</t>
  </si>
  <si>
    <t>51,1*1,1</t>
  </si>
  <si>
    <t>56,21*1,1 'Přepočtené koeficientem množství</t>
  </si>
  <si>
    <t>1633287830</t>
  </si>
  <si>
    <t>28376415</t>
  </si>
  <si>
    <t>deska XPS hrana polodrážková a hladký povrch 300kPA λ=0,035 tl 30mm</t>
  </si>
  <si>
    <t>32774364</t>
  </si>
  <si>
    <t>2,95*1,13*2*1,1</t>
  </si>
  <si>
    <t>28376418</t>
  </si>
  <si>
    <t>deska XPS hrana polodrážková a hladký povrch 300kPA λ=0,035 tl 60mm</t>
  </si>
  <si>
    <t>-1088000705</t>
  </si>
  <si>
    <t>4,75*1*1,1</t>
  </si>
  <si>
    <t>28376417</t>
  </si>
  <si>
    <t>deska XPS hrana polodrážková a hladký povrch 300kPA λ=0,035 tl 50mm</t>
  </si>
  <si>
    <t>-1638569893</t>
  </si>
  <si>
    <t>713141111</t>
  </si>
  <si>
    <t>Montáž tepelné izolace střech plochých rohožemi, pásy, deskami, dílci, bloky (izolační materiál ve specifikaci) přilepenými asfaltem za horka jednovrstvá zplna</t>
  </si>
  <si>
    <t>-1300311132</t>
  </si>
  <si>
    <t>https://podminky.urs.cz/item/CS_URS_2024_02/713141111</t>
  </si>
  <si>
    <t>atika střecha</t>
  </si>
  <si>
    <t>(3,4+3,4)*0,62</t>
  </si>
  <si>
    <t>10,67*0,46</t>
  </si>
  <si>
    <t>-746205949</t>
  </si>
  <si>
    <t>(3,4+3,4)*0,62*1,1</t>
  </si>
  <si>
    <t>10,67*0,46*1,1</t>
  </si>
  <si>
    <t>713141151</t>
  </si>
  <si>
    <t>Montáž tepelné izolace střech plochých rohožemi, pásy, deskami, dílci, bloky (izolační materiál ve specifikaci) kladenými volně jednovrstvá</t>
  </si>
  <si>
    <t>238120128</t>
  </si>
  <si>
    <t>https://podminky.urs.cz/item/CS_URS_2024_02/713141151</t>
  </si>
  <si>
    <t>28372331</t>
  </si>
  <si>
    <t>deska EPS 100 pro konstrukce s běžným zatížením λ=0,037 tl 260mm</t>
  </si>
  <si>
    <t>-948337899</t>
  </si>
  <si>
    <t>(F0002+F0001)*1,1</t>
  </si>
  <si>
    <t>713141212</t>
  </si>
  <si>
    <t>Montáž tepelné izolace střech plochých atikovými klíny přilepenými za studena nízkoexpanzní (PUR) pěnou</t>
  </si>
  <si>
    <t>25792186</t>
  </si>
  <si>
    <t>https://podminky.urs.cz/item/CS_URS_2024_02/713141212</t>
  </si>
  <si>
    <t>63152007</t>
  </si>
  <si>
    <t>klín atikový přechodný minerální plochých střech tl 80x80mm</t>
  </si>
  <si>
    <t>-1349968417</t>
  </si>
  <si>
    <t>713141223</t>
  </si>
  <si>
    <t>Montáž tepelné izolace střech plochých mechanické přikotvení šrouby včetně dodávky šroubů, bez položení tepelné izolace tl. izolace do 100 mm do betonu</t>
  </si>
  <si>
    <t>-485331925</t>
  </si>
  <si>
    <t>https://podminky.urs.cz/item/CS_URS_2024_02/713141223</t>
  </si>
  <si>
    <t>713141263</t>
  </si>
  <si>
    <t>Montáž tepelné izolace střech plochých mechanické přikotvení šrouby včetně dodávky šroubů, bez položení tepelné izolace tl. izolace přes 240 mm do betonu</t>
  </si>
  <si>
    <t>-1640820556</t>
  </si>
  <si>
    <t>https://podminky.urs.cz/item/CS_URS_2024_02/713141263</t>
  </si>
  <si>
    <t>F0001+F0002</t>
  </si>
  <si>
    <t>998713102</t>
  </si>
  <si>
    <t>Přesun hmot pro izolace tepelné stanovený z hmotnosti přesunovaného materiálu vodorovná dopravní vzdálenost do 50 m s užitím mechanizace v objektech výšky přes 6 m do 12 m</t>
  </si>
  <si>
    <t>648075029</t>
  </si>
  <si>
    <t>https://podminky.urs.cz/item/CS_URS_2024_02/998713102</t>
  </si>
  <si>
    <t>762361312</t>
  </si>
  <si>
    <t>Konstrukční vrstva pod klempířské prvky pro oplechování horních ploch zdí a nadezdívek (atik) z desek dřevoštěpkových šroubovaných do podkladu, tloušťky desky 22 mm</t>
  </si>
  <si>
    <t>-1681583132</t>
  </si>
  <si>
    <t>https://podminky.urs.cz/item/CS_URS_2024_02/762361312</t>
  </si>
  <si>
    <t>1451966580</t>
  </si>
  <si>
    <t>766622131</t>
  </si>
  <si>
    <t>Montáž oken plastových včetně montáže rámu plochy přes 1 m2 otevíravých do zdiva, výšky do 1,5 m</t>
  </si>
  <si>
    <t>-517016957</t>
  </si>
  <si>
    <t>https://podminky.urs.cz/item/CS_URS_2024_02/766622131</t>
  </si>
  <si>
    <t xml:space="preserve">1.NP  O2</t>
  </si>
  <si>
    <t>0,9*1,5*3</t>
  </si>
  <si>
    <t>2.NP O6</t>
  </si>
  <si>
    <t>2.NP O9</t>
  </si>
  <si>
    <t>61140051</t>
  </si>
  <si>
    <t>okno plastové otevíravé/sklopné dvojsklo přes plochu 1m2 do v 1,5m</t>
  </si>
  <si>
    <t>-1374130637</t>
  </si>
  <si>
    <t>14,39*1,1 'Přepočtené koeficientem množství</t>
  </si>
  <si>
    <t>766622132</t>
  </si>
  <si>
    <t>Montáž oken plastových včetně montáže rámu plochy přes 1 m2 otevíravých do zdiva, výšky přes 1,5 do 2,5 m</t>
  </si>
  <si>
    <t>601026674</t>
  </si>
  <si>
    <t>https://podminky.urs.cz/item/CS_URS_2024_02/766622132</t>
  </si>
  <si>
    <t>2.NP O8</t>
  </si>
  <si>
    <t>2.NP O7</t>
  </si>
  <si>
    <t>61140054</t>
  </si>
  <si>
    <t>okno plastové otevíravé/sklopné trojsklo přes plochu 1m2 v 1,5-2,5m U= 0,6 W/mK</t>
  </si>
  <si>
    <t>-1314377043</t>
  </si>
  <si>
    <t>9,005*1,1 'Přepočtené koeficientem množství</t>
  </si>
  <si>
    <t>766622216</t>
  </si>
  <si>
    <t>Montáž oken plastových plochy do 1 m2 včetně montáže rámu otevíravých do zdiva</t>
  </si>
  <si>
    <t>873976507</t>
  </si>
  <si>
    <t>https://podminky.urs.cz/item/CS_URS_2024_02/766622216</t>
  </si>
  <si>
    <t xml:space="preserve">1.NP   O1</t>
  </si>
  <si>
    <t xml:space="preserve">1.NP   O3</t>
  </si>
  <si>
    <t>1.NP O4</t>
  </si>
  <si>
    <t>II. NP O5</t>
  </si>
  <si>
    <t xml:space="preserve">II.NP výdejní okenko  OI 1</t>
  </si>
  <si>
    <t>61140050</t>
  </si>
  <si>
    <t>okno plastové otevíravé/sklopné trojsklo do plochy 1m2</t>
  </si>
  <si>
    <t>1474198956</t>
  </si>
  <si>
    <t>0,9*1,85*1</t>
  </si>
  <si>
    <t>6,763*1,1 'Přepočtené koeficientem množství</t>
  </si>
  <si>
    <t>766629639</t>
  </si>
  <si>
    <t>Předsazená montáž otvorových výplní dveří utěsnění připojovací spáry parapetu těsnící fólií</t>
  </si>
  <si>
    <t>1223735562</t>
  </si>
  <si>
    <t>https://podminky.urs.cz/item/CS_URS_2024_02/766629639</t>
  </si>
  <si>
    <t>59071093</t>
  </si>
  <si>
    <t>fólie okenní těsnící univerzální klimaticky aktivní omítatelná 100mm s butylem</t>
  </si>
  <si>
    <t>-1617856893</t>
  </si>
  <si>
    <t>20,25*1,1 'Přepočtené koeficientem množství</t>
  </si>
  <si>
    <t>766629651</t>
  </si>
  <si>
    <t>Předsazená montáž otvorových výplní dveří utěsnění připojovací spáry ostění nebo nadpraží těsnící fólií</t>
  </si>
  <si>
    <t>209762577</t>
  </si>
  <si>
    <t>https://podminky.urs.cz/item/CS_URS_2024_02/766629651</t>
  </si>
  <si>
    <t>28355025</t>
  </si>
  <si>
    <t>fólie těsnící š 90mm pro vnitřní parotěsnou připojovací spáru</t>
  </si>
  <si>
    <t>629930039</t>
  </si>
  <si>
    <t>90,91*1,1 'Přepočtené koeficientem množství</t>
  </si>
  <si>
    <t>766660411</t>
  </si>
  <si>
    <t>Montáž vchodových dveří včetně rámu do zdiva jednokřídlových bez nadsvětlíku</t>
  </si>
  <si>
    <t>1733048649</t>
  </si>
  <si>
    <t>https://podminky.urs.cz/item/CS_URS_2024_02/766660411</t>
  </si>
  <si>
    <t>ZADNÍ VSTUP D2</t>
  </si>
  <si>
    <t>55341334R</t>
  </si>
  <si>
    <t xml:space="preserve">dveře Al prosklené 1100/2000  Ud=1,1 W/m2K</t>
  </si>
  <si>
    <t>-504669839</t>
  </si>
  <si>
    <t>1.NP D2</t>
  </si>
  <si>
    <t>766660451</t>
  </si>
  <si>
    <t>Montáž vchodových dveří včetně rámu do zdiva dvoukřídlových bez nadsvětlíku</t>
  </si>
  <si>
    <t>-1106207519</t>
  </si>
  <si>
    <t>https://podminky.urs.cz/item/CS_URS_2024_02/766660451</t>
  </si>
  <si>
    <t>1.NP vstup přední D2</t>
  </si>
  <si>
    <t>55341335</t>
  </si>
  <si>
    <t xml:space="preserve">dveře dvoukřídlé Al prosklené max 1915/3175  Ud=1,1W/m2K</t>
  </si>
  <si>
    <t>933864201</t>
  </si>
  <si>
    <t>1.np přední vstup D1</t>
  </si>
  <si>
    <t>766694116</t>
  </si>
  <si>
    <t>Montáž ostatních truhlářských konstrukcí parapetních desek dřevěných nebo plastových šířky do 300 mm</t>
  </si>
  <si>
    <t>-147039297</t>
  </si>
  <si>
    <t>https://podminky.urs.cz/item/CS_URS_2024_02/766694116</t>
  </si>
  <si>
    <t>61144401</t>
  </si>
  <si>
    <t>parapet plastový vnitřní komůrkový tl 20mm š 250mm</t>
  </si>
  <si>
    <t>1103293509</t>
  </si>
  <si>
    <t>61144019</t>
  </si>
  <si>
    <t>koncovka k parapetu plastovému vnitřnímu 1 pár</t>
  </si>
  <si>
    <t>sada</t>
  </si>
  <si>
    <t>956820265</t>
  </si>
  <si>
    <t>1938894325</t>
  </si>
  <si>
    <t>09 - Změnový list č.1</t>
  </si>
  <si>
    <t xml:space="preserve">    9 - Ostatní konstrukce, bourání</t>
  </si>
  <si>
    <t>621142001</t>
  </si>
  <si>
    <t>Pletivo vnějších ploch v ploše nebo pruzích, na plném podkladu sklovláknité vtlačené do tmelu podhledů</t>
  </si>
  <si>
    <t>-836611395</t>
  </si>
  <si>
    <t>https://podminky.urs.cz/item/CS_URS_2024_02/621142001</t>
  </si>
  <si>
    <t>římsa</t>
  </si>
  <si>
    <t>60,4*(0,4+0,15)</t>
  </si>
  <si>
    <t>621211011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</si>
  <si>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</si>
  <si>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1780450410</t>
  </si>
  <si>
    <t>https://podminky.urs.cz/item/CS_URS_2024_02/621211011</t>
  </si>
  <si>
    <t>28376031</t>
  </si>
  <si>
    <t>deska EPS grafitová fasádní λ=0,032 tl 30mm</t>
  </si>
  <si>
    <t>-1508753842</t>
  </si>
  <si>
    <t>60,4*(0,4+0,15)*1,1</t>
  </si>
  <si>
    <t>-55528294</t>
  </si>
  <si>
    <t>-1585911827</t>
  </si>
  <si>
    <t>Ostatní konstrukce, bourání</t>
  </si>
  <si>
    <t>9123126</t>
  </si>
  <si>
    <t>Demontáž komínu na fásadě a zpětné osazení komínu</t>
  </si>
  <si>
    <t>-805058876</t>
  </si>
  <si>
    <t>2063912382</t>
  </si>
  <si>
    <t>https://podminky.urs.cz/item/CS_URS_2024_02/997013214</t>
  </si>
  <si>
    <t>-436602748</t>
  </si>
  <si>
    <t>Odvoz suti a vybouraných hmot na skládku nebo meziskládku se složením, na vzdálenost Příplatek k ceně za každý další započatý 1 km přes 1 km</t>
  </si>
  <si>
    <t>227419289</t>
  </si>
  <si>
    <t>1,664*10 'Přepočtené koeficientem množství</t>
  </si>
  <si>
    <t>-1694830473</t>
  </si>
  <si>
    <t>-367824008</t>
  </si>
  <si>
    <t>762345811</t>
  </si>
  <si>
    <t>Demontáž bednění a laťování k dalšímu použití sklonu do 60° se všemi nadstřešními konstrukcemi bednění střech rovných, obloukových z prken hrubých, hoblovaných tl. do 32 mm</t>
  </si>
  <si>
    <t>1268447272</t>
  </si>
  <si>
    <t>https://podminky.urs.cz/item/CS_URS_2024_02/762345811</t>
  </si>
  <si>
    <t>rohy domu</t>
  </si>
  <si>
    <t>5*4</t>
  </si>
  <si>
    <t>Oplechování úžlabí z FeZn s povrchovou úpravou rš 1000 mm</t>
  </si>
  <si>
    <t>1367250938</t>
  </si>
  <si>
    <t>-5,65</t>
  </si>
  <si>
    <t>1766324197</t>
  </si>
  <si>
    <t>-1817208048</t>
  </si>
  <si>
    <t>252292342</t>
  </si>
  <si>
    <t>úžlabí u výtahu K 20</t>
  </si>
  <si>
    <t>2,5</t>
  </si>
  <si>
    <t>Oplechování rovných parapetů celoplošně lepené z FeZn s povrchovou úpravou rš 500 mm</t>
  </si>
  <si>
    <t>-696557705</t>
  </si>
  <si>
    <t>-(1,3*3+1,2*2+0,9*3+0,55+0,7)</t>
  </si>
  <si>
    <t>-(1,7*2+1,3*2+0,95*2+0,7*5+1,5*2)</t>
  </si>
  <si>
    <t>-(1,2+0,95*2+1,2*2)</t>
  </si>
  <si>
    <t>Oplechování rovné římsy celoplošně lepené z FeZn s upraveným povrchem rš 330 mm</t>
  </si>
  <si>
    <t>935623383</t>
  </si>
  <si>
    <t>-10,5</t>
  </si>
  <si>
    <t>-8,77*2</t>
  </si>
  <si>
    <t>-2,75</t>
  </si>
  <si>
    <t>-5,54</t>
  </si>
  <si>
    <t>-921844290</t>
  </si>
  <si>
    <t>-(3,4+3,4+10,5)*1,1</t>
  </si>
  <si>
    <t>-10,67*1,1</t>
  </si>
  <si>
    <t>-5,5</t>
  </si>
  <si>
    <t>-8,9*2</t>
  </si>
  <si>
    <t>432312928</t>
  </si>
  <si>
    <t>-(2,5+18,1+2,5+4,54)*2</t>
  </si>
  <si>
    <t>-10,1</t>
  </si>
  <si>
    <t>764511602.1</t>
  </si>
  <si>
    <t>1411551873</t>
  </si>
  <si>
    <t>https://podminky.urs.cz/item/CS_URS_2024_02/764511602.1</t>
  </si>
  <si>
    <t>625127161</t>
  </si>
  <si>
    <t>-4</t>
  </si>
  <si>
    <t>1109971796</t>
  </si>
  <si>
    <t>-7,6*4*1,1</t>
  </si>
  <si>
    <t>-1217269878</t>
  </si>
  <si>
    <t>1481774584</t>
  </si>
  <si>
    <t>tmelící lišta K 15</t>
  </si>
  <si>
    <t>15,5</t>
  </si>
  <si>
    <t>764212635</t>
  </si>
  <si>
    <t>Oplechování střešních prvků z FeZn s povrchovou úpravou štítu závětrnou lištou rš 400 mm</t>
  </si>
  <si>
    <t>-446156437</t>
  </si>
  <si>
    <t>https://podminky.urs.cz/item/CS_URS_2024_02/764212635</t>
  </si>
  <si>
    <t>lemování střechy K 25</t>
  </si>
  <si>
    <t>764212684.1</t>
  </si>
  <si>
    <t>1058932160</t>
  </si>
  <si>
    <t>https://podminky.urs.cz/item/CS_URS_2024_02/764212684.1</t>
  </si>
  <si>
    <t>okapní plech K 26</t>
  </si>
  <si>
    <t>764215607</t>
  </si>
  <si>
    <t>Oplechování horních ploch a atik bez rohů z FeZn plechu s povrch úpravou celoplošně lepené rš 670 mm</t>
  </si>
  <si>
    <t>661456157</t>
  </si>
  <si>
    <t>https://podminky.urs.cz/item/CS_URS_2024_02/764215607</t>
  </si>
  <si>
    <t>atika výtahu K13</t>
  </si>
  <si>
    <t>10,7</t>
  </si>
  <si>
    <t>764215608</t>
  </si>
  <si>
    <t>Oplechování horních ploch a atik bez rohů z FeZn plechu s povrch úpravou celoplošně lepené rš 750 mm</t>
  </si>
  <si>
    <t>728419486</t>
  </si>
  <si>
    <t>https://podminky.urs.cz/item/CS_URS_2024_02/764215608</t>
  </si>
  <si>
    <t>Atika K12</t>
  </si>
  <si>
    <t>7,2</t>
  </si>
  <si>
    <t>764216644</t>
  </si>
  <si>
    <t>Oplechování rovných parapetů celoplošně lepené z FeZn s povrchovou úpravou rš 330 mm</t>
  </si>
  <si>
    <t>2118976060</t>
  </si>
  <si>
    <t>https://podminky.urs.cz/item/CS_URS_2024_02/764216644</t>
  </si>
  <si>
    <t>parapet K1</t>
  </si>
  <si>
    <t>2,4</t>
  </si>
  <si>
    <t>764216645</t>
  </si>
  <si>
    <t>Oplechování rovných parapetů celoplošně lepené z FeZn s povrchovou úpravou rš 400 mm</t>
  </si>
  <si>
    <t>1491485184</t>
  </si>
  <si>
    <t>https://podminky.urs.cz/item/CS_URS_2024_02/764216645</t>
  </si>
  <si>
    <t>parapet K3</t>
  </si>
  <si>
    <t>-491893738</t>
  </si>
  <si>
    <t>parapet K2</t>
  </si>
  <si>
    <t>2,7</t>
  </si>
  <si>
    <t>parapet K4+K5,K6,K7, K8, K9, K10, K11</t>
  </si>
  <si>
    <t>0,55+6,5+3,4+1,9+3+3,5+1,9+2,4</t>
  </si>
  <si>
    <t>764218605</t>
  </si>
  <si>
    <t>Oplechování rovné římsy mechanicky kotvené z FeZn s upraveným povrchem rš 400 mm</t>
  </si>
  <si>
    <t>1244782777</t>
  </si>
  <si>
    <t>https://podminky.urs.cz/item/CS_URS_2024_02/764218605</t>
  </si>
  <si>
    <t>opelchování říms K14</t>
  </si>
  <si>
    <t>24,6</t>
  </si>
  <si>
    <t>-1693803000</t>
  </si>
  <si>
    <t>oplechování římsy K 21</t>
  </si>
  <si>
    <t>764311605</t>
  </si>
  <si>
    <t>Lemování rovných zdí střech s krytinou prejzovou nebo vlnitou z FeZn s povrchovou úpravou rš 400 mm</t>
  </si>
  <si>
    <t>-1742154462</t>
  </si>
  <si>
    <t>https://podminky.urs.cz/item/CS_URS_2024_02/764311605</t>
  </si>
  <si>
    <t>lemování střechy K16</t>
  </si>
  <si>
    <t>12,3</t>
  </si>
  <si>
    <t>1569378324</t>
  </si>
  <si>
    <t>lemování střechy K27</t>
  </si>
  <si>
    <t>16,5</t>
  </si>
  <si>
    <t>297335357</t>
  </si>
  <si>
    <t>okapní žlab K 19</t>
  </si>
  <si>
    <t>11,5</t>
  </si>
  <si>
    <t>764511602.2</t>
  </si>
  <si>
    <t>922890167</t>
  </si>
  <si>
    <t>https://podminky.urs.cz/item/CS_URS_2024_02/764511602.2</t>
  </si>
  <si>
    <t xml:space="preserve">Okapní žlaby K 23 </t>
  </si>
  <si>
    <t>1693788345</t>
  </si>
  <si>
    <t>koltík K 18</t>
  </si>
  <si>
    <t>-209890896</t>
  </si>
  <si>
    <t>svod K 17</t>
  </si>
  <si>
    <t>764518622.1</t>
  </si>
  <si>
    <t>CS ÚRS 2025 02</t>
  </si>
  <si>
    <t>343313654</t>
  </si>
  <si>
    <t>https://podminky.urs.cz/item/CS_URS_2025_02/764518622.1</t>
  </si>
  <si>
    <t>svod K24</t>
  </si>
  <si>
    <t>998764102.1</t>
  </si>
  <si>
    <t>966844686</t>
  </si>
  <si>
    <t>765111821</t>
  </si>
  <si>
    <t>Demontáž krytiny keramické hladké (bobrovky), sklonu do 30° na sucho do suti</t>
  </si>
  <si>
    <t>-672514591</t>
  </si>
  <si>
    <t>https://podminky.urs.cz/item/CS_URS_2024_02/765111821</t>
  </si>
  <si>
    <t>-511599042</t>
  </si>
  <si>
    <t>1143750307</t>
  </si>
  <si>
    <t>1,665*1,1 'Přepočtené koeficientem množství</t>
  </si>
  <si>
    <t>-2099667633</t>
  </si>
  <si>
    <t>1457939414</t>
  </si>
  <si>
    <t>-1589455854</t>
  </si>
  <si>
    <t>-113487793</t>
  </si>
  <si>
    <t>1.NP DI3 700/1970</t>
  </si>
  <si>
    <t>2.NP DI10 700/1970</t>
  </si>
  <si>
    <t>-1057221216</t>
  </si>
  <si>
    <t>-908116342</t>
  </si>
  <si>
    <t>61161025</t>
  </si>
  <si>
    <t>dveře jednokřídlé dřevotřískové protipožární EI (EW) 30 D3 povrch lakovaný plné 700x1970-2100mm</t>
  </si>
  <si>
    <t>-1020694366</t>
  </si>
  <si>
    <t>1352150187</t>
  </si>
  <si>
    <t>parapet plastový vnitřní š 250mm</t>
  </si>
  <si>
    <t>850193649</t>
  </si>
  <si>
    <t>-20,25*1,1 'Přepočtené koeficientem množství</t>
  </si>
  <si>
    <t>-1318044695</t>
  </si>
  <si>
    <t>1525978448</t>
  </si>
  <si>
    <t>parapet T2</t>
  </si>
  <si>
    <t>61140080</t>
  </si>
  <si>
    <t>parapet plastový vnitřní š 300mm</t>
  </si>
  <si>
    <t>1109107703</t>
  </si>
  <si>
    <t>-1292936020</t>
  </si>
  <si>
    <t>766694126</t>
  </si>
  <si>
    <t>Montáž ostatních truhlářských konstrukcí parapetních desek dřevěných nebo plastových šířky přes 300 mm</t>
  </si>
  <si>
    <t>1737520460</t>
  </si>
  <si>
    <t>https://podminky.urs.cz/item/CS_URS_2024_02/766694126</t>
  </si>
  <si>
    <t>parapet T1,T3,T4,T5,T6, T7,T8,T9</t>
  </si>
  <si>
    <t>2,4+0,55+2,7+6,5+1,9+3,5+3+3,4</t>
  </si>
  <si>
    <t>parapet T10,T11</t>
  </si>
  <si>
    <t>1,9+2,4</t>
  </si>
  <si>
    <t>61140084</t>
  </si>
  <si>
    <t>parapet plastový vnitřní š 600mm</t>
  </si>
  <si>
    <t>-551304070</t>
  </si>
  <si>
    <t>61144405</t>
  </si>
  <si>
    <t>parapet plastový vnitřní š 500mm</t>
  </si>
  <si>
    <t>-1448306763</t>
  </si>
  <si>
    <t>1290074650</t>
  </si>
  <si>
    <t>2+1+3+5+2+5+2+2</t>
  </si>
  <si>
    <t>2+2</t>
  </si>
  <si>
    <t>766811115R</t>
  </si>
  <si>
    <t xml:space="preserve">Montáž a dodávka kuchyňských linek </t>
  </si>
  <si>
    <t>618616235</t>
  </si>
  <si>
    <t>Kuchyň T12,T13, T114</t>
  </si>
  <si>
    <t>-1712594411</t>
  </si>
  <si>
    <t>767132811</t>
  </si>
  <si>
    <t>Demontáž dvířek elektro a HUP skříní do suti</t>
  </si>
  <si>
    <t>-1537361143</t>
  </si>
  <si>
    <t xml:space="preserve">u vstupu </t>
  </si>
  <si>
    <t>1586058028</t>
  </si>
  <si>
    <t>1.NP VNITŘNÍ ZÁBRADLI U OKEN Z3</t>
  </si>
  <si>
    <t>1,2*4</t>
  </si>
  <si>
    <t>-608846643</t>
  </si>
  <si>
    <t>1,2*4*1,1</t>
  </si>
  <si>
    <t>767646401</t>
  </si>
  <si>
    <t xml:space="preserve">Montáž dvířek jednokřídlových elektroskříní </t>
  </si>
  <si>
    <t>-1583416156</t>
  </si>
  <si>
    <t>55343551</t>
  </si>
  <si>
    <t>dvířka revizní nerezová bez otvorů pro elektroměřidla 405x605mm</t>
  </si>
  <si>
    <t>-2091924802</t>
  </si>
  <si>
    <t>1,</t>
  </si>
  <si>
    <t>55343548</t>
  </si>
  <si>
    <t>dvířka revizní nerezová s otvory na plynová měřidla dvoukřídlá 605x1205mm</t>
  </si>
  <si>
    <t>2048325157</t>
  </si>
  <si>
    <t>-2048045862</t>
  </si>
  <si>
    <t>10 - Vedlejší náklady</t>
  </si>
  <si>
    <t xml:space="preserve">    VRN3 - Zařízení staveniště</t>
  </si>
  <si>
    <t>013244000</t>
  </si>
  <si>
    <t>Dokumentace pro provádění stavby</t>
  </si>
  <si>
    <t>CS ÚRS 2022 02</t>
  </si>
  <si>
    <t>-1704775575</t>
  </si>
  <si>
    <t>https://podminky.urs.cz/item/CS_URS_2022_02/013244000</t>
  </si>
  <si>
    <t>-1523447078</t>
  </si>
  <si>
    <t>https://podminky.urs.cz/item/CS_URS_2022_02/013254000</t>
  </si>
  <si>
    <t>013294000</t>
  </si>
  <si>
    <t>Ostatní dokumentace</t>
  </si>
  <si>
    <t>-242862804</t>
  </si>
  <si>
    <t>https://podminky.urs.cz/item/CS_URS_2022_02/013294000</t>
  </si>
  <si>
    <t>statický posudek pro alternativní prostupy stěnou</t>
  </si>
  <si>
    <t>VRN3</t>
  </si>
  <si>
    <t>Zařízení staveniště</t>
  </si>
  <si>
    <t>039002000</t>
  </si>
  <si>
    <t>…kpl</t>
  </si>
  <si>
    <t>-1495970865</t>
  </si>
  <si>
    <t>045002000</t>
  </si>
  <si>
    <t>Kompletační a koordinační činnost</t>
  </si>
  <si>
    <t>664119892</t>
  </si>
  <si>
    <t>SEZNAM FIGUR</t>
  </si>
  <si>
    <t>Výměra</t>
  </si>
  <si>
    <t>Střecha BD</t>
  </si>
  <si>
    <t>154,03-(10,95+7,58+9,68+38,95+3,19)</t>
  </si>
  <si>
    <t>141,06-(3,19+56,90+10,28+9,31)</t>
  </si>
  <si>
    <t>130,72-(3,19+10,41+14,55+16,24+16,73+16,17+15,39+6,53*3)</t>
  </si>
  <si>
    <t>Použití figury:</t>
  </si>
  <si>
    <t>Podlahy spárování akrylem</t>
  </si>
  <si>
    <t>3,19+38,95+9,68+7,58+10,95</t>
  </si>
  <si>
    <t>14,45+11,61+14,55+16,24+16,73+16,17+15,39</t>
  </si>
  <si>
    <t>Vysátí podkladu povlakových podlah</t>
  </si>
  <si>
    <t>Vodou ředitelná penetrace savého podkladu povlakových podlah</t>
  </si>
  <si>
    <t>Stěrka podlahová nivelační pro vyrovnání podkladu povlakových podlah pevnosti 20 MPa tl přes 3 do 5 mm</t>
  </si>
  <si>
    <t xml:space="preserve">Položení pásů z PVC na podložku </t>
  </si>
  <si>
    <t>1,25*2,11</t>
  </si>
  <si>
    <t>5,1*2,2</t>
  </si>
  <si>
    <t>-0,7*2,02*2</t>
  </si>
  <si>
    <t>4,18*2,2</t>
  </si>
  <si>
    <t>10,5*2,2</t>
  </si>
  <si>
    <t>5,3*2,2</t>
  </si>
  <si>
    <t>(3,5+3,5+0,8+1,5+0,8+0,8+0,1)*2,2</t>
  </si>
  <si>
    <t>1,83*2,2</t>
  </si>
  <si>
    <t>(1,93+3,064)*(1,5-0,8)</t>
  </si>
  <si>
    <t>(3,03+3,03+3,4)*(1,5-0,8)</t>
  </si>
  <si>
    <t>9,10-(0,7*1,97)</t>
  </si>
  <si>
    <t>5,72*2,2</t>
  </si>
  <si>
    <t>20,2*2,2</t>
  </si>
  <si>
    <t>11,28*2,2</t>
  </si>
  <si>
    <t>(2,2+2,02+3,42)*2,2</t>
  </si>
  <si>
    <t>(8,07)*2,2</t>
  </si>
  <si>
    <t>8,4*2,2</t>
  </si>
  <si>
    <t>-0,7*1,97*3</t>
  </si>
  <si>
    <t>8,07*2,2</t>
  </si>
  <si>
    <t>8,19*2,2</t>
  </si>
  <si>
    <t>11,44*2,22</t>
  </si>
  <si>
    <t>2,895*(1,5-0,9)</t>
  </si>
  <si>
    <t>Vápenocementová omítka štuková dvouvrstvá vnitřních stěn nanášená strojně</t>
  </si>
  <si>
    <t>Izolace pod obklad nátěrem nebo stěrkou ve dvou vrstvách</t>
  </si>
  <si>
    <t>F0003</t>
  </si>
  <si>
    <t>Větrání na střeše</t>
  </si>
  <si>
    <t>0,8*1,25*2*2</t>
  </si>
  <si>
    <t>o1</t>
  </si>
  <si>
    <t>omítka hladká</t>
  </si>
  <si>
    <t>o2</t>
  </si>
  <si>
    <t>omítka štuková</t>
  </si>
  <si>
    <t>o3</t>
  </si>
  <si>
    <t>ostění</t>
  </si>
  <si>
    <t>P0003</t>
  </si>
  <si>
    <t>Podlaha , skladba S3</t>
  </si>
  <si>
    <t>19,93+6,53</t>
  </si>
  <si>
    <t>Krytina keramická drážková velkoformátová (do 12 ks/m2) režná sklonu do 30° na sucho</t>
  </si>
  <si>
    <t xml:space="preserve">1.np </t>
  </si>
  <si>
    <t>Montáž izolace tepelné střech plochých kladené volně 1 vrstva rohoží, pásů, dílců, desek</t>
  </si>
  <si>
    <t>Přikotvení tepelné izolace šrouby do betonu pro izolaci tl přes 240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</si>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</sst>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png" /><Relationship Id="rId2" Type="http://schemas.openxmlformats.org/officeDocument/2006/relationships/image" Target="../media/image17.png" /><Relationship Id="rId3" Type="http://schemas.openxmlformats.org/officeDocument/2006/relationships/image" Target="../media/image1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png" /><Relationship Id="rId2" Type="http://schemas.openxmlformats.org/officeDocument/2006/relationships/image" Target="../media/image21.png" /><Relationship Id="rId3" Type="http://schemas.openxmlformats.org/officeDocument/2006/relationships/image" Target="../media/image2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png" /><Relationship Id="rId2" Type="http://schemas.openxmlformats.org/officeDocument/2006/relationships/image" Target="../media/image25.png" /><Relationship Id="rId3" Type="http://schemas.openxmlformats.org/officeDocument/2006/relationships/image" Target="../media/image2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png" /><Relationship Id="rId2" Type="http://schemas.openxmlformats.org/officeDocument/2006/relationships/image" Target="../media/image29.png" /><Relationship Id="rId3" Type="http://schemas.openxmlformats.org/officeDocument/2006/relationships/image" Target="../media/image3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png" /><Relationship Id="rId2" Type="http://schemas.openxmlformats.org/officeDocument/2006/relationships/image" Target="../media/image33.png" /><Relationship Id="rId3" Type="http://schemas.openxmlformats.org/officeDocument/2006/relationships/image" Target="../media/image3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png" /><Relationship Id="rId2" Type="http://schemas.openxmlformats.org/officeDocument/2006/relationships/image" Target="../media/image37.png" /><Relationship Id="rId3" Type="http://schemas.openxmlformats.org/officeDocument/2006/relationships/image" Target="../media/image3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png" /><Relationship Id="rId2" Type="http://schemas.openxmlformats.org/officeDocument/2006/relationships/image" Target="../media/image41.png" /><Relationship Id="rId3" Type="http://schemas.openxmlformats.org/officeDocument/2006/relationships/image" Target="../media/image4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93980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43</xdr:row>
      <xdr:rowOff>19685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87</xdr:row>
      <xdr:rowOff>0</xdr:rowOff>
    </xdr:from>
    <xdr:to>
      <xdr:col>9</xdr:col>
      <xdr:colOff>1215390</xdr:colOff>
      <xdr:row>88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93</xdr:row>
      <xdr:rowOff>0</xdr:rowOff>
    </xdr:from>
    <xdr:to>
      <xdr:col>9</xdr:col>
      <xdr:colOff>1215390</xdr:colOff>
      <xdr:row>94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74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83</xdr:row>
      <xdr:rowOff>0</xdr:rowOff>
    </xdr:from>
    <xdr:to>
      <xdr:col>9</xdr:col>
      <xdr:colOff>1215390</xdr:colOff>
      <xdr:row>84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76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67</xdr:row>
      <xdr:rowOff>0</xdr:rowOff>
    </xdr:from>
    <xdr:to>
      <xdr:col>9</xdr:col>
      <xdr:colOff>1215390</xdr:colOff>
      <xdr:row>68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81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74</xdr:row>
      <xdr:rowOff>0</xdr:rowOff>
    </xdr:from>
    <xdr:to>
      <xdr:col>9</xdr:col>
      <xdr:colOff>1215390</xdr:colOff>
      <xdr:row>75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77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62865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62865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69</xdr:row>
      <xdr:rowOff>62865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3042819" TargetMode="External" /><Relationship Id="rId2" Type="http://schemas.openxmlformats.org/officeDocument/2006/relationships/hyperlink" Target="https://podminky.urs.cz/item/CS_URS_2024_02/963051113" TargetMode="External" /><Relationship Id="rId3" Type="http://schemas.openxmlformats.org/officeDocument/2006/relationships/hyperlink" Target="https://podminky.urs.cz/item/CS_URS_2024_02/963053935" TargetMode="External" /><Relationship Id="rId4" Type="http://schemas.openxmlformats.org/officeDocument/2006/relationships/hyperlink" Target="https://podminky.urs.cz/item/CS_URS_2024_02/965041341" TargetMode="External" /><Relationship Id="rId5" Type="http://schemas.openxmlformats.org/officeDocument/2006/relationships/hyperlink" Target="https://podminky.urs.cz/item/CS_URS_2024_02/965043441" TargetMode="External" /><Relationship Id="rId6" Type="http://schemas.openxmlformats.org/officeDocument/2006/relationships/hyperlink" Target="https://podminky.urs.cz/item/CS_URS_2024_02/965045113" TargetMode="External" /><Relationship Id="rId7" Type="http://schemas.openxmlformats.org/officeDocument/2006/relationships/hyperlink" Target="https://podminky.urs.cz/item/CS_URS_2024_02/965049111" TargetMode="External" /><Relationship Id="rId8" Type="http://schemas.openxmlformats.org/officeDocument/2006/relationships/hyperlink" Target="https://podminky.urs.cz/item/CS_URS_2024_02/965081213" TargetMode="External" /><Relationship Id="rId9" Type="http://schemas.openxmlformats.org/officeDocument/2006/relationships/hyperlink" Target="https://podminky.urs.cz/item/CS_URS_2024_02/962031132" TargetMode="External" /><Relationship Id="rId10" Type="http://schemas.openxmlformats.org/officeDocument/2006/relationships/hyperlink" Target="https://podminky.urs.cz/item/CS_URS_2024_02/962031133" TargetMode="External" /><Relationship Id="rId11" Type="http://schemas.openxmlformats.org/officeDocument/2006/relationships/hyperlink" Target="https://podminky.urs.cz/item/CS_URS_2024_02/965081353" TargetMode="External" /><Relationship Id="rId12" Type="http://schemas.openxmlformats.org/officeDocument/2006/relationships/hyperlink" Target="https://podminky.urs.cz/item/CS_URS_2024_02/968062246" TargetMode="External" /><Relationship Id="rId13" Type="http://schemas.openxmlformats.org/officeDocument/2006/relationships/hyperlink" Target="https://podminky.urs.cz/item/CS_URS_2024_02/968072455" TargetMode="External" /><Relationship Id="rId14" Type="http://schemas.openxmlformats.org/officeDocument/2006/relationships/hyperlink" Target="https://podminky.urs.cz/item/CS_URS_2024_02/968072456" TargetMode="External" /><Relationship Id="rId15" Type="http://schemas.openxmlformats.org/officeDocument/2006/relationships/hyperlink" Target="https://podminky.urs.cz/item/CS_URS_2024_02/971033461" TargetMode="External" /><Relationship Id="rId16" Type="http://schemas.openxmlformats.org/officeDocument/2006/relationships/hyperlink" Target="https://podminky.urs.cz/item/CS_URS_2024_02/971033621" TargetMode="External" /><Relationship Id="rId17" Type="http://schemas.openxmlformats.org/officeDocument/2006/relationships/hyperlink" Target="https://podminky.urs.cz/item/CS_URS_2024_02/971033631" TargetMode="External" /><Relationship Id="rId18" Type="http://schemas.openxmlformats.org/officeDocument/2006/relationships/hyperlink" Target="https://podminky.urs.cz/item/CS_URS_2024_02/971033681" TargetMode="External" /><Relationship Id="rId19" Type="http://schemas.openxmlformats.org/officeDocument/2006/relationships/hyperlink" Target="https://podminky.urs.cz/item/CS_URS_2024_02/973031345" TargetMode="External" /><Relationship Id="rId20" Type="http://schemas.openxmlformats.org/officeDocument/2006/relationships/hyperlink" Target="https://podminky.urs.cz/item/CS_URS_2024_02/978011191" TargetMode="External" /><Relationship Id="rId21" Type="http://schemas.openxmlformats.org/officeDocument/2006/relationships/hyperlink" Target="https://podminky.urs.cz/item/CS_URS_2024_02/978013191" TargetMode="External" /><Relationship Id="rId22" Type="http://schemas.openxmlformats.org/officeDocument/2006/relationships/hyperlink" Target="https://podminky.urs.cz/item/CS_URS_2024_02/978059541" TargetMode="External" /><Relationship Id="rId23" Type="http://schemas.openxmlformats.org/officeDocument/2006/relationships/hyperlink" Target="https://podminky.urs.cz/item/CS_URS_2024_02/997013211" TargetMode="External" /><Relationship Id="rId24" Type="http://schemas.openxmlformats.org/officeDocument/2006/relationships/hyperlink" Target="https://podminky.urs.cz/item/CS_URS_2024_02/997013501" TargetMode="External" /><Relationship Id="rId25" Type="http://schemas.openxmlformats.org/officeDocument/2006/relationships/hyperlink" Target="https://podminky.urs.cz/item/CS_URS_2024_02/997013509" TargetMode="External" /><Relationship Id="rId26" Type="http://schemas.openxmlformats.org/officeDocument/2006/relationships/hyperlink" Target="https://podminky.urs.cz/item/CS_URS_2024_02/997013871" TargetMode="External" /><Relationship Id="rId27" Type="http://schemas.openxmlformats.org/officeDocument/2006/relationships/hyperlink" Target="https://podminky.urs.cz/item/CS_URS_2024_02/711141811" TargetMode="External" /><Relationship Id="rId28" Type="http://schemas.openxmlformats.org/officeDocument/2006/relationships/hyperlink" Target="https://podminky.urs.cz/item/CS_URS_2024_02/721171808" TargetMode="External" /><Relationship Id="rId29" Type="http://schemas.openxmlformats.org/officeDocument/2006/relationships/hyperlink" Target="https://podminky.urs.cz/item/CS_URS_2024_02/722170804" TargetMode="External" /><Relationship Id="rId30" Type="http://schemas.openxmlformats.org/officeDocument/2006/relationships/hyperlink" Target="https://podminky.urs.cz/item/CS_URS_2024_02/723120805" TargetMode="External" /><Relationship Id="rId31" Type="http://schemas.openxmlformats.org/officeDocument/2006/relationships/hyperlink" Target="https://podminky.urs.cz/item/CS_URS_2024_02/725110811" TargetMode="External" /><Relationship Id="rId32" Type="http://schemas.openxmlformats.org/officeDocument/2006/relationships/hyperlink" Target="https://podminky.urs.cz/item/CS_URS_2024_02/725210821" TargetMode="External" /><Relationship Id="rId33" Type="http://schemas.openxmlformats.org/officeDocument/2006/relationships/hyperlink" Target="https://podminky.urs.cz/item/CS_URS_2024_02/725240812" TargetMode="External" /><Relationship Id="rId34" Type="http://schemas.openxmlformats.org/officeDocument/2006/relationships/hyperlink" Target="https://podminky.urs.cz/item/CS_URS_2024_02/725320822" TargetMode="External" /><Relationship Id="rId35" Type="http://schemas.openxmlformats.org/officeDocument/2006/relationships/hyperlink" Target="https://podminky.urs.cz/item/CS_URS_2024_02/725330820" TargetMode="External" /><Relationship Id="rId36" Type="http://schemas.openxmlformats.org/officeDocument/2006/relationships/hyperlink" Target="https://podminky.urs.cz/item/CS_URS_2024_02/725610810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40850" TargetMode="External" /><Relationship Id="rId39" Type="http://schemas.openxmlformats.org/officeDocument/2006/relationships/hyperlink" Target="https://podminky.urs.cz/item/CS_URS_2024_02/735121810" TargetMode="External" /><Relationship Id="rId40" Type="http://schemas.openxmlformats.org/officeDocument/2006/relationships/hyperlink" Target="https://podminky.urs.cz/item/CS_URS_2024_02/741210811" TargetMode="External" /><Relationship Id="rId41" Type="http://schemas.openxmlformats.org/officeDocument/2006/relationships/hyperlink" Target="https://podminky.urs.cz/item/CS_URS_2024_02/741421811" TargetMode="External" /><Relationship Id="rId42" Type="http://schemas.openxmlformats.org/officeDocument/2006/relationships/hyperlink" Target="https://podminky.urs.cz/item/CS_URS_2024_02/762521811" TargetMode="External" /><Relationship Id="rId43" Type="http://schemas.openxmlformats.org/officeDocument/2006/relationships/hyperlink" Target="https://podminky.urs.cz/item/CS_URS_2024_02/763111811" TargetMode="External" /><Relationship Id="rId44" Type="http://schemas.openxmlformats.org/officeDocument/2006/relationships/hyperlink" Target="https://podminky.urs.cz/item/CS_URS_2024_02/763111821" TargetMode="External" /><Relationship Id="rId45" Type="http://schemas.openxmlformats.org/officeDocument/2006/relationships/hyperlink" Target="https://podminky.urs.cz/item/CS_URS_2024_02/763131822" TargetMode="External" /><Relationship Id="rId46" Type="http://schemas.openxmlformats.org/officeDocument/2006/relationships/hyperlink" Target="https://podminky.urs.cz/item/CS_URS_2024_02/764002851" TargetMode="External" /><Relationship Id="rId47" Type="http://schemas.openxmlformats.org/officeDocument/2006/relationships/hyperlink" Target="https://podminky.urs.cz/item/CS_URS_2024_02/764002861" TargetMode="External" /><Relationship Id="rId48" Type="http://schemas.openxmlformats.org/officeDocument/2006/relationships/hyperlink" Target="https://podminky.urs.cz/item/CS_URS_2024_02/764004801" TargetMode="External" /><Relationship Id="rId49" Type="http://schemas.openxmlformats.org/officeDocument/2006/relationships/hyperlink" Target="https://podminky.urs.cz/item/CS_URS_2024_02/764004861" TargetMode="External" /><Relationship Id="rId50" Type="http://schemas.openxmlformats.org/officeDocument/2006/relationships/hyperlink" Target="https://podminky.urs.cz/item/CS_URS_2024_02/765191901" TargetMode="External" /><Relationship Id="rId51" Type="http://schemas.openxmlformats.org/officeDocument/2006/relationships/hyperlink" Target="https://podminky.urs.cz/item/CS_URS_2024_02/766491851" TargetMode="External" /><Relationship Id="rId52" Type="http://schemas.openxmlformats.org/officeDocument/2006/relationships/hyperlink" Target="https://podminky.urs.cz/item/CS_URS_2024_02/766691914" TargetMode="External" /><Relationship Id="rId53" Type="http://schemas.openxmlformats.org/officeDocument/2006/relationships/hyperlink" Target="https://podminky.urs.cz/item/CS_URS_2024_02/766812840" TargetMode="External" /><Relationship Id="rId54" Type="http://schemas.openxmlformats.org/officeDocument/2006/relationships/hyperlink" Target="https://podminky.urs.cz/item/CS_URS_2024_02/767161811" TargetMode="External" /><Relationship Id="rId55" Type="http://schemas.openxmlformats.org/officeDocument/2006/relationships/hyperlink" Target="https://podminky.urs.cz/item/CS_URS_2024_02/767661811" TargetMode="External" /><Relationship Id="rId56" Type="http://schemas.openxmlformats.org/officeDocument/2006/relationships/hyperlink" Target="https://podminky.urs.cz/item/CS_URS_2024_02/775521800" TargetMode="External" /><Relationship Id="rId57" Type="http://schemas.openxmlformats.org/officeDocument/2006/relationships/hyperlink" Target="https://podminky.urs.cz/item/CS_URS_2024_02/776201812" TargetMode="External" /><Relationship Id="rId58" Type="http://schemas.openxmlformats.org/officeDocument/2006/relationships/hyperlink" Target="https://podminky.urs.cz/item/CS_URS_2024_02/784121001" TargetMode="External" /><Relationship Id="rId59" Type="http://schemas.openxmlformats.org/officeDocument/2006/relationships/hyperlink" Target="https://podminky.urs.cz/item/CS_URS_2024_02/784121007" TargetMode="External" /><Relationship Id="rId60" Type="http://schemas.openxmlformats.org/officeDocument/2006/relationships/hyperlink" Target="https://podminky.urs.cz/item/CS_URS_2024_02/094103000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021" TargetMode="External" /><Relationship Id="rId3" Type="http://schemas.openxmlformats.org/officeDocument/2006/relationships/hyperlink" Target="https://podminky.urs.cz/item/CS_URS_2024_02/131213701" TargetMode="External" /><Relationship Id="rId4" Type="http://schemas.openxmlformats.org/officeDocument/2006/relationships/hyperlink" Target="https://podminky.urs.cz/item/CS_URS_2021_02/132212112" TargetMode="External" /><Relationship Id="rId5" Type="http://schemas.openxmlformats.org/officeDocument/2006/relationships/hyperlink" Target="https://podminky.urs.cz/item/CS_URS_2024_02/162251102" TargetMode="External" /><Relationship Id="rId6" Type="http://schemas.openxmlformats.org/officeDocument/2006/relationships/hyperlink" Target="https://podminky.urs.cz/item/CS_URS_2024_02/162751117.1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4111101" TargetMode="External" /><Relationship Id="rId9" Type="http://schemas.openxmlformats.org/officeDocument/2006/relationships/hyperlink" Target="https://podminky.urs.cz/item/CS_URS_2024_02/171201221" TargetMode="External" /><Relationship Id="rId10" Type="http://schemas.openxmlformats.org/officeDocument/2006/relationships/hyperlink" Target="https://podminky.urs.cz/item/CS_URS_2024_02/181912112" TargetMode="External" /><Relationship Id="rId11" Type="http://schemas.openxmlformats.org/officeDocument/2006/relationships/hyperlink" Target="https://podminky.urs.cz/item/CS_URS_2024_02/182351023" TargetMode="External" /><Relationship Id="rId12" Type="http://schemas.openxmlformats.org/officeDocument/2006/relationships/hyperlink" Target="https://podminky.urs.cz/item/CS_URS_2024_02/211531111" TargetMode="External" /><Relationship Id="rId13" Type="http://schemas.openxmlformats.org/officeDocument/2006/relationships/hyperlink" Target="https://podminky.urs.cz/item/CS_URS_2024_02/213141112" TargetMode="External" /><Relationship Id="rId14" Type="http://schemas.openxmlformats.org/officeDocument/2006/relationships/hyperlink" Target="https://podminky.urs.cz/item/CS_URS_2024_02/273321411" TargetMode="External" /><Relationship Id="rId15" Type="http://schemas.openxmlformats.org/officeDocument/2006/relationships/hyperlink" Target="https://podminky.urs.cz/item/CS_URS_2024_02/273321511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3361821" TargetMode="External" /><Relationship Id="rId18" Type="http://schemas.openxmlformats.org/officeDocument/2006/relationships/hyperlink" Target="https://podminky.urs.cz/item/CS_URS_2024_02/279113141" TargetMode="External" /><Relationship Id="rId19" Type="http://schemas.openxmlformats.org/officeDocument/2006/relationships/hyperlink" Target="https://podminky.urs.cz/item/CS_URS_2024_02/279113144" TargetMode="External" /><Relationship Id="rId20" Type="http://schemas.openxmlformats.org/officeDocument/2006/relationships/hyperlink" Target="https://podminky.urs.cz/item/CS_URS_2024_02/279361821" TargetMode="External" /><Relationship Id="rId21" Type="http://schemas.openxmlformats.org/officeDocument/2006/relationships/hyperlink" Target="https://podminky.urs.cz/item/CS_URS_2024_02/271542211" TargetMode="External" /><Relationship Id="rId22" Type="http://schemas.openxmlformats.org/officeDocument/2006/relationships/hyperlink" Target="https://podminky.urs.cz/item/CS_URS_2024_02/310239211" TargetMode="External" /><Relationship Id="rId23" Type="http://schemas.openxmlformats.org/officeDocument/2006/relationships/hyperlink" Target="https://podminky.urs.cz/item/CS_URS_2024_02/311235161" TargetMode="External" /><Relationship Id="rId24" Type="http://schemas.openxmlformats.org/officeDocument/2006/relationships/hyperlink" Target="https://podminky.urs.cz/item/CS_URS_2024_02/317142422" TargetMode="External" /><Relationship Id="rId25" Type="http://schemas.openxmlformats.org/officeDocument/2006/relationships/hyperlink" Target="https://podminky.urs.cz/item/CS_URS_2024_02/317142442" TargetMode="External" /><Relationship Id="rId26" Type="http://schemas.openxmlformats.org/officeDocument/2006/relationships/hyperlink" Target="https://podminky.urs.cz/item/CS_URS_2024_02/317168053" TargetMode="External" /><Relationship Id="rId27" Type="http://schemas.openxmlformats.org/officeDocument/2006/relationships/hyperlink" Target="https://podminky.urs.cz/item/CS_URS_2024_02/317941121" TargetMode="External" /><Relationship Id="rId28" Type="http://schemas.openxmlformats.org/officeDocument/2006/relationships/hyperlink" Target="https://podminky.urs.cz/item/CS_URS_2024_02/411321414" TargetMode="External" /><Relationship Id="rId29" Type="http://schemas.openxmlformats.org/officeDocument/2006/relationships/hyperlink" Target="https://podminky.urs.cz/item/CS_URS_2024_02/411351011" TargetMode="External" /><Relationship Id="rId30" Type="http://schemas.openxmlformats.org/officeDocument/2006/relationships/hyperlink" Target="https://podminky.urs.cz/item/CS_URS_2024_02/411351012" TargetMode="External" /><Relationship Id="rId31" Type="http://schemas.openxmlformats.org/officeDocument/2006/relationships/hyperlink" Target="https://podminky.urs.cz/item/CS_URS_2024_02/411354313" TargetMode="External" /><Relationship Id="rId32" Type="http://schemas.openxmlformats.org/officeDocument/2006/relationships/hyperlink" Target="https://podminky.urs.cz/item/CS_URS_2024_02/411354314" TargetMode="External" /><Relationship Id="rId33" Type="http://schemas.openxmlformats.org/officeDocument/2006/relationships/hyperlink" Target="https://podminky.urs.cz/item/CS_URS_2024_02/411361821" TargetMode="External" /><Relationship Id="rId34" Type="http://schemas.openxmlformats.org/officeDocument/2006/relationships/hyperlink" Target="https://podminky.urs.cz/item/CS_URS_2024_02/417321616" TargetMode="External" /><Relationship Id="rId35" Type="http://schemas.openxmlformats.org/officeDocument/2006/relationships/hyperlink" Target="https://podminky.urs.cz/item/CS_URS_2024_02/417351115" TargetMode="External" /><Relationship Id="rId36" Type="http://schemas.openxmlformats.org/officeDocument/2006/relationships/hyperlink" Target="https://podminky.urs.cz/item/CS_URS_2024_02/417351116" TargetMode="External" /><Relationship Id="rId37" Type="http://schemas.openxmlformats.org/officeDocument/2006/relationships/hyperlink" Target="https://podminky.urs.cz/item/CS_URS_2024_02/417361821" TargetMode="External" /><Relationship Id="rId38" Type="http://schemas.openxmlformats.org/officeDocument/2006/relationships/hyperlink" Target="https://podminky.urs.cz/item/CS_URS_2024_02/430321515" TargetMode="External" /><Relationship Id="rId39" Type="http://schemas.openxmlformats.org/officeDocument/2006/relationships/hyperlink" Target="https://podminky.urs.cz/item/CS_URS_2024_02/430361821" TargetMode="External" /><Relationship Id="rId40" Type="http://schemas.openxmlformats.org/officeDocument/2006/relationships/hyperlink" Target="https://podminky.urs.cz/item/CS_URS_2024_02/431351121" TargetMode="External" /><Relationship Id="rId41" Type="http://schemas.openxmlformats.org/officeDocument/2006/relationships/hyperlink" Target="https://podminky.urs.cz/item/CS_URS_2024_02/431351122" TargetMode="External" /><Relationship Id="rId42" Type="http://schemas.openxmlformats.org/officeDocument/2006/relationships/hyperlink" Target="https://podminky.urs.cz/item/CS_URS_2024_02/434351141" TargetMode="External" /><Relationship Id="rId43" Type="http://schemas.openxmlformats.org/officeDocument/2006/relationships/hyperlink" Target="https://podminky.urs.cz/item/CS_URS_2024_02/434351142" TargetMode="External" /><Relationship Id="rId44" Type="http://schemas.openxmlformats.org/officeDocument/2006/relationships/hyperlink" Target="https://podminky.urs.cz/item/CS_URS_2024_02/451311111" TargetMode="External" /><Relationship Id="rId45" Type="http://schemas.openxmlformats.org/officeDocument/2006/relationships/hyperlink" Target="https://podminky.urs.cz/item/CS_URS_2024_02/451504113" TargetMode="External" /><Relationship Id="rId46" Type="http://schemas.openxmlformats.org/officeDocument/2006/relationships/hyperlink" Target="https://podminky.urs.cz/item/CS_URS_2024_02/465512127" TargetMode="External" /><Relationship Id="rId47" Type="http://schemas.openxmlformats.org/officeDocument/2006/relationships/hyperlink" Target="https://podminky.urs.cz/item/CS_URS_2024_02/564811111" TargetMode="External" /><Relationship Id="rId48" Type="http://schemas.openxmlformats.org/officeDocument/2006/relationships/hyperlink" Target="https://podminky.urs.cz/item/CS_URS_2024_02/564831111" TargetMode="External" /><Relationship Id="rId49" Type="http://schemas.openxmlformats.org/officeDocument/2006/relationships/hyperlink" Target="https://podminky.urs.cz/item/CS_URS_2024_02/596212210" TargetMode="External" /><Relationship Id="rId50" Type="http://schemas.openxmlformats.org/officeDocument/2006/relationships/hyperlink" Target="https://podminky.urs.cz/item/CS_URS_2024_02/596811311" TargetMode="External" /><Relationship Id="rId51" Type="http://schemas.openxmlformats.org/officeDocument/2006/relationships/hyperlink" Target="https://podminky.urs.cz/item/CS_URS_2024_02/916331111" TargetMode="External" /><Relationship Id="rId52" Type="http://schemas.openxmlformats.org/officeDocument/2006/relationships/hyperlink" Target="https://podminky.urs.cz/item/CS_URS_2024_02/611142001" TargetMode="External" /><Relationship Id="rId53" Type="http://schemas.openxmlformats.org/officeDocument/2006/relationships/hyperlink" Target="https://podminky.urs.cz/item/CS_URS_2024_02/611321131" TargetMode="External" /><Relationship Id="rId54" Type="http://schemas.openxmlformats.org/officeDocument/2006/relationships/hyperlink" Target="https://podminky.urs.cz/item/CS_URS_2024_02/611321341" TargetMode="External" /><Relationship Id="rId55" Type="http://schemas.openxmlformats.org/officeDocument/2006/relationships/hyperlink" Target="https://podminky.urs.cz/item/CS_URS_2024_02/612142001" TargetMode="External" /><Relationship Id="rId56" Type="http://schemas.openxmlformats.org/officeDocument/2006/relationships/hyperlink" Target="https://podminky.urs.cz/item/CS_URS_2024_02/612321131" TargetMode="External" /><Relationship Id="rId57" Type="http://schemas.openxmlformats.org/officeDocument/2006/relationships/hyperlink" Target="https://podminky.urs.cz/item/CS_URS_2024_02/612321341" TargetMode="External" /><Relationship Id="rId58" Type="http://schemas.openxmlformats.org/officeDocument/2006/relationships/hyperlink" Target="https://podminky.urs.cz/item/CS_URS_2024_02/612325302" TargetMode="External" /><Relationship Id="rId59" Type="http://schemas.openxmlformats.org/officeDocument/2006/relationships/hyperlink" Target="https://podminky.urs.cz/item/CS_URS_2024_02/619995001" TargetMode="External" /><Relationship Id="rId60" Type="http://schemas.openxmlformats.org/officeDocument/2006/relationships/hyperlink" Target="https://podminky.urs.cz/item/CS_URS_2024_02/622131321" TargetMode="External" /><Relationship Id="rId61" Type="http://schemas.openxmlformats.org/officeDocument/2006/relationships/hyperlink" Target="https://podminky.urs.cz/item/CS_URS_2024_02/631311115" TargetMode="External" /><Relationship Id="rId62" Type="http://schemas.openxmlformats.org/officeDocument/2006/relationships/hyperlink" Target="https://podminky.urs.cz/item/CS_URS_2024_02/631319211" TargetMode="External" /><Relationship Id="rId63" Type="http://schemas.openxmlformats.org/officeDocument/2006/relationships/hyperlink" Target="https://podminky.urs.cz/item/CS_URS_2024_02/892353122" TargetMode="External" /><Relationship Id="rId64" Type="http://schemas.openxmlformats.org/officeDocument/2006/relationships/hyperlink" Target="https://podminky.urs.cz/item/CS_URS_2023_01/892351111" TargetMode="External" /><Relationship Id="rId65" Type="http://schemas.openxmlformats.org/officeDocument/2006/relationships/hyperlink" Target="https://podminky.urs.cz/item/CS_URS_2024_02/894811113" TargetMode="External" /><Relationship Id="rId66" Type="http://schemas.openxmlformats.org/officeDocument/2006/relationships/hyperlink" Target="https://podminky.urs.cz/item/CS_URS_2024_02/897171112" TargetMode="External" /><Relationship Id="rId67" Type="http://schemas.openxmlformats.org/officeDocument/2006/relationships/hyperlink" Target="https://podminky.urs.cz/item/CS_URS_2024_02/919735122" TargetMode="External" /><Relationship Id="rId68" Type="http://schemas.openxmlformats.org/officeDocument/2006/relationships/hyperlink" Target="https://podminky.urs.cz/item/CS_URS_2024_02/941211112" TargetMode="External" /><Relationship Id="rId69" Type="http://schemas.openxmlformats.org/officeDocument/2006/relationships/hyperlink" Target="https://podminky.urs.cz/item/CS_URS_2024_02/941211211" TargetMode="External" /><Relationship Id="rId70" Type="http://schemas.openxmlformats.org/officeDocument/2006/relationships/hyperlink" Target="https://podminky.urs.cz/item/CS_URS_2024_02/941211812" TargetMode="External" /><Relationship Id="rId71" Type="http://schemas.openxmlformats.org/officeDocument/2006/relationships/hyperlink" Target="https://podminky.urs.cz/item/CS_URS_2024_02/944511111" TargetMode="External" /><Relationship Id="rId72" Type="http://schemas.openxmlformats.org/officeDocument/2006/relationships/hyperlink" Target="https://podminky.urs.cz/item/CS_URS_2024_02/944511211" TargetMode="External" /><Relationship Id="rId73" Type="http://schemas.openxmlformats.org/officeDocument/2006/relationships/hyperlink" Target="https://podminky.urs.cz/item/CS_URS_2024_02/944511811" TargetMode="External" /><Relationship Id="rId74" Type="http://schemas.openxmlformats.org/officeDocument/2006/relationships/hyperlink" Target="https://podminky.urs.cz/item/CS_URS_2024_02/949101111" TargetMode="External" /><Relationship Id="rId75" Type="http://schemas.openxmlformats.org/officeDocument/2006/relationships/hyperlink" Target="https://podminky.urs.cz/item/CS_URS_2024_02/952901111" TargetMode="External" /><Relationship Id="rId76" Type="http://schemas.openxmlformats.org/officeDocument/2006/relationships/hyperlink" Target="https://podminky.urs.cz/item/CS_URS_2024_02/953943211" TargetMode="External" /><Relationship Id="rId77" Type="http://schemas.openxmlformats.org/officeDocument/2006/relationships/hyperlink" Target="https://podminky.urs.cz/item/CS_URS_2024_02/953961117" TargetMode="External" /><Relationship Id="rId78" Type="http://schemas.openxmlformats.org/officeDocument/2006/relationships/hyperlink" Target="https://podminky.urs.cz/item/CS_URS_2024_01/997013214" TargetMode="External" /><Relationship Id="rId79" Type="http://schemas.openxmlformats.org/officeDocument/2006/relationships/hyperlink" Target="https://podminky.urs.cz/item/CS_URS_2024_02/997013501" TargetMode="External" /><Relationship Id="rId80" Type="http://schemas.openxmlformats.org/officeDocument/2006/relationships/hyperlink" Target="https://podminky.urs.cz/item/CS_URS_2024_02/997013509" TargetMode="External" /><Relationship Id="rId81" Type="http://schemas.openxmlformats.org/officeDocument/2006/relationships/hyperlink" Target="https://podminky.urs.cz/item/CS_URS_2024_02/997013871" TargetMode="External" /><Relationship Id="rId82" Type="http://schemas.openxmlformats.org/officeDocument/2006/relationships/hyperlink" Target="https://podminky.urs.cz/item/CS_URS_2024_02/998011002" TargetMode="External" /><Relationship Id="rId83" Type="http://schemas.openxmlformats.org/officeDocument/2006/relationships/hyperlink" Target="https://podminky.urs.cz/item/CS_URS_2024_02/721173403" TargetMode="External" /><Relationship Id="rId84" Type="http://schemas.openxmlformats.org/officeDocument/2006/relationships/hyperlink" Target="https://podminky.urs.cz/item/CS_URS_2024_02/721233112" TargetMode="External" /><Relationship Id="rId85" Type="http://schemas.openxmlformats.org/officeDocument/2006/relationships/hyperlink" Target="https://podminky.urs.cz/item/CS_URS_2024_02/721273153" TargetMode="External" /><Relationship Id="rId86" Type="http://schemas.openxmlformats.org/officeDocument/2006/relationships/hyperlink" Target="https://podminky.urs.cz/item/CS_URS_2024_02/742210123" TargetMode="External" /><Relationship Id="rId87" Type="http://schemas.openxmlformats.org/officeDocument/2006/relationships/hyperlink" Target="https://podminky.urs.cz/item/CS_URS_2024_02/751111011" TargetMode="External" /><Relationship Id="rId88" Type="http://schemas.openxmlformats.org/officeDocument/2006/relationships/hyperlink" Target="https://podminky.urs.cz/item/CS_URS_2024_02/751511122" TargetMode="External" /><Relationship Id="rId89" Type="http://schemas.openxmlformats.org/officeDocument/2006/relationships/hyperlink" Target="https://podminky.urs.cz/item/CS_URS_2024_02/998751101" TargetMode="External" /><Relationship Id="rId90" Type="http://schemas.openxmlformats.org/officeDocument/2006/relationships/hyperlink" Target="https://podminky.urs.cz/item/CS_URS_2024_02/998762102" TargetMode="External" /><Relationship Id="rId91" Type="http://schemas.openxmlformats.org/officeDocument/2006/relationships/hyperlink" Target="https://podminky.urs.cz/item/CS_URS_2024_02/763111431" TargetMode="External" /><Relationship Id="rId92" Type="http://schemas.openxmlformats.org/officeDocument/2006/relationships/hyperlink" Target="https://podminky.urs.cz/item/CS_URS_2024_02/763111437" TargetMode="External" /><Relationship Id="rId93" Type="http://schemas.openxmlformats.org/officeDocument/2006/relationships/hyperlink" Target="https://podminky.urs.cz/item/CS_URS_2024_02/763121623" TargetMode="External" /><Relationship Id="rId94" Type="http://schemas.openxmlformats.org/officeDocument/2006/relationships/hyperlink" Target="https://podminky.urs.cz/item/CS_URS_2024_02/763161721" TargetMode="External" /><Relationship Id="rId95" Type="http://schemas.openxmlformats.org/officeDocument/2006/relationships/hyperlink" Target="https://podminky.urs.cz/item/CS_URS_2024_02/763161730" TargetMode="External" /><Relationship Id="rId96" Type="http://schemas.openxmlformats.org/officeDocument/2006/relationships/hyperlink" Target="https://podminky.urs.cz/item/CS_URS_2024_02/764212612" TargetMode="External" /><Relationship Id="rId97" Type="http://schemas.openxmlformats.org/officeDocument/2006/relationships/hyperlink" Target="https://podminky.urs.cz/item/CS_URS_2024_02/764216646" TargetMode="External" /><Relationship Id="rId98" Type="http://schemas.openxmlformats.org/officeDocument/2006/relationships/hyperlink" Target="https://podminky.urs.cz/item/CS_URS_2024_02/764218624" TargetMode="External" /><Relationship Id="rId99" Type="http://schemas.openxmlformats.org/officeDocument/2006/relationships/hyperlink" Target="https://podminky.urs.cz/item/CS_URS_2024_02/764218627" TargetMode="External" /><Relationship Id="rId100" Type="http://schemas.openxmlformats.org/officeDocument/2006/relationships/hyperlink" Target="https://podminky.urs.cz/item/CS_URS_2024_02/764511602" TargetMode="External" /><Relationship Id="rId101" Type="http://schemas.openxmlformats.org/officeDocument/2006/relationships/hyperlink" Target="https://podminky.urs.cz/item/CS_URS_2024_02/764511642" TargetMode="External" /><Relationship Id="rId102" Type="http://schemas.openxmlformats.org/officeDocument/2006/relationships/hyperlink" Target="https://podminky.urs.cz/item/CS_URS_2024_02/764518622" TargetMode="External" /><Relationship Id="rId103" Type="http://schemas.openxmlformats.org/officeDocument/2006/relationships/hyperlink" Target="https://podminky.urs.cz/item/CS_URS_2024_02/998764102" TargetMode="External" /><Relationship Id="rId104" Type="http://schemas.openxmlformats.org/officeDocument/2006/relationships/hyperlink" Target="https://podminky.urs.cz/item/CS_URS_2024_02/765191011" TargetMode="External" /><Relationship Id="rId105" Type="http://schemas.openxmlformats.org/officeDocument/2006/relationships/hyperlink" Target="https://podminky.urs.cz/item/CS_URS_2024_02/998765102" TargetMode="External" /><Relationship Id="rId106" Type="http://schemas.openxmlformats.org/officeDocument/2006/relationships/hyperlink" Target="https://podminky.urs.cz/item/CS_URS_2024_02/766682211" TargetMode="External" /><Relationship Id="rId107" Type="http://schemas.openxmlformats.org/officeDocument/2006/relationships/hyperlink" Target="https://podminky.urs.cz/item/CS_URS_2024_02/766660182" TargetMode="External" /><Relationship Id="rId108" Type="http://schemas.openxmlformats.org/officeDocument/2006/relationships/hyperlink" Target="https://podminky.urs.cz/item/CS_URS_2024_02/766682221" TargetMode="External" /><Relationship Id="rId109" Type="http://schemas.openxmlformats.org/officeDocument/2006/relationships/hyperlink" Target="https://podminky.urs.cz/item/CS_URS_2024_02/766660181" TargetMode="External" /><Relationship Id="rId110" Type="http://schemas.openxmlformats.org/officeDocument/2006/relationships/hyperlink" Target="https://podminky.urs.cz/item/CS_URS_2024_02/766660183" TargetMode="External" /><Relationship Id="rId111" Type="http://schemas.openxmlformats.org/officeDocument/2006/relationships/hyperlink" Target="https://podminky.urs.cz/item/CS_URS_2024_02/766660171" TargetMode="External" /><Relationship Id="rId112" Type="http://schemas.openxmlformats.org/officeDocument/2006/relationships/hyperlink" Target="https://podminky.urs.cz/item/CS_URS_2024_02/766660172" TargetMode="External" /><Relationship Id="rId113" Type="http://schemas.openxmlformats.org/officeDocument/2006/relationships/hyperlink" Target="https://podminky.urs.cz/item/CS_URS_2024_02/766682111" TargetMode="External" /><Relationship Id="rId114" Type="http://schemas.openxmlformats.org/officeDocument/2006/relationships/hyperlink" Target="https://podminky.urs.cz/item/CS_URS_2024_02/766660729.1" TargetMode="External" /><Relationship Id="rId115" Type="http://schemas.openxmlformats.org/officeDocument/2006/relationships/hyperlink" Target="https://podminky.urs.cz/item/CS_URS_2024_02/998766102" TargetMode="External" /><Relationship Id="rId116" Type="http://schemas.openxmlformats.org/officeDocument/2006/relationships/hyperlink" Target="https://podminky.urs.cz/item/CS_URS_2024_02/767163101" TargetMode="External" /><Relationship Id="rId117" Type="http://schemas.openxmlformats.org/officeDocument/2006/relationships/hyperlink" Target="https://podminky.urs.cz/item/CS_URS_2024_02/767163203" TargetMode="External" /><Relationship Id="rId118" Type="http://schemas.openxmlformats.org/officeDocument/2006/relationships/hyperlink" Target="https://podminky.urs.cz/item/CS_URS_2024_02/767223201" TargetMode="External" /><Relationship Id="rId119" Type="http://schemas.openxmlformats.org/officeDocument/2006/relationships/hyperlink" Target="https://podminky.urs.cz/item/CS_URS_2024_02/767662110" TargetMode="External" /><Relationship Id="rId120" Type="http://schemas.openxmlformats.org/officeDocument/2006/relationships/hyperlink" Target="https://podminky.urs.cz/item/CS_URS_2024_02/998767102" TargetMode="External" /><Relationship Id="rId121" Type="http://schemas.openxmlformats.org/officeDocument/2006/relationships/hyperlink" Target="https://podminky.urs.cz/item/CS_URS_2024_02/771111011" TargetMode="External" /><Relationship Id="rId122" Type="http://schemas.openxmlformats.org/officeDocument/2006/relationships/hyperlink" Target="https://podminky.urs.cz/item/CS_URS_2024_02/771474113" TargetMode="External" /><Relationship Id="rId123" Type="http://schemas.openxmlformats.org/officeDocument/2006/relationships/hyperlink" Target="https://podminky.urs.cz/item/CS_URS_2024_02/771474122" TargetMode="External" /><Relationship Id="rId124" Type="http://schemas.openxmlformats.org/officeDocument/2006/relationships/hyperlink" Target="https://podminky.urs.cz/item/CS_URS_2024_02/771274113" TargetMode="External" /><Relationship Id="rId125" Type="http://schemas.openxmlformats.org/officeDocument/2006/relationships/hyperlink" Target="https://podminky.urs.cz/item/CS_URS_2024_02/771274232" TargetMode="External" /><Relationship Id="rId126" Type="http://schemas.openxmlformats.org/officeDocument/2006/relationships/hyperlink" Target="https://podminky.urs.cz/item/CS_URS_2024_02/775141112" TargetMode="External" /><Relationship Id="rId127" Type="http://schemas.openxmlformats.org/officeDocument/2006/relationships/hyperlink" Target="https://podminky.urs.cz/item/CS_URS_2024_02/771573113" TargetMode="External" /><Relationship Id="rId128" Type="http://schemas.openxmlformats.org/officeDocument/2006/relationships/hyperlink" Target="https://podminky.urs.cz/item/CS_URS_2024_02/771591112" TargetMode="External" /><Relationship Id="rId129" Type="http://schemas.openxmlformats.org/officeDocument/2006/relationships/hyperlink" Target="https://podminky.urs.cz/item/CS_URS_2024_02/771591117" TargetMode="External" /><Relationship Id="rId130" Type="http://schemas.openxmlformats.org/officeDocument/2006/relationships/hyperlink" Target="https://podminky.urs.cz/item/CS_URS_2024_02/771592011" TargetMode="External" /><Relationship Id="rId131" Type="http://schemas.openxmlformats.org/officeDocument/2006/relationships/hyperlink" Target="https://podminky.urs.cz/item/CS_URS_2024_02/998771102" TargetMode="External" /><Relationship Id="rId132" Type="http://schemas.openxmlformats.org/officeDocument/2006/relationships/hyperlink" Target="https://podminky.urs.cz/item/CS_URS_2024_02/776111311" TargetMode="External" /><Relationship Id="rId133" Type="http://schemas.openxmlformats.org/officeDocument/2006/relationships/hyperlink" Target="https://podminky.urs.cz/item/CS_URS_2024_02/776121112" TargetMode="External" /><Relationship Id="rId134" Type="http://schemas.openxmlformats.org/officeDocument/2006/relationships/hyperlink" Target="https://podminky.urs.cz/item/CS_URS_2024_02/776141112" TargetMode="External" /><Relationship Id="rId135" Type="http://schemas.openxmlformats.org/officeDocument/2006/relationships/hyperlink" Target="https://podminky.urs.cz/item/CS_URS_2024_02/776221111" TargetMode="External" /><Relationship Id="rId136" Type="http://schemas.openxmlformats.org/officeDocument/2006/relationships/hyperlink" Target="https://podminky.urs.cz/item/CS_URS_2024_02/776411111" TargetMode="External" /><Relationship Id="rId137" Type="http://schemas.openxmlformats.org/officeDocument/2006/relationships/hyperlink" Target="https://podminky.urs.cz/item/CS_URS_2024_02/776421312" TargetMode="External" /><Relationship Id="rId138" Type="http://schemas.openxmlformats.org/officeDocument/2006/relationships/hyperlink" Target="https://podminky.urs.cz/item/CS_URS_2024_02/998776102" TargetMode="External" /><Relationship Id="rId139" Type="http://schemas.openxmlformats.org/officeDocument/2006/relationships/hyperlink" Target="https://podminky.urs.cz/item/CS_URS_2024_02/781111011" TargetMode="External" /><Relationship Id="rId140" Type="http://schemas.openxmlformats.org/officeDocument/2006/relationships/hyperlink" Target="https://podminky.urs.cz/item/CS_URS_2024_02/781121011" TargetMode="External" /><Relationship Id="rId141" Type="http://schemas.openxmlformats.org/officeDocument/2006/relationships/hyperlink" Target="https://podminky.urs.cz/item/CS_URS_2024_02/781131112" TargetMode="External" /><Relationship Id="rId142" Type="http://schemas.openxmlformats.org/officeDocument/2006/relationships/hyperlink" Target="https://podminky.urs.cz/item/CS_URS_2024_02/781474154" TargetMode="External" /><Relationship Id="rId143" Type="http://schemas.openxmlformats.org/officeDocument/2006/relationships/hyperlink" Target="https://podminky.urs.cz/item/CS_URS_2024_02/781495115" TargetMode="External" /><Relationship Id="rId144" Type="http://schemas.openxmlformats.org/officeDocument/2006/relationships/hyperlink" Target="https://podminky.urs.cz/item/CS_URS_2024_02/781495117" TargetMode="External" /><Relationship Id="rId145" Type="http://schemas.openxmlformats.org/officeDocument/2006/relationships/hyperlink" Target="https://podminky.urs.cz/item/CS_URS_2024_02/781495211" TargetMode="External" /><Relationship Id="rId146" Type="http://schemas.openxmlformats.org/officeDocument/2006/relationships/hyperlink" Target="https://podminky.urs.cz/item/CS_URS_2024_02/998781102" TargetMode="External" /><Relationship Id="rId147" Type="http://schemas.openxmlformats.org/officeDocument/2006/relationships/hyperlink" Target="https://podminky.urs.cz/item/CS_URS_2024_02/783937163" TargetMode="External" /><Relationship Id="rId148" Type="http://schemas.openxmlformats.org/officeDocument/2006/relationships/hyperlink" Target="https://podminky.urs.cz/item/CS_URS_2024_02/784181101" TargetMode="External" /><Relationship Id="rId149" Type="http://schemas.openxmlformats.org/officeDocument/2006/relationships/hyperlink" Target="https://podminky.urs.cz/item/CS_URS_2024_02/784221101" TargetMode="External" /><Relationship Id="rId150" Type="http://schemas.openxmlformats.org/officeDocument/2006/relationships/hyperlink" Target="https://podminky.urs.cz/item/CS_URS_2024_02/786613210" TargetMode="External" /><Relationship Id="rId151" Type="http://schemas.openxmlformats.org/officeDocument/2006/relationships/hyperlink" Target="https://podminky.urs.cz/item/CS_URS_2024_02/460010025" TargetMode="External" /><Relationship Id="rId1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32231" TargetMode="External" /><Relationship Id="rId2" Type="http://schemas.openxmlformats.org/officeDocument/2006/relationships/hyperlink" Target="https://podminky.urs.cz/item/CS_URS_2024_02/968062244" TargetMode="External" /><Relationship Id="rId3" Type="http://schemas.openxmlformats.org/officeDocument/2006/relationships/hyperlink" Target="https://podminky.urs.cz/item/CS_URS_2024_02/968072455" TargetMode="External" /><Relationship Id="rId4" Type="http://schemas.openxmlformats.org/officeDocument/2006/relationships/hyperlink" Target="https://podminky.urs.cz/item/CS_URS_2024_02/97801119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821" TargetMode="External" /><Relationship Id="rId9" Type="http://schemas.openxmlformats.org/officeDocument/2006/relationships/hyperlink" Target="https://podminky.urs.cz/item/CS_URS_2024_02/997013871" TargetMode="External" /><Relationship Id="rId10" Type="http://schemas.openxmlformats.org/officeDocument/2006/relationships/hyperlink" Target="https://podminky.urs.cz/item/CS_URS_2024_02/762331811" TargetMode="External" /><Relationship Id="rId11" Type="http://schemas.openxmlformats.org/officeDocument/2006/relationships/hyperlink" Target="https://podminky.urs.cz/item/CS_URS_2024_02/762342812" TargetMode="External" /><Relationship Id="rId12" Type="http://schemas.openxmlformats.org/officeDocument/2006/relationships/hyperlink" Target="https://podminky.urs.cz/item/CS_URS_2024_02/765111801" TargetMode="External" /><Relationship Id="rId13" Type="http://schemas.openxmlformats.org/officeDocument/2006/relationships/hyperlink" Target="https://podminky.urs.cz/item/CS_URS_2024_02/765131857" TargetMode="External" /><Relationship Id="rId14" Type="http://schemas.openxmlformats.org/officeDocument/2006/relationships/hyperlink" Target="https://podminky.urs.cz/item/CS_URS_2024_02/094103000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12112" TargetMode="External" /><Relationship Id="rId2" Type="http://schemas.openxmlformats.org/officeDocument/2006/relationships/hyperlink" Target="https://podminky.urs.cz/item/CS_URS_2024_02/15385113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.1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81912112" TargetMode="External" /><Relationship Id="rId8" Type="http://schemas.openxmlformats.org/officeDocument/2006/relationships/hyperlink" Target="https://podminky.urs.cz/item/CS_URS_2024_02/271542211" TargetMode="External" /><Relationship Id="rId9" Type="http://schemas.openxmlformats.org/officeDocument/2006/relationships/hyperlink" Target="https://podminky.urs.cz/item/CS_URS_2024_02/273321411" TargetMode="External" /><Relationship Id="rId10" Type="http://schemas.openxmlformats.org/officeDocument/2006/relationships/hyperlink" Target="https://podminky.urs.cz/item/CS_URS_2024_02/273362021" TargetMode="External" /><Relationship Id="rId11" Type="http://schemas.openxmlformats.org/officeDocument/2006/relationships/hyperlink" Target="https://podminky.urs.cz/item/CS_URS_2024_02/275321411" TargetMode="External" /><Relationship Id="rId12" Type="http://schemas.openxmlformats.org/officeDocument/2006/relationships/hyperlink" Target="https://podminky.urs.cz/item/CS_URS_2024_02/279311135" TargetMode="External" /><Relationship Id="rId13" Type="http://schemas.openxmlformats.org/officeDocument/2006/relationships/hyperlink" Target="https://podminky.urs.cz/item/CS_URS_2024_02/281601111" TargetMode="External" /><Relationship Id="rId14" Type="http://schemas.openxmlformats.org/officeDocument/2006/relationships/hyperlink" Target="https://podminky.urs.cz/item/CS_URS_2024_02/310239211" TargetMode="External" /><Relationship Id="rId15" Type="http://schemas.openxmlformats.org/officeDocument/2006/relationships/hyperlink" Target="https://podminky.urs.cz/item/CS_URS_2024_02/311235161" TargetMode="External" /><Relationship Id="rId16" Type="http://schemas.openxmlformats.org/officeDocument/2006/relationships/hyperlink" Target="https://podminky.urs.cz/item/CS_URS_2024_02/317941121" TargetMode="External" /><Relationship Id="rId17" Type="http://schemas.openxmlformats.org/officeDocument/2006/relationships/hyperlink" Target="https://podminky.urs.cz/item/CS_URS_2024_02/319202331" TargetMode="External" /><Relationship Id="rId18" Type="http://schemas.openxmlformats.org/officeDocument/2006/relationships/hyperlink" Target="https://podminky.urs.cz/item/CS_URS_2024_02/417321616" TargetMode="External" /><Relationship Id="rId19" Type="http://schemas.openxmlformats.org/officeDocument/2006/relationships/hyperlink" Target="https://podminky.urs.cz/item/CS_URS_2024_02/417351115" TargetMode="External" /><Relationship Id="rId20" Type="http://schemas.openxmlformats.org/officeDocument/2006/relationships/hyperlink" Target="https://podminky.urs.cz/item/CS_URS_2024_02/417351116" TargetMode="External" /><Relationship Id="rId21" Type="http://schemas.openxmlformats.org/officeDocument/2006/relationships/hyperlink" Target="https://podminky.urs.cz/item/CS_URS_2024_02/417361821" TargetMode="External" /><Relationship Id="rId22" Type="http://schemas.openxmlformats.org/officeDocument/2006/relationships/hyperlink" Target="https://podminky.urs.cz/item/CS_URS_2024_02/564231011" TargetMode="External" /><Relationship Id="rId23" Type="http://schemas.openxmlformats.org/officeDocument/2006/relationships/hyperlink" Target="https://podminky.urs.cz/item/CS_URS_2024_02/564801011" TargetMode="External" /><Relationship Id="rId24" Type="http://schemas.openxmlformats.org/officeDocument/2006/relationships/hyperlink" Target="https://podminky.urs.cz/item/CS_URS_2024_02/564811011" TargetMode="External" /><Relationship Id="rId25" Type="http://schemas.openxmlformats.org/officeDocument/2006/relationships/hyperlink" Target="https://podminky.urs.cz/item/CS_URS_2024_02/564871011" TargetMode="External" /><Relationship Id="rId26" Type="http://schemas.openxmlformats.org/officeDocument/2006/relationships/hyperlink" Target="https://podminky.urs.cz/item/CS_URS_2024_02/596211110" TargetMode="External" /><Relationship Id="rId27" Type="http://schemas.openxmlformats.org/officeDocument/2006/relationships/hyperlink" Target="https://podminky.urs.cz/item/CS_URS_2024_02/611142001" TargetMode="External" /><Relationship Id="rId28" Type="http://schemas.openxmlformats.org/officeDocument/2006/relationships/hyperlink" Target="https://podminky.urs.cz/item/CS_URS_2024_02/611321131" TargetMode="External" /><Relationship Id="rId29" Type="http://schemas.openxmlformats.org/officeDocument/2006/relationships/hyperlink" Target="https://podminky.urs.cz/item/CS_URS_2024_02/611321341" TargetMode="External" /><Relationship Id="rId30" Type="http://schemas.openxmlformats.org/officeDocument/2006/relationships/hyperlink" Target="https://podminky.urs.cz/item/CS_URS_2024_02/612142001" TargetMode="External" /><Relationship Id="rId31" Type="http://schemas.openxmlformats.org/officeDocument/2006/relationships/hyperlink" Target="https://podminky.urs.cz/item/CS_URS_2024_02/612321131" TargetMode="External" /><Relationship Id="rId32" Type="http://schemas.openxmlformats.org/officeDocument/2006/relationships/hyperlink" Target="https://podminky.urs.cz/item/CS_URS_2024_02/612321341" TargetMode="External" /><Relationship Id="rId33" Type="http://schemas.openxmlformats.org/officeDocument/2006/relationships/hyperlink" Target="https://podminky.urs.cz/item/CS_URS_2024_02/612325302" TargetMode="External" /><Relationship Id="rId34" Type="http://schemas.openxmlformats.org/officeDocument/2006/relationships/hyperlink" Target="https://podminky.urs.cz/item/CS_URS_2024_02/619995001" TargetMode="External" /><Relationship Id="rId35" Type="http://schemas.openxmlformats.org/officeDocument/2006/relationships/hyperlink" Target="https://podminky.urs.cz/item/CS_URS_2024_02/622321141" TargetMode="External" /><Relationship Id="rId36" Type="http://schemas.openxmlformats.org/officeDocument/2006/relationships/hyperlink" Target="https://podminky.urs.cz/item/CS_URS_2024_02/622635041" TargetMode="External" /><Relationship Id="rId37" Type="http://schemas.openxmlformats.org/officeDocument/2006/relationships/hyperlink" Target="https://podminky.urs.cz/item/CS_URS_2024_02/631319211" TargetMode="External" /><Relationship Id="rId38" Type="http://schemas.openxmlformats.org/officeDocument/2006/relationships/hyperlink" Target="https://podminky.urs.cz/item/CS_URS_2024_02/949101111" TargetMode="External" /><Relationship Id="rId39" Type="http://schemas.openxmlformats.org/officeDocument/2006/relationships/hyperlink" Target="https://podminky.urs.cz/item/CS_URS_2024_02/952901111" TargetMode="External" /><Relationship Id="rId40" Type="http://schemas.openxmlformats.org/officeDocument/2006/relationships/hyperlink" Target="https://podminky.urs.cz/item/CS_URS_2024_02/953962113" TargetMode="External" /><Relationship Id="rId41" Type="http://schemas.openxmlformats.org/officeDocument/2006/relationships/hyperlink" Target="https://podminky.urs.cz/item/CS_URS_2024_02/977131116" TargetMode="External" /><Relationship Id="rId42" Type="http://schemas.openxmlformats.org/officeDocument/2006/relationships/hyperlink" Target="https://podminky.urs.cz/item/CS_URS_2024_01/997013214" TargetMode="External" /><Relationship Id="rId43" Type="http://schemas.openxmlformats.org/officeDocument/2006/relationships/hyperlink" Target="https://podminky.urs.cz/item/CS_URS_2024_02/997013501" TargetMode="External" /><Relationship Id="rId44" Type="http://schemas.openxmlformats.org/officeDocument/2006/relationships/hyperlink" Target="https://podminky.urs.cz/item/CS_URS_2024_02/997013509" TargetMode="External" /><Relationship Id="rId45" Type="http://schemas.openxmlformats.org/officeDocument/2006/relationships/hyperlink" Target="https://podminky.urs.cz/item/CS_URS_2024_02/997013871" TargetMode="External" /><Relationship Id="rId46" Type="http://schemas.openxmlformats.org/officeDocument/2006/relationships/hyperlink" Target="https://podminky.urs.cz/item/CS_URS_2024_02/998011002" TargetMode="External" /><Relationship Id="rId47" Type="http://schemas.openxmlformats.org/officeDocument/2006/relationships/hyperlink" Target="https://podminky.urs.cz/item/CS_URS_2024_02/711111001" TargetMode="External" /><Relationship Id="rId48" Type="http://schemas.openxmlformats.org/officeDocument/2006/relationships/hyperlink" Target="https://podminky.urs.cz/item/CS_URS_2024_02/711141559.2" TargetMode="External" /><Relationship Id="rId49" Type="http://schemas.openxmlformats.org/officeDocument/2006/relationships/hyperlink" Target="https://podminky.urs.cz/item/CS_URS_2024_02/998711101" TargetMode="External" /><Relationship Id="rId50" Type="http://schemas.openxmlformats.org/officeDocument/2006/relationships/hyperlink" Target="https://podminky.urs.cz/item/CS_URS_2024_02/762083122" TargetMode="External" /><Relationship Id="rId51" Type="http://schemas.openxmlformats.org/officeDocument/2006/relationships/hyperlink" Target="https://podminky.urs.cz/item/CS_URS_2024_02/762332121" TargetMode="External" /><Relationship Id="rId52" Type="http://schemas.openxmlformats.org/officeDocument/2006/relationships/hyperlink" Target="https://podminky.urs.cz/item/CS_URS_2024_02/762332124" TargetMode="External" /><Relationship Id="rId53" Type="http://schemas.openxmlformats.org/officeDocument/2006/relationships/hyperlink" Target="https://podminky.urs.cz/item/CS_URS_2024_02/762341285" TargetMode="External" /><Relationship Id="rId54" Type="http://schemas.openxmlformats.org/officeDocument/2006/relationships/hyperlink" Target="https://podminky.urs.cz/item/CS_URS_2024_02/762342216" TargetMode="External" /><Relationship Id="rId55" Type="http://schemas.openxmlformats.org/officeDocument/2006/relationships/hyperlink" Target="https://podminky.urs.cz/item/CS_URS_2024_02/762342511" TargetMode="External" /><Relationship Id="rId56" Type="http://schemas.openxmlformats.org/officeDocument/2006/relationships/hyperlink" Target="https://podminky.urs.cz/item/CS_URS_2024_02/762395000" TargetMode="External" /><Relationship Id="rId57" Type="http://schemas.openxmlformats.org/officeDocument/2006/relationships/hyperlink" Target="https://podminky.urs.cz/item/CS_URS_2024_02/762842122" TargetMode="External" /><Relationship Id="rId58" Type="http://schemas.openxmlformats.org/officeDocument/2006/relationships/hyperlink" Target="https://podminky.urs.cz/item/CS_URS_2024_02/998762101" TargetMode="External" /><Relationship Id="rId59" Type="http://schemas.openxmlformats.org/officeDocument/2006/relationships/hyperlink" Target="https://podminky.urs.cz/item/CS_URS_2024_02/764212634" TargetMode="External" /><Relationship Id="rId60" Type="http://schemas.openxmlformats.org/officeDocument/2006/relationships/hyperlink" Target="https://podminky.urs.cz/item/CS_URS_2024_02/764212684" TargetMode="External" /><Relationship Id="rId61" Type="http://schemas.openxmlformats.org/officeDocument/2006/relationships/hyperlink" Target="https://podminky.urs.cz/item/CS_URS_2024_02/764511602" TargetMode="External" /><Relationship Id="rId62" Type="http://schemas.openxmlformats.org/officeDocument/2006/relationships/hyperlink" Target="https://podminky.urs.cz/item/CS_URS_2024_02/764518622" TargetMode="External" /><Relationship Id="rId63" Type="http://schemas.openxmlformats.org/officeDocument/2006/relationships/hyperlink" Target="https://podminky.urs.cz/item/CS_URS_2024_02/765113011" TargetMode="External" /><Relationship Id="rId64" Type="http://schemas.openxmlformats.org/officeDocument/2006/relationships/hyperlink" Target="https://podminky.urs.cz/item/CS_URS_2024_02/765113121" TargetMode="External" /><Relationship Id="rId65" Type="http://schemas.openxmlformats.org/officeDocument/2006/relationships/hyperlink" Target="https://podminky.urs.cz/item/CS_URS_2024_02/765113321" TargetMode="External" /><Relationship Id="rId66" Type="http://schemas.openxmlformats.org/officeDocument/2006/relationships/hyperlink" Target="https://podminky.urs.cz/item/CS_URS_2024_02/765113551" TargetMode="External" /><Relationship Id="rId67" Type="http://schemas.openxmlformats.org/officeDocument/2006/relationships/hyperlink" Target="https://podminky.urs.cz/item/CS_URS_2024_02/765191013" TargetMode="External" /><Relationship Id="rId68" Type="http://schemas.openxmlformats.org/officeDocument/2006/relationships/hyperlink" Target="https://podminky.urs.cz/item/CS_URS_2024_02/765191031" TargetMode="External" /><Relationship Id="rId69" Type="http://schemas.openxmlformats.org/officeDocument/2006/relationships/hyperlink" Target="https://podminky.urs.cz/item/CS_URS_2024_02/998765101" TargetMode="External" /><Relationship Id="rId70" Type="http://schemas.openxmlformats.org/officeDocument/2006/relationships/hyperlink" Target="https://podminky.urs.cz/item/CS_URS_2024_02/767391112" TargetMode="External" /><Relationship Id="rId71" Type="http://schemas.openxmlformats.org/officeDocument/2006/relationships/hyperlink" Target="https://podminky.urs.cz/item/CS_URS_2024_02/767640111" TargetMode="External" /><Relationship Id="rId72" Type="http://schemas.openxmlformats.org/officeDocument/2006/relationships/hyperlink" Target="https://podminky.urs.cz/item/CS_URS_2024_02/998767101" TargetMode="External" /><Relationship Id="rId73" Type="http://schemas.openxmlformats.org/officeDocument/2006/relationships/hyperlink" Target="https://podminky.urs.cz/item/CS_URS_2024_02/771591117" TargetMode="External" /><Relationship Id="rId74" Type="http://schemas.openxmlformats.org/officeDocument/2006/relationships/hyperlink" Target="https://podminky.urs.cz/item/CS_URS_2024_02/998771102" TargetMode="External" /><Relationship Id="rId75" Type="http://schemas.openxmlformats.org/officeDocument/2006/relationships/hyperlink" Target="https://podminky.urs.cz/item/CS_URS_2024_02/784181121" TargetMode="External" /><Relationship Id="rId76" Type="http://schemas.openxmlformats.org/officeDocument/2006/relationships/hyperlink" Target="https://podminky.urs.cz/item/CS_URS_2024_02/784221101" TargetMode="External" /><Relationship Id="rId7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974032132" TargetMode="External" /><Relationship Id="rId3" Type="http://schemas.openxmlformats.org/officeDocument/2006/relationships/hyperlink" Target="https://podminky.urs.cz/item/CS_URS_2023_02/974032142" TargetMode="External" /><Relationship Id="rId4" Type="http://schemas.openxmlformats.org/officeDocument/2006/relationships/hyperlink" Target="https://podminky.urs.cz/item/CS_URS_2023_02/974032164" TargetMode="External" /><Relationship Id="rId5" Type="http://schemas.openxmlformats.org/officeDocument/2006/relationships/hyperlink" Target="https://podminky.urs.cz/item/CS_URS_2023_02/997013214" TargetMode="External" /><Relationship Id="rId6" Type="http://schemas.openxmlformats.org/officeDocument/2006/relationships/hyperlink" Target="https://podminky.urs.cz/item/CS_URS_2023_01/997013501" TargetMode="External" /><Relationship Id="rId7" Type="http://schemas.openxmlformats.org/officeDocument/2006/relationships/hyperlink" Target="https://podminky.urs.cz/item/CS_URS_2023_01/997013509" TargetMode="External" /><Relationship Id="rId8" Type="http://schemas.openxmlformats.org/officeDocument/2006/relationships/hyperlink" Target="https://podminky.urs.cz/item/CS_URS_2023_01/997013631" TargetMode="External" /><Relationship Id="rId9" Type="http://schemas.openxmlformats.org/officeDocument/2006/relationships/hyperlink" Target="https://podminky.urs.cz/item/CS_URS_2024_02/998011002" TargetMode="External" /><Relationship Id="rId10" Type="http://schemas.openxmlformats.org/officeDocument/2006/relationships/hyperlink" Target="https://podminky.urs.cz/item/CS_URS_2024_02/721173606" TargetMode="External" /><Relationship Id="rId11" Type="http://schemas.openxmlformats.org/officeDocument/2006/relationships/hyperlink" Target="https://podminky.urs.cz/item/CS_URS_2024_02/721173607" TargetMode="External" /><Relationship Id="rId12" Type="http://schemas.openxmlformats.org/officeDocument/2006/relationships/hyperlink" Target="https://podminky.urs.cz/item/CS_URS_2024_02/721174025" TargetMode="External" /><Relationship Id="rId13" Type="http://schemas.openxmlformats.org/officeDocument/2006/relationships/hyperlink" Target="https://podminky.urs.cz/item/CS_URS_2023_01/721174043.1" TargetMode="External" /><Relationship Id="rId14" Type="http://schemas.openxmlformats.org/officeDocument/2006/relationships/hyperlink" Target="https://podminky.urs.cz/item/CS_URS_2023_02/721174045" TargetMode="External" /><Relationship Id="rId15" Type="http://schemas.openxmlformats.org/officeDocument/2006/relationships/hyperlink" Target="https://podminky.urs.cz/item/CS_URS_2023_01/721194105" TargetMode="External" /><Relationship Id="rId16" Type="http://schemas.openxmlformats.org/officeDocument/2006/relationships/hyperlink" Target="https://podminky.urs.cz/item/CS_URS_2023_01/721194109" TargetMode="External" /><Relationship Id="rId17" Type="http://schemas.openxmlformats.org/officeDocument/2006/relationships/hyperlink" Target="https://podminky.urs.cz/item/CS_URS_2024_02/721274121" TargetMode="External" /><Relationship Id="rId18" Type="http://schemas.openxmlformats.org/officeDocument/2006/relationships/hyperlink" Target="https://podminky.urs.cz/item/CS_URS_2023_01/721290111.1" TargetMode="External" /><Relationship Id="rId19" Type="http://schemas.openxmlformats.org/officeDocument/2006/relationships/hyperlink" Target="https://podminky.urs.cz/item/CS_URS_2024_02/998721102" TargetMode="External" /><Relationship Id="rId20" Type="http://schemas.openxmlformats.org/officeDocument/2006/relationships/hyperlink" Target="https://podminky.urs.cz/item/CS_URS_2024_02/722176112" TargetMode="External" /><Relationship Id="rId21" Type="http://schemas.openxmlformats.org/officeDocument/2006/relationships/hyperlink" Target="https://podminky.urs.cz/item/CS_URS_2023_02/722176113" TargetMode="External" /><Relationship Id="rId22" Type="http://schemas.openxmlformats.org/officeDocument/2006/relationships/hyperlink" Target="https://podminky.urs.cz/item/CS_URS_2024_02/722181231" TargetMode="External" /><Relationship Id="rId23" Type="http://schemas.openxmlformats.org/officeDocument/2006/relationships/hyperlink" Target="https://podminky.urs.cz/item/CS_URS_2023_02/722181232" TargetMode="External" /><Relationship Id="rId24" Type="http://schemas.openxmlformats.org/officeDocument/2006/relationships/hyperlink" Target="https://podminky.urs.cz/item/CS_URS_2024_02/722190401" TargetMode="External" /><Relationship Id="rId25" Type="http://schemas.openxmlformats.org/officeDocument/2006/relationships/hyperlink" Target="https://podminky.urs.cz/item/CS_URS_2024_02/722220121" TargetMode="External" /><Relationship Id="rId26" Type="http://schemas.openxmlformats.org/officeDocument/2006/relationships/hyperlink" Target="https://podminky.urs.cz/item/CS_URS_2023_01/722220121.1" TargetMode="External" /><Relationship Id="rId27" Type="http://schemas.openxmlformats.org/officeDocument/2006/relationships/hyperlink" Target="https://podminky.urs.cz/item/CS_URS_2023_01/722230103" TargetMode="External" /><Relationship Id="rId28" Type="http://schemas.openxmlformats.org/officeDocument/2006/relationships/hyperlink" Target="https://podminky.urs.cz/item/CS_URS_2023_01/722230113" TargetMode="External" /><Relationship Id="rId29" Type="http://schemas.openxmlformats.org/officeDocument/2006/relationships/hyperlink" Target="https://podminky.urs.cz/item/CS_URS_2024_02/722240123" TargetMode="External" /><Relationship Id="rId30" Type="http://schemas.openxmlformats.org/officeDocument/2006/relationships/hyperlink" Target="https://podminky.urs.cz/item/CS_URS_2024_02/722290215" TargetMode="External" /><Relationship Id="rId31" Type="http://schemas.openxmlformats.org/officeDocument/2006/relationships/hyperlink" Target="https://podminky.urs.cz/item/CS_URS_2023_01/722290234" TargetMode="External" /><Relationship Id="rId32" Type="http://schemas.openxmlformats.org/officeDocument/2006/relationships/hyperlink" Target="https://podminky.urs.cz/item/CS_URS_2024_02/998722102" TargetMode="External" /><Relationship Id="rId33" Type="http://schemas.openxmlformats.org/officeDocument/2006/relationships/hyperlink" Target="https://podminky.urs.cz/item/CS_URS_2024_02/725112015" TargetMode="External" /><Relationship Id="rId34" Type="http://schemas.openxmlformats.org/officeDocument/2006/relationships/hyperlink" Target="https://podminky.urs.cz/item/CS_URS_2024_02/725112022" TargetMode="External" /><Relationship Id="rId35" Type="http://schemas.openxmlformats.org/officeDocument/2006/relationships/hyperlink" Target="https://podminky.urs.cz/item/CS_URS_2024_02/725211645" TargetMode="External" /><Relationship Id="rId36" Type="http://schemas.openxmlformats.org/officeDocument/2006/relationships/hyperlink" Target="https://podminky.urs.cz/item/CS_URS_2024_02/725219102" TargetMode="External" /><Relationship Id="rId37" Type="http://schemas.openxmlformats.org/officeDocument/2006/relationships/hyperlink" Target="https://podminky.urs.cz/item/CS_URS_2024_02/725222111" TargetMode="External" /><Relationship Id="rId38" Type="http://schemas.openxmlformats.org/officeDocument/2006/relationships/hyperlink" Target="https://podminky.urs.cz/item/CS_URS_2024_02/725241213" TargetMode="External" /><Relationship Id="rId39" Type="http://schemas.openxmlformats.org/officeDocument/2006/relationships/hyperlink" Target="https://podminky.urs.cz/item/CS_URS_2024_02/725244523" TargetMode="External" /><Relationship Id="rId40" Type="http://schemas.openxmlformats.org/officeDocument/2006/relationships/hyperlink" Target="https://podminky.urs.cz/item/CS_URS_2024_02/725331111" TargetMode="External" /><Relationship Id="rId41" Type="http://schemas.openxmlformats.org/officeDocument/2006/relationships/hyperlink" Target="https://podminky.urs.cz/item/CS_URS_2024_02/725532339" TargetMode="External" /><Relationship Id="rId42" Type="http://schemas.openxmlformats.org/officeDocument/2006/relationships/hyperlink" Target="https://podminky.urs.cz/item/CS_URS_2024_02/725821312" TargetMode="External" /><Relationship Id="rId43" Type="http://schemas.openxmlformats.org/officeDocument/2006/relationships/hyperlink" Target="https://podminky.urs.cz/item/CS_URS_2024_02/725822613" TargetMode="External" /><Relationship Id="rId44" Type="http://schemas.openxmlformats.org/officeDocument/2006/relationships/hyperlink" Target="https://podminky.urs.cz/item/CS_URS_2024_02/725822651" TargetMode="External" /><Relationship Id="rId45" Type="http://schemas.openxmlformats.org/officeDocument/2006/relationships/hyperlink" Target="https://podminky.urs.cz/item/CS_URS_2024_02/725831312" TargetMode="External" /><Relationship Id="rId46" Type="http://schemas.openxmlformats.org/officeDocument/2006/relationships/hyperlink" Target="https://podminky.urs.cz/item/CS_URS_2024_02/725841332" TargetMode="External" /><Relationship Id="rId47" Type="http://schemas.openxmlformats.org/officeDocument/2006/relationships/hyperlink" Target="https://podminky.urs.cz/item/CS_URS_2024_02/998725102" TargetMode="External" /><Relationship Id="rId48" Type="http://schemas.openxmlformats.org/officeDocument/2006/relationships/hyperlink" Target="https://podminky.urs.cz/item/CS_URS_2024_02/726131041" TargetMode="External" /><Relationship Id="rId49" Type="http://schemas.openxmlformats.org/officeDocument/2006/relationships/hyperlink" Target="https://podminky.urs.cz/item/CS_URS_2024_02/726191002" TargetMode="External" /><Relationship Id="rId50" Type="http://schemas.openxmlformats.org/officeDocument/2006/relationships/hyperlink" Target="https://podminky.urs.cz/item/CS_URS_2024_02/998726112" TargetMode="External" /><Relationship Id="rId5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5152557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5101" TargetMode="External" /><Relationship Id="rId2" Type="http://schemas.openxmlformats.org/officeDocument/2006/relationships/hyperlink" Target="https://podminky.urs.cz/item/CS_URS_2024_01/974031121" TargetMode="External" /><Relationship Id="rId3" Type="http://schemas.openxmlformats.org/officeDocument/2006/relationships/hyperlink" Target="https://podminky.urs.cz/item/CS_URS_2024_01/974031132" TargetMode="External" /><Relationship Id="rId4" Type="http://schemas.openxmlformats.org/officeDocument/2006/relationships/hyperlink" Target="https://podminky.urs.cz/item/CS_URS_2024_01/977132112" TargetMode="External" /><Relationship Id="rId5" Type="http://schemas.openxmlformats.org/officeDocument/2006/relationships/hyperlink" Target="https://podminky.urs.cz/item/CS_URS_2024_02/741110063" TargetMode="External" /><Relationship Id="rId6" Type="http://schemas.openxmlformats.org/officeDocument/2006/relationships/hyperlink" Target="https://podminky.urs.cz/item/CS_URS_2023_02/741112001" TargetMode="External" /><Relationship Id="rId7" Type="http://schemas.openxmlformats.org/officeDocument/2006/relationships/hyperlink" Target="https://podminky.urs.cz/item/CS_URS_2023_02/741112061" TargetMode="External" /><Relationship Id="rId8" Type="http://schemas.openxmlformats.org/officeDocument/2006/relationships/hyperlink" Target="https://podminky.urs.cz/item/CS_URS_2023_02/741122015" TargetMode="External" /><Relationship Id="rId9" Type="http://schemas.openxmlformats.org/officeDocument/2006/relationships/hyperlink" Target="https://podminky.urs.cz/item/CS_URS_2023_02/741122016" TargetMode="External" /><Relationship Id="rId10" Type="http://schemas.openxmlformats.org/officeDocument/2006/relationships/hyperlink" Target="https://podminky.urs.cz/item/CS_URS_2023_02/741122031" TargetMode="External" /><Relationship Id="rId11" Type="http://schemas.openxmlformats.org/officeDocument/2006/relationships/hyperlink" Target="https://podminky.urs.cz/item/CS_URS_2023_02/741122031" TargetMode="External" /><Relationship Id="rId12" Type="http://schemas.openxmlformats.org/officeDocument/2006/relationships/hyperlink" Target="https://podminky.urs.cz/item/CS_URS_2024_01/741122032" TargetMode="External" /><Relationship Id="rId13" Type="http://schemas.openxmlformats.org/officeDocument/2006/relationships/hyperlink" Target="https://podminky.urs.cz/item/CS_URS_2024_01/741210201R" TargetMode="External" /><Relationship Id="rId14" Type="http://schemas.openxmlformats.org/officeDocument/2006/relationships/hyperlink" Target="https://podminky.urs.cz/item/CS_URS_2023_02/741310201" TargetMode="External" /><Relationship Id="rId15" Type="http://schemas.openxmlformats.org/officeDocument/2006/relationships/hyperlink" Target="https://podminky.urs.cz/item/CS_URS_2024_01/741310231" TargetMode="External" /><Relationship Id="rId16" Type="http://schemas.openxmlformats.org/officeDocument/2006/relationships/hyperlink" Target="https://podminky.urs.cz/item/CS_URS_2024_02/741310233" TargetMode="External" /><Relationship Id="rId17" Type="http://schemas.openxmlformats.org/officeDocument/2006/relationships/hyperlink" Target="https://podminky.urs.cz/item/CS_URS_2024_02/741310251" TargetMode="External" /><Relationship Id="rId18" Type="http://schemas.openxmlformats.org/officeDocument/2006/relationships/hyperlink" Target="https://podminky.urs.cz/item/CS_URS_2023_02/741313001" TargetMode="External" /><Relationship Id="rId19" Type="http://schemas.openxmlformats.org/officeDocument/2006/relationships/hyperlink" Target="https://podminky.urs.cz/item/CS_URS_2024_02/741313082" TargetMode="External" /><Relationship Id="rId20" Type="http://schemas.openxmlformats.org/officeDocument/2006/relationships/hyperlink" Target="https://podminky.urs.cz/item/CS_URS_2024_02/741330763" TargetMode="External" /><Relationship Id="rId21" Type="http://schemas.openxmlformats.org/officeDocument/2006/relationships/hyperlink" Target="https://podminky.urs.cz/item/CS_URS_2024_02/741370034" TargetMode="External" /><Relationship Id="rId22" Type="http://schemas.openxmlformats.org/officeDocument/2006/relationships/hyperlink" Target="https://podminky.urs.cz/item/CS_URS_2024_02/741372061" TargetMode="External" /><Relationship Id="rId23" Type="http://schemas.openxmlformats.org/officeDocument/2006/relationships/hyperlink" Target="https://podminky.urs.cz/item/CS_URS_2024_02/741372062" TargetMode="External" /><Relationship Id="rId24" Type="http://schemas.openxmlformats.org/officeDocument/2006/relationships/hyperlink" Target="https://podminky.urs.cz/item/CS_URS_2021_02/998741102" TargetMode="External" /><Relationship Id="rId25" Type="http://schemas.openxmlformats.org/officeDocument/2006/relationships/hyperlink" Target="https://podminky.urs.cz/item/CS_URS_2024_01/HZS3131R2" TargetMode="External" /><Relationship Id="rId26" Type="http://schemas.openxmlformats.org/officeDocument/2006/relationships/hyperlink" Target="https://podminky.urs.cz/item/CS_URS_2024_01/HZS3131R3" TargetMode="External" /><Relationship Id="rId27" Type="http://schemas.openxmlformats.org/officeDocument/2006/relationships/hyperlink" Target="https://podminky.urs.cz/item/CS_URS_2024_01/HZS3131R4" TargetMode="External" /><Relationship Id="rId28" Type="http://schemas.openxmlformats.org/officeDocument/2006/relationships/hyperlink" Target="https://podminky.urs.cz/item/CS_URS_2024_01/742110002" TargetMode="External" /><Relationship Id="rId29" Type="http://schemas.openxmlformats.org/officeDocument/2006/relationships/hyperlink" Target="https://podminky.urs.cz/item/CS_URS_2024_02/742110504" TargetMode="External" /><Relationship Id="rId30" Type="http://schemas.openxmlformats.org/officeDocument/2006/relationships/hyperlink" Target="https://podminky.urs.cz/item/CS_URS_2024_02/742124002" TargetMode="External" /><Relationship Id="rId31" Type="http://schemas.openxmlformats.org/officeDocument/2006/relationships/hyperlink" Target="https://podminky.urs.cz/item/CS_URS_2024_02/742124005" TargetMode="External" /><Relationship Id="rId32" Type="http://schemas.openxmlformats.org/officeDocument/2006/relationships/hyperlink" Target="https://podminky.urs.cz/item/CS_URS_2024_02/742330044" TargetMode="External" /><Relationship Id="rId33" Type="http://schemas.openxmlformats.org/officeDocument/2006/relationships/hyperlink" Target="https://podminky.urs.cz/item/CS_URS_2023_02/998742102" TargetMode="External" /><Relationship Id="rId34" Type="http://schemas.openxmlformats.org/officeDocument/2006/relationships/hyperlink" Target="https://podminky.urs.cz/item/CS_URS_2024_02/210220001" TargetMode="External" /><Relationship Id="rId35" Type="http://schemas.openxmlformats.org/officeDocument/2006/relationships/hyperlink" Target="https://podminky.urs.cz/item/CS_URS_2024_02/210220101" TargetMode="External" /><Relationship Id="rId36" Type="http://schemas.openxmlformats.org/officeDocument/2006/relationships/hyperlink" Target="https://podminky.urs.cz/item/CS_URS_2024_02/741420052" TargetMode="External" /><Relationship Id="rId37" Type="http://schemas.openxmlformats.org/officeDocument/2006/relationships/hyperlink" Target="https://podminky.urs.cz/item/CS_URS_2024_02/751614111" TargetMode="External" /><Relationship Id="rId38" Type="http://schemas.openxmlformats.org/officeDocument/2006/relationships/hyperlink" Target="https://podminky.urs.cz/item/CS_URS_2022_01/013254000" TargetMode="External" /><Relationship Id="rId39" Type="http://schemas.openxmlformats.org/officeDocument/2006/relationships/hyperlink" Target="https://podminky.urs.cz/item/CS_URS_2024_02/460171142" TargetMode="External" /><Relationship Id="rId40" Type="http://schemas.openxmlformats.org/officeDocument/2006/relationships/hyperlink" Target="https://podminky.urs.cz/item/CS_URS_2024_02/460171172" TargetMode="External" /><Relationship Id="rId41" Type="http://schemas.openxmlformats.org/officeDocument/2006/relationships/hyperlink" Target="https://podminky.urs.cz/item/CS_URS_2024_02/460171292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2143004" TargetMode="External" /><Relationship Id="rId2" Type="http://schemas.openxmlformats.org/officeDocument/2006/relationships/hyperlink" Target="https://podminky.urs.cz/item/CS_URS_2024_02/622211021" TargetMode="External" /><Relationship Id="rId3" Type="http://schemas.openxmlformats.org/officeDocument/2006/relationships/hyperlink" Target="https://podminky.urs.cz/item/CS_URS_2024_02/622211031" TargetMode="External" /><Relationship Id="rId4" Type="http://schemas.openxmlformats.org/officeDocument/2006/relationships/hyperlink" Target="https://podminky.urs.cz/item/CS_URS_2024_02/622212051" TargetMode="External" /><Relationship Id="rId5" Type="http://schemas.openxmlformats.org/officeDocument/2006/relationships/hyperlink" Target="https://podminky.urs.cz/item/CS_URS_2024_02/622221031" TargetMode="External" /><Relationship Id="rId6" Type="http://schemas.openxmlformats.org/officeDocument/2006/relationships/hyperlink" Target="https://podminky.urs.cz/item/CS_URS_2024_02/622251101" TargetMode="External" /><Relationship Id="rId7" Type="http://schemas.openxmlformats.org/officeDocument/2006/relationships/hyperlink" Target="https://podminky.urs.cz/item/CS_URS_2024_02/622252001" TargetMode="External" /><Relationship Id="rId8" Type="http://schemas.openxmlformats.org/officeDocument/2006/relationships/hyperlink" Target="https://podminky.urs.cz/item/CS_URS_2024_02/622252002" TargetMode="External" /><Relationship Id="rId9" Type="http://schemas.openxmlformats.org/officeDocument/2006/relationships/hyperlink" Target="https://podminky.urs.cz/item/CS_URS_2024_02/622531012" TargetMode="External" /><Relationship Id="rId10" Type="http://schemas.openxmlformats.org/officeDocument/2006/relationships/hyperlink" Target="https://podminky.urs.cz/item/CS_URS_2024_02/629991012" TargetMode="External" /><Relationship Id="rId11" Type="http://schemas.openxmlformats.org/officeDocument/2006/relationships/hyperlink" Target="https://podminky.urs.cz/item/CS_URS_2024_02/629999011" TargetMode="External" /><Relationship Id="rId12" Type="http://schemas.openxmlformats.org/officeDocument/2006/relationships/hyperlink" Target="https://podminky.urs.cz/item/CS_URS_2024_02/998011002" TargetMode="External" /><Relationship Id="rId13" Type="http://schemas.openxmlformats.org/officeDocument/2006/relationships/hyperlink" Target="https://podminky.urs.cz/item/CS_URS_2024_02/711111001" TargetMode="External" /><Relationship Id="rId14" Type="http://schemas.openxmlformats.org/officeDocument/2006/relationships/hyperlink" Target="https://podminky.urs.cz/item/CS_URS_2024_02/711112001" TargetMode="External" /><Relationship Id="rId15" Type="http://schemas.openxmlformats.org/officeDocument/2006/relationships/hyperlink" Target="https://podminky.urs.cz/item/CS_URS_2024_02/711141559.2" TargetMode="External" /><Relationship Id="rId16" Type="http://schemas.openxmlformats.org/officeDocument/2006/relationships/hyperlink" Target="https://podminky.urs.cz/item/CS_URS_2024_02/711142559" TargetMode="External" /><Relationship Id="rId17" Type="http://schemas.openxmlformats.org/officeDocument/2006/relationships/hyperlink" Target="https://podminky.urs.cz/item/CS_URS_2024_02/998711101" TargetMode="External" /><Relationship Id="rId18" Type="http://schemas.openxmlformats.org/officeDocument/2006/relationships/hyperlink" Target="https://podminky.urs.cz/item/CS_URS_2024_02/712311101" TargetMode="External" /><Relationship Id="rId19" Type="http://schemas.openxmlformats.org/officeDocument/2006/relationships/hyperlink" Target="https://podminky.urs.cz/item/CS_URS_2024_02/712363373" TargetMode="External" /><Relationship Id="rId20" Type="http://schemas.openxmlformats.org/officeDocument/2006/relationships/hyperlink" Target="https://podminky.urs.cz/item/CS_URS_2024_02/712441559" TargetMode="External" /><Relationship Id="rId21" Type="http://schemas.openxmlformats.org/officeDocument/2006/relationships/hyperlink" Target="https://podminky.urs.cz/item/CS_URS_2024_02/998712103" TargetMode="External" /><Relationship Id="rId22" Type="http://schemas.openxmlformats.org/officeDocument/2006/relationships/hyperlink" Target="https://podminky.urs.cz/item/CS_URS_2024_02/713121111" TargetMode="External" /><Relationship Id="rId23" Type="http://schemas.openxmlformats.org/officeDocument/2006/relationships/hyperlink" Target="https://podminky.urs.cz/item/CS_URS_2024_02/713121111" TargetMode="External" /><Relationship Id="rId24" Type="http://schemas.openxmlformats.org/officeDocument/2006/relationships/hyperlink" Target="https://podminky.urs.cz/item/CS_URS_2024_02/713141111" TargetMode="External" /><Relationship Id="rId25" Type="http://schemas.openxmlformats.org/officeDocument/2006/relationships/hyperlink" Target="https://podminky.urs.cz/item/CS_URS_2024_02/713141151" TargetMode="External" /><Relationship Id="rId26" Type="http://schemas.openxmlformats.org/officeDocument/2006/relationships/hyperlink" Target="https://podminky.urs.cz/item/CS_URS_2024_02/713141212" TargetMode="External" /><Relationship Id="rId27" Type="http://schemas.openxmlformats.org/officeDocument/2006/relationships/hyperlink" Target="https://podminky.urs.cz/item/CS_URS_2024_02/713141223" TargetMode="External" /><Relationship Id="rId28" Type="http://schemas.openxmlformats.org/officeDocument/2006/relationships/hyperlink" Target="https://podminky.urs.cz/item/CS_URS_2024_02/713141263" TargetMode="External" /><Relationship Id="rId29" Type="http://schemas.openxmlformats.org/officeDocument/2006/relationships/hyperlink" Target="https://podminky.urs.cz/item/CS_URS_2024_02/998713102" TargetMode="External" /><Relationship Id="rId30" Type="http://schemas.openxmlformats.org/officeDocument/2006/relationships/hyperlink" Target="https://podminky.urs.cz/item/CS_URS_2024_02/762361312" TargetMode="External" /><Relationship Id="rId31" Type="http://schemas.openxmlformats.org/officeDocument/2006/relationships/hyperlink" Target="https://podminky.urs.cz/item/CS_URS_2024_02/998762102" TargetMode="External" /><Relationship Id="rId32" Type="http://schemas.openxmlformats.org/officeDocument/2006/relationships/hyperlink" Target="https://podminky.urs.cz/item/CS_URS_2024_02/766622131" TargetMode="External" /><Relationship Id="rId33" Type="http://schemas.openxmlformats.org/officeDocument/2006/relationships/hyperlink" Target="https://podminky.urs.cz/item/CS_URS_2024_02/766622132" TargetMode="External" /><Relationship Id="rId34" Type="http://schemas.openxmlformats.org/officeDocument/2006/relationships/hyperlink" Target="https://podminky.urs.cz/item/CS_URS_2024_02/766622216" TargetMode="External" /><Relationship Id="rId35" Type="http://schemas.openxmlformats.org/officeDocument/2006/relationships/hyperlink" Target="https://podminky.urs.cz/item/CS_URS_2024_02/766629639" TargetMode="External" /><Relationship Id="rId36" Type="http://schemas.openxmlformats.org/officeDocument/2006/relationships/hyperlink" Target="https://podminky.urs.cz/item/CS_URS_2024_02/766629651" TargetMode="External" /><Relationship Id="rId37" Type="http://schemas.openxmlformats.org/officeDocument/2006/relationships/hyperlink" Target="https://podminky.urs.cz/item/CS_URS_2024_02/766660411" TargetMode="External" /><Relationship Id="rId38" Type="http://schemas.openxmlformats.org/officeDocument/2006/relationships/hyperlink" Target="https://podminky.urs.cz/item/CS_URS_2024_02/766660451" TargetMode="External" /><Relationship Id="rId39" Type="http://schemas.openxmlformats.org/officeDocument/2006/relationships/hyperlink" Target="https://podminky.urs.cz/item/CS_URS_2024_02/766694116" TargetMode="External" /><Relationship Id="rId40" Type="http://schemas.openxmlformats.org/officeDocument/2006/relationships/hyperlink" Target="https://podminky.urs.cz/item/CS_URS_2024_02/998766102" TargetMode="External" /><Relationship Id="rId4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1142001" TargetMode="External" /><Relationship Id="rId2" Type="http://schemas.openxmlformats.org/officeDocument/2006/relationships/hyperlink" Target="https://podminky.urs.cz/item/CS_URS_2024_02/621211011" TargetMode="External" /><Relationship Id="rId3" Type="http://schemas.openxmlformats.org/officeDocument/2006/relationships/hyperlink" Target="https://podminky.urs.cz/item/CS_URS_2024_02/622531012" TargetMode="External" /><Relationship Id="rId4" Type="http://schemas.openxmlformats.org/officeDocument/2006/relationships/hyperlink" Target="https://podminky.urs.cz/item/CS_URS_2024_02/997013214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871" TargetMode="External" /><Relationship Id="rId8" Type="http://schemas.openxmlformats.org/officeDocument/2006/relationships/hyperlink" Target="https://podminky.urs.cz/item/CS_URS_2024_02/998011002" TargetMode="External" /><Relationship Id="rId9" Type="http://schemas.openxmlformats.org/officeDocument/2006/relationships/hyperlink" Target="https://podminky.urs.cz/item/CS_URS_2024_02/762345811" TargetMode="External" /><Relationship Id="rId10" Type="http://schemas.openxmlformats.org/officeDocument/2006/relationships/hyperlink" Target="https://podminky.urs.cz/item/CS_URS_2024_02/764212612" TargetMode="External" /><Relationship Id="rId11" Type="http://schemas.openxmlformats.org/officeDocument/2006/relationships/hyperlink" Target="https://podminky.urs.cz/item/CS_URS_2024_02/764212634" TargetMode="External" /><Relationship Id="rId12" Type="http://schemas.openxmlformats.org/officeDocument/2006/relationships/hyperlink" Target="https://podminky.urs.cz/item/CS_URS_2024_02/764212684" TargetMode="External" /><Relationship Id="rId13" Type="http://schemas.openxmlformats.org/officeDocument/2006/relationships/hyperlink" Target="https://podminky.urs.cz/item/CS_URS_2024_02/764212612" TargetMode="External" /><Relationship Id="rId14" Type="http://schemas.openxmlformats.org/officeDocument/2006/relationships/hyperlink" Target="https://podminky.urs.cz/item/CS_URS_2024_02/764216646" TargetMode="External" /><Relationship Id="rId15" Type="http://schemas.openxmlformats.org/officeDocument/2006/relationships/hyperlink" Target="https://podminky.urs.cz/item/CS_URS_2024_02/764218624" TargetMode="External" /><Relationship Id="rId16" Type="http://schemas.openxmlformats.org/officeDocument/2006/relationships/hyperlink" Target="https://podminky.urs.cz/item/CS_URS_2024_02/764218627" TargetMode="External" /><Relationship Id="rId17" Type="http://schemas.openxmlformats.org/officeDocument/2006/relationships/hyperlink" Target="https://podminky.urs.cz/item/CS_URS_2024_02/764511602" TargetMode="External" /><Relationship Id="rId18" Type="http://schemas.openxmlformats.org/officeDocument/2006/relationships/hyperlink" Target="https://podminky.urs.cz/item/CS_URS_2024_02/764511602.1" TargetMode="External" /><Relationship Id="rId19" Type="http://schemas.openxmlformats.org/officeDocument/2006/relationships/hyperlink" Target="https://podminky.urs.cz/item/CS_URS_2024_02/764511642" TargetMode="External" /><Relationship Id="rId20" Type="http://schemas.openxmlformats.org/officeDocument/2006/relationships/hyperlink" Target="https://podminky.urs.cz/item/CS_URS_2024_02/764518622" TargetMode="External" /><Relationship Id="rId21" Type="http://schemas.openxmlformats.org/officeDocument/2006/relationships/hyperlink" Target="https://podminky.urs.cz/item/CS_URS_2024_02/764518622" TargetMode="External" /><Relationship Id="rId22" Type="http://schemas.openxmlformats.org/officeDocument/2006/relationships/hyperlink" Target="https://podminky.urs.cz/item/CS_URS_2024_02/764212634" TargetMode="External" /><Relationship Id="rId23" Type="http://schemas.openxmlformats.org/officeDocument/2006/relationships/hyperlink" Target="https://podminky.urs.cz/item/CS_URS_2024_02/764212635" TargetMode="External" /><Relationship Id="rId24" Type="http://schemas.openxmlformats.org/officeDocument/2006/relationships/hyperlink" Target="https://podminky.urs.cz/item/CS_URS_2024_02/764212684.1" TargetMode="External" /><Relationship Id="rId25" Type="http://schemas.openxmlformats.org/officeDocument/2006/relationships/hyperlink" Target="https://podminky.urs.cz/item/CS_URS_2024_02/764215607" TargetMode="External" /><Relationship Id="rId26" Type="http://schemas.openxmlformats.org/officeDocument/2006/relationships/hyperlink" Target="https://podminky.urs.cz/item/CS_URS_2024_02/764215608" TargetMode="External" /><Relationship Id="rId27" Type="http://schemas.openxmlformats.org/officeDocument/2006/relationships/hyperlink" Target="https://podminky.urs.cz/item/CS_URS_2024_02/764216644" TargetMode="External" /><Relationship Id="rId28" Type="http://schemas.openxmlformats.org/officeDocument/2006/relationships/hyperlink" Target="https://podminky.urs.cz/item/CS_URS_2024_02/764216645" TargetMode="External" /><Relationship Id="rId29" Type="http://schemas.openxmlformats.org/officeDocument/2006/relationships/hyperlink" Target="https://podminky.urs.cz/item/CS_URS_2024_02/764216646" TargetMode="External" /><Relationship Id="rId30" Type="http://schemas.openxmlformats.org/officeDocument/2006/relationships/hyperlink" Target="https://podminky.urs.cz/item/CS_URS_2024_02/764218605" TargetMode="External" /><Relationship Id="rId31" Type="http://schemas.openxmlformats.org/officeDocument/2006/relationships/hyperlink" Target="https://podminky.urs.cz/item/CS_URS_2024_02/764218624" TargetMode="External" /><Relationship Id="rId32" Type="http://schemas.openxmlformats.org/officeDocument/2006/relationships/hyperlink" Target="https://podminky.urs.cz/item/CS_URS_2024_02/764311605" TargetMode="External" /><Relationship Id="rId33" Type="http://schemas.openxmlformats.org/officeDocument/2006/relationships/hyperlink" Target="https://podminky.urs.cz/item/CS_URS_2024_02/764311605" TargetMode="External" /><Relationship Id="rId34" Type="http://schemas.openxmlformats.org/officeDocument/2006/relationships/hyperlink" Target="https://podminky.urs.cz/item/CS_URS_2024_02/764511602" TargetMode="External" /><Relationship Id="rId35" Type="http://schemas.openxmlformats.org/officeDocument/2006/relationships/hyperlink" Target="https://podminky.urs.cz/item/CS_URS_2024_02/764511602.2" TargetMode="External" /><Relationship Id="rId36" Type="http://schemas.openxmlformats.org/officeDocument/2006/relationships/hyperlink" Target="https://podminky.urs.cz/item/CS_URS_2024_02/764511642" TargetMode="External" /><Relationship Id="rId37" Type="http://schemas.openxmlformats.org/officeDocument/2006/relationships/hyperlink" Target="https://podminky.urs.cz/item/CS_URS_2024_02/764518622" TargetMode="External" /><Relationship Id="rId38" Type="http://schemas.openxmlformats.org/officeDocument/2006/relationships/hyperlink" Target="https://podminky.urs.cz/item/CS_URS_2025_02/764518622.1" TargetMode="External" /><Relationship Id="rId39" Type="http://schemas.openxmlformats.org/officeDocument/2006/relationships/hyperlink" Target="https://podminky.urs.cz/item/CS_URS_2024_02/765111821" TargetMode="External" /><Relationship Id="rId40" Type="http://schemas.openxmlformats.org/officeDocument/2006/relationships/hyperlink" Target="https://podminky.urs.cz/item/CS_URS_2024_02/766622216" TargetMode="External" /><Relationship Id="rId41" Type="http://schemas.openxmlformats.org/officeDocument/2006/relationships/hyperlink" Target="https://podminky.urs.cz/item/CS_URS_2024_02/766660729.1" TargetMode="External" /><Relationship Id="rId42" Type="http://schemas.openxmlformats.org/officeDocument/2006/relationships/hyperlink" Target="https://podminky.urs.cz/item/CS_URS_2024_02/766682211" TargetMode="External" /><Relationship Id="rId43" Type="http://schemas.openxmlformats.org/officeDocument/2006/relationships/hyperlink" Target="https://podminky.urs.cz/item/CS_URS_2024_02/766682211" TargetMode="External" /><Relationship Id="rId44" Type="http://schemas.openxmlformats.org/officeDocument/2006/relationships/hyperlink" Target="https://podminky.urs.cz/item/CS_URS_2024_02/766694116" TargetMode="External" /><Relationship Id="rId45" Type="http://schemas.openxmlformats.org/officeDocument/2006/relationships/hyperlink" Target="https://podminky.urs.cz/item/CS_URS_2024_02/766694116" TargetMode="External" /><Relationship Id="rId46" Type="http://schemas.openxmlformats.org/officeDocument/2006/relationships/hyperlink" Target="https://podminky.urs.cz/item/CS_URS_2024_02/766694126" TargetMode="External" /><Relationship Id="rId47" Type="http://schemas.openxmlformats.org/officeDocument/2006/relationships/hyperlink" Target="https://podminky.urs.cz/item/CS_URS_2024_02/998766102" TargetMode="External" /><Relationship Id="rId48" Type="http://schemas.openxmlformats.org/officeDocument/2006/relationships/hyperlink" Target="https://podminky.urs.cz/item/CS_URS_2024_02/767163101" TargetMode="External" /><Relationship Id="rId49" Type="http://schemas.openxmlformats.org/officeDocument/2006/relationships/hyperlink" Target="https://podminky.urs.cz/item/CS_URS_2024_02/998767102" TargetMode="External" /><Relationship Id="rId5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44000" TargetMode="External" /><Relationship Id="rId2" Type="http://schemas.openxmlformats.org/officeDocument/2006/relationships/hyperlink" Target="https://podminky.urs.cz/item/CS_URS_2022_02/013254000" TargetMode="External" /><Relationship Id="rId3" Type="http://schemas.openxmlformats.org/officeDocument/2006/relationships/hyperlink" Target="https://podminky.urs.cz/item/CS_URS_2022_02/013294000" TargetMode="External" /><Relationship Id="rId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3</v>
      </c>
      <c r="AK7" s="34" t="s">
        <v>20</v>
      </c>
      <c r="AN7" s="29" t="s">
        <v>3</v>
      </c>
      <c r="AR7" s="24"/>
      <c r="BE7" s="33"/>
      <c r="BS7" s="21" t="s">
        <v>7</v>
      </c>
    </row>
    <row r="8" s="1" customFormat="1" ht="12" customHeight="1">
      <c r="B8" s="24"/>
      <c r="D8" s="34" t="s">
        <v>21</v>
      </c>
      <c r="K8" s="29" t="s">
        <v>22</v>
      </c>
      <c r="AK8" s="34" t="s">
        <v>23</v>
      </c>
      <c r="AN8" s="35" t="s">
        <v>24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25</v>
      </c>
      <c r="AK10" s="34" t="s">
        <v>26</v>
      </c>
      <c r="AN10" s="29" t="s">
        <v>3</v>
      </c>
      <c r="AR10" s="24"/>
      <c r="BE10" s="33"/>
      <c r="BS10" s="21" t="s">
        <v>7</v>
      </c>
    </row>
    <row r="11" s="1" customFormat="1" ht="18.48" customHeight="1">
      <c r="B11" s="24"/>
      <c r="E11" s="29" t="s">
        <v>27</v>
      </c>
      <c r="AK11" s="34" t="s">
        <v>28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29</v>
      </c>
      <c r="AK13" s="34" t="s">
        <v>26</v>
      </c>
      <c r="AN13" s="36" t="s">
        <v>30</v>
      </c>
      <c r="AR13" s="24"/>
      <c r="BE13" s="33"/>
      <c r="BS13" s="21" t="s">
        <v>7</v>
      </c>
    </row>
    <row r="14">
      <c r="B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N14" s="36" t="s">
        <v>30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31</v>
      </c>
      <c r="AK16" s="34" t="s">
        <v>26</v>
      </c>
      <c r="AN16" s="29" t="s">
        <v>32</v>
      </c>
      <c r="AR16" s="24"/>
      <c r="BE16" s="33"/>
      <c r="BS16" s="21" t="s">
        <v>4</v>
      </c>
    </row>
    <row r="17" s="1" customFormat="1" ht="18.48" customHeight="1">
      <c r="B17" s="24"/>
      <c r="E17" s="29" t="s">
        <v>33</v>
      </c>
      <c r="AK17" s="34" t="s">
        <v>28</v>
      </c>
      <c r="AN17" s="29" t="s">
        <v>3</v>
      </c>
      <c r="AR17" s="24"/>
      <c r="BE17" s="33"/>
      <c r="BS17" s="21" t="s">
        <v>34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35</v>
      </c>
      <c r="AK19" s="34" t="s">
        <v>26</v>
      </c>
      <c r="AN19" s="29" t="s">
        <v>32</v>
      </c>
      <c r="AR19" s="24"/>
      <c r="BE19" s="33"/>
      <c r="BS19" s="21" t="s">
        <v>7</v>
      </c>
    </row>
    <row r="20" s="1" customFormat="1" ht="18.48" customHeight="1">
      <c r="B20" s="24"/>
      <c r="E20" s="29" t="s">
        <v>33</v>
      </c>
      <c r="AK20" s="34" t="s">
        <v>28</v>
      </c>
      <c r="AN20" s="29" t="s">
        <v>3</v>
      </c>
      <c r="AR20" s="24"/>
      <c r="BE20" s="33"/>
      <c r="BS20" s="21" t="s">
        <v>4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36</v>
      </c>
      <c r="AR22" s="24"/>
      <c r="BE22" s="33"/>
    </row>
    <row r="23" s="1" customFormat="1" ht="47.25" customHeight="1">
      <c r="B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42</v>
      </c>
      <c r="E29" s="3"/>
      <c r="F29" s="34" t="s">
        <v>43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44</v>
      </c>
      <c r="G30" s="3"/>
      <c r="H30" s="3"/>
      <c r="I30" s="3"/>
      <c r="J30" s="3"/>
      <c r="K30" s="3"/>
      <c r="L30" s="47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45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46</v>
      </c>
      <c r="G32" s="3"/>
      <c r="H32" s="3"/>
      <c r="I32" s="3"/>
      <c r="J32" s="3"/>
      <c r="K32" s="3"/>
      <c r="L32" s="47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47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2024/8-2SOD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Stavební úpravy včetně změny užívání objektu Hradní 61, Žebrák 267 53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21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Žebrák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23</v>
      </c>
      <c r="AJ47" s="40"/>
      <c r="AK47" s="40"/>
      <c r="AL47" s="40"/>
      <c r="AM47" s="66" t="str">
        <f>IF(AN8= "","",AN8)</f>
        <v>9. 7. 2025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15.15" customHeight="1">
      <c r="A49" s="40"/>
      <c r="B49" s="41"/>
      <c r="C49" s="34" t="s">
        <v>25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>Město Žebrák; 00234079, Náměstí 1, 267 53 Žebrák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31</v>
      </c>
      <c r="AJ49" s="40"/>
      <c r="AK49" s="40"/>
      <c r="AL49" s="40"/>
      <c r="AM49" s="67" t="str">
        <f>IF(E17="","",E17)</f>
        <v>A.D.S. Rokycany s.r.o.</v>
      </c>
      <c r="AN49" s="4"/>
      <c r="AO49" s="4"/>
      <c r="AP49" s="4"/>
      <c r="AQ49" s="40"/>
      <c r="AR49" s="41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15.15" customHeight="1">
      <c r="A50" s="40"/>
      <c r="B50" s="41"/>
      <c r="C50" s="34" t="s">
        <v>29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35</v>
      </c>
      <c r="AJ50" s="40"/>
      <c r="AK50" s="40"/>
      <c r="AL50" s="40"/>
      <c r="AM50" s="67" t="str">
        <f>IF(E20="","",E20)</f>
        <v>A.D.S. Rokycany s.r.o.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53</v>
      </c>
      <c r="D52" s="77"/>
      <c r="E52" s="77"/>
      <c r="F52" s="77"/>
      <c r="G52" s="77"/>
      <c r="H52" s="78"/>
      <c r="I52" s="79" t="s">
        <v>54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55</v>
      </c>
      <c r="AH52" s="77"/>
      <c r="AI52" s="77"/>
      <c r="AJ52" s="77"/>
      <c r="AK52" s="77"/>
      <c r="AL52" s="77"/>
      <c r="AM52" s="77"/>
      <c r="AN52" s="79" t="s">
        <v>56</v>
      </c>
      <c r="AO52" s="77"/>
      <c r="AP52" s="77"/>
      <c r="AQ52" s="81" t="s">
        <v>57</v>
      </c>
      <c r="AR52" s="41"/>
      <c r="AS52" s="82" t="s">
        <v>58</v>
      </c>
      <c r="AT52" s="83" t="s">
        <v>59</v>
      </c>
      <c r="AU52" s="83" t="s">
        <v>60</v>
      </c>
      <c r="AV52" s="83" t="s">
        <v>61</v>
      </c>
      <c r="AW52" s="83" t="s">
        <v>62</v>
      </c>
      <c r="AX52" s="83" t="s">
        <v>63</v>
      </c>
      <c r="AY52" s="83" t="s">
        <v>64</v>
      </c>
      <c r="AZ52" s="83" t="s">
        <v>65</v>
      </c>
      <c r="BA52" s="83" t="s">
        <v>66</v>
      </c>
      <c r="BB52" s="83" t="s">
        <v>67</v>
      </c>
      <c r="BC52" s="83" t="s">
        <v>68</v>
      </c>
      <c r="BD52" s="84" t="s">
        <v>69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70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ROUND(SUM(AG55:AG64),2)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ROUND(SUM(AS55:AS64),2)</f>
        <v>0</v>
      </c>
      <c r="AT54" s="95">
        <f>ROUND(SUM(AV54:AW54),2)</f>
        <v>0</v>
      </c>
      <c r="AU54" s="96">
        <f>ROUND(SUM(AU55:AU64),5)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ROUND(SUM(AZ55:AZ64),2)</f>
        <v>0</v>
      </c>
      <c r="BA54" s="95">
        <f>ROUND(SUM(BA55:BA64),2)</f>
        <v>0</v>
      </c>
      <c r="BB54" s="95">
        <f>ROUND(SUM(BB55:BB64),2)</f>
        <v>0</v>
      </c>
      <c r="BC54" s="95">
        <f>ROUND(SUM(BC55:BC64),2)</f>
        <v>0</v>
      </c>
      <c r="BD54" s="97">
        <f>ROUND(SUM(BD55:BD64),2)</f>
        <v>0</v>
      </c>
      <c r="BE54" s="6"/>
      <c r="BS54" s="98" t="s">
        <v>71</v>
      </c>
      <c r="BT54" s="98" t="s">
        <v>72</v>
      </c>
      <c r="BU54" s="99" t="s">
        <v>73</v>
      </c>
      <c r="BV54" s="98" t="s">
        <v>74</v>
      </c>
      <c r="BW54" s="98" t="s">
        <v>5</v>
      </c>
      <c r="BX54" s="98" t="s">
        <v>75</v>
      </c>
      <c r="CL54" s="98" t="s">
        <v>3</v>
      </c>
    </row>
    <row r="55" s="7" customFormat="1" ht="16.5" customHeight="1">
      <c r="A55" s="100" t="s">
        <v>76</v>
      </c>
      <c r="B55" s="101"/>
      <c r="C55" s="102"/>
      <c r="D55" s="103" t="s">
        <v>77</v>
      </c>
      <c r="E55" s="103"/>
      <c r="F55" s="103"/>
      <c r="G55" s="103"/>
      <c r="H55" s="103"/>
      <c r="I55" s="104"/>
      <c r="J55" s="103" t="s">
        <v>78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'01 - Bourací práce hlavní...'!J30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79</v>
      </c>
      <c r="AR55" s="101"/>
      <c r="AS55" s="107">
        <v>0</v>
      </c>
      <c r="AT55" s="108">
        <f>ROUND(SUM(AV55:AW55),2)</f>
        <v>0</v>
      </c>
      <c r="AU55" s="109">
        <f>'01 - Bourací práce hlavní...'!P101</f>
        <v>0</v>
      </c>
      <c r="AV55" s="108">
        <f>'01 - Bourací práce hlavní...'!J33</f>
        <v>0</v>
      </c>
      <c r="AW55" s="108">
        <f>'01 - Bourací práce hlavní...'!J34</f>
        <v>0</v>
      </c>
      <c r="AX55" s="108">
        <f>'01 - Bourací práce hlavní...'!J35</f>
        <v>0</v>
      </c>
      <c r="AY55" s="108">
        <f>'01 - Bourací práce hlavní...'!J36</f>
        <v>0</v>
      </c>
      <c r="AZ55" s="108">
        <f>'01 - Bourací práce hlavní...'!F33</f>
        <v>0</v>
      </c>
      <c r="BA55" s="108">
        <f>'01 - Bourací práce hlavní...'!F34</f>
        <v>0</v>
      </c>
      <c r="BB55" s="108">
        <f>'01 - Bourací práce hlavní...'!F35</f>
        <v>0</v>
      </c>
      <c r="BC55" s="108">
        <f>'01 - Bourací práce hlavní...'!F36</f>
        <v>0</v>
      </c>
      <c r="BD55" s="110">
        <f>'01 - Bourací práce hlavní...'!F37</f>
        <v>0</v>
      </c>
      <c r="BE55" s="7"/>
      <c r="BT55" s="111" t="s">
        <v>80</v>
      </c>
      <c r="BV55" s="111" t="s">
        <v>74</v>
      </c>
      <c r="BW55" s="111" t="s">
        <v>81</v>
      </c>
      <c r="BX55" s="111" t="s">
        <v>5</v>
      </c>
      <c r="CL55" s="111" t="s">
        <v>3</v>
      </c>
      <c r="CM55" s="111" t="s">
        <v>82</v>
      </c>
    </row>
    <row r="56" s="7" customFormat="1" ht="16.5" customHeight="1">
      <c r="A56" s="100" t="s">
        <v>76</v>
      </c>
      <c r="B56" s="101"/>
      <c r="C56" s="102"/>
      <c r="D56" s="103" t="s">
        <v>83</v>
      </c>
      <c r="E56" s="103"/>
      <c r="F56" s="103"/>
      <c r="G56" s="103"/>
      <c r="H56" s="103"/>
      <c r="I56" s="104"/>
      <c r="J56" s="103" t="s">
        <v>84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5">
        <f>'02 - Stavební úpravy hlav...'!J30</f>
        <v>0</v>
      </c>
      <c r="AH56" s="104"/>
      <c r="AI56" s="104"/>
      <c r="AJ56" s="104"/>
      <c r="AK56" s="104"/>
      <c r="AL56" s="104"/>
      <c r="AM56" s="104"/>
      <c r="AN56" s="105">
        <f>SUM(AG56,AT56)</f>
        <v>0</v>
      </c>
      <c r="AO56" s="104"/>
      <c r="AP56" s="104"/>
      <c r="AQ56" s="106" t="s">
        <v>79</v>
      </c>
      <c r="AR56" s="101"/>
      <c r="AS56" s="107">
        <v>0</v>
      </c>
      <c r="AT56" s="108">
        <f>ROUND(SUM(AV56:AW56),2)</f>
        <v>0</v>
      </c>
      <c r="AU56" s="109">
        <f>'02 - Stavební úpravy hlav...'!P107</f>
        <v>0</v>
      </c>
      <c r="AV56" s="108">
        <f>'02 - Stavební úpravy hlav...'!J33</f>
        <v>0</v>
      </c>
      <c r="AW56" s="108">
        <f>'02 - Stavební úpravy hlav...'!J34</f>
        <v>0</v>
      </c>
      <c r="AX56" s="108">
        <f>'02 - Stavební úpravy hlav...'!J35</f>
        <v>0</v>
      </c>
      <c r="AY56" s="108">
        <f>'02 - Stavební úpravy hlav...'!J36</f>
        <v>0</v>
      </c>
      <c r="AZ56" s="108">
        <f>'02 - Stavební úpravy hlav...'!F33</f>
        <v>0</v>
      </c>
      <c r="BA56" s="108">
        <f>'02 - Stavební úpravy hlav...'!F34</f>
        <v>0</v>
      </c>
      <c r="BB56" s="108">
        <f>'02 - Stavební úpravy hlav...'!F35</f>
        <v>0</v>
      </c>
      <c r="BC56" s="108">
        <f>'02 - Stavební úpravy hlav...'!F36</f>
        <v>0</v>
      </c>
      <c r="BD56" s="110">
        <f>'02 - Stavební úpravy hlav...'!F37</f>
        <v>0</v>
      </c>
      <c r="BE56" s="7"/>
      <c r="BT56" s="111" t="s">
        <v>80</v>
      </c>
      <c r="BV56" s="111" t="s">
        <v>74</v>
      </c>
      <c r="BW56" s="111" t="s">
        <v>85</v>
      </c>
      <c r="BX56" s="111" t="s">
        <v>5</v>
      </c>
      <c r="CL56" s="111" t="s">
        <v>3</v>
      </c>
      <c r="CM56" s="111" t="s">
        <v>82</v>
      </c>
    </row>
    <row r="57" s="7" customFormat="1" ht="16.5" customHeight="1">
      <c r="A57" s="100" t="s">
        <v>76</v>
      </c>
      <c r="B57" s="101"/>
      <c r="C57" s="102"/>
      <c r="D57" s="103" t="s">
        <v>86</v>
      </c>
      <c r="E57" s="103"/>
      <c r="F57" s="103"/>
      <c r="G57" s="103"/>
      <c r="H57" s="103"/>
      <c r="I57" s="104"/>
      <c r="J57" s="103" t="s">
        <v>87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5">
        <f>'03 - Bourací práce zázemí'!J30</f>
        <v>0</v>
      </c>
      <c r="AH57" s="104"/>
      <c r="AI57" s="104"/>
      <c r="AJ57" s="104"/>
      <c r="AK57" s="104"/>
      <c r="AL57" s="104"/>
      <c r="AM57" s="104"/>
      <c r="AN57" s="105">
        <f>SUM(AG57,AT57)</f>
        <v>0</v>
      </c>
      <c r="AO57" s="104"/>
      <c r="AP57" s="104"/>
      <c r="AQ57" s="106" t="s">
        <v>79</v>
      </c>
      <c r="AR57" s="101"/>
      <c r="AS57" s="107">
        <v>0</v>
      </c>
      <c r="AT57" s="108">
        <f>ROUND(SUM(AV57:AW57),2)</f>
        <v>0</v>
      </c>
      <c r="AU57" s="109">
        <f>'03 - Bourací práce zázemí'!P87</f>
        <v>0</v>
      </c>
      <c r="AV57" s="108">
        <f>'03 - Bourací práce zázemí'!J33</f>
        <v>0</v>
      </c>
      <c r="AW57" s="108">
        <f>'03 - Bourací práce zázemí'!J34</f>
        <v>0</v>
      </c>
      <c r="AX57" s="108">
        <f>'03 - Bourací práce zázemí'!J35</f>
        <v>0</v>
      </c>
      <c r="AY57" s="108">
        <f>'03 - Bourací práce zázemí'!J36</f>
        <v>0</v>
      </c>
      <c r="AZ57" s="108">
        <f>'03 - Bourací práce zázemí'!F33</f>
        <v>0</v>
      </c>
      <c r="BA57" s="108">
        <f>'03 - Bourací práce zázemí'!F34</f>
        <v>0</v>
      </c>
      <c r="BB57" s="108">
        <f>'03 - Bourací práce zázemí'!F35</f>
        <v>0</v>
      </c>
      <c r="BC57" s="108">
        <f>'03 - Bourací práce zázemí'!F36</f>
        <v>0</v>
      </c>
      <c r="BD57" s="110">
        <f>'03 - Bourací práce zázemí'!F37</f>
        <v>0</v>
      </c>
      <c r="BE57" s="7"/>
      <c r="BT57" s="111" t="s">
        <v>80</v>
      </c>
      <c r="BV57" s="111" t="s">
        <v>74</v>
      </c>
      <c r="BW57" s="111" t="s">
        <v>88</v>
      </c>
      <c r="BX57" s="111" t="s">
        <v>5</v>
      </c>
      <c r="CL57" s="111" t="s">
        <v>3</v>
      </c>
      <c r="CM57" s="111" t="s">
        <v>82</v>
      </c>
    </row>
    <row r="58" s="7" customFormat="1" ht="16.5" customHeight="1">
      <c r="A58" s="100" t="s">
        <v>76</v>
      </c>
      <c r="B58" s="101"/>
      <c r="C58" s="102"/>
      <c r="D58" s="103" t="s">
        <v>89</v>
      </c>
      <c r="E58" s="103"/>
      <c r="F58" s="103"/>
      <c r="G58" s="103"/>
      <c r="H58" s="103"/>
      <c r="I58" s="104"/>
      <c r="J58" s="103" t="s">
        <v>90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5">
        <f>'04 - Stavební úpravy zázemí'!J30</f>
        <v>0</v>
      </c>
      <c r="AH58" s="104"/>
      <c r="AI58" s="104"/>
      <c r="AJ58" s="104"/>
      <c r="AK58" s="104"/>
      <c r="AL58" s="104"/>
      <c r="AM58" s="104"/>
      <c r="AN58" s="105">
        <f>SUM(AG58,AT58)</f>
        <v>0</v>
      </c>
      <c r="AO58" s="104"/>
      <c r="AP58" s="104"/>
      <c r="AQ58" s="106" t="s">
        <v>79</v>
      </c>
      <c r="AR58" s="101"/>
      <c r="AS58" s="107">
        <v>0</v>
      </c>
      <c r="AT58" s="108">
        <f>ROUND(SUM(AV58:AW58),2)</f>
        <v>0</v>
      </c>
      <c r="AU58" s="109">
        <f>'04 - Stavební úpravy zázemí'!P97</f>
        <v>0</v>
      </c>
      <c r="AV58" s="108">
        <f>'04 - Stavební úpravy zázemí'!J33</f>
        <v>0</v>
      </c>
      <c r="AW58" s="108">
        <f>'04 - Stavební úpravy zázemí'!J34</f>
        <v>0</v>
      </c>
      <c r="AX58" s="108">
        <f>'04 - Stavební úpravy zázemí'!J35</f>
        <v>0</v>
      </c>
      <c r="AY58" s="108">
        <f>'04 - Stavební úpravy zázemí'!J36</f>
        <v>0</v>
      </c>
      <c r="AZ58" s="108">
        <f>'04 - Stavební úpravy zázemí'!F33</f>
        <v>0</v>
      </c>
      <c r="BA58" s="108">
        <f>'04 - Stavební úpravy zázemí'!F34</f>
        <v>0</v>
      </c>
      <c r="BB58" s="108">
        <f>'04 - Stavební úpravy zázemí'!F35</f>
        <v>0</v>
      </c>
      <c r="BC58" s="108">
        <f>'04 - Stavební úpravy zázemí'!F36</f>
        <v>0</v>
      </c>
      <c r="BD58" s="110">
        <f>'04 - Stavební úpravy zázemí'!F37</f>
        <v>0</v>
      </c>
      <c r="BE58" s="7"/>
      <c r="BT58" s="111" t="s">
        <v>80</v>
      </c>
      <c r="BV58" s="111" t="s">
        <v>74</v>
      </c>
      <c r="BW58" s="111" t="s">
        <v>91</v>
      </c>
      <c r="BX58" s="111" t="s">
        <v>5</v>
      </c>
      <c r="CL58" s="111" t="s">
        <v>3</v>
      </c>
      <c r="CM58" s="111" t="s">
        <v>82</v>
      </c>
    </row>
    <row r="59" s="7" customFormat="1" ht="24.75" customHeight="1">
      <c r="A59" s="100" t="s">
        <v>76</v>
      </c>
      <c r="B59" s="101"/>
      <c r="C59" s="102"/>
      <c r="D59" s="103" t="s">
        <v>92</v>
      </c>
      <c r="E59" s="103"/>
      <c r="F59" s="103"/>
      <c r="G59" s="103"/>
      <c r="H59" s="103"/>
      <c r="I59" s="104"/>
      <c r="J59" s="103" t="s">
        <v>93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5">
        <f>'05 - Vnitřní vodovod, kan...'!J30</f>
        <v>0</v>
      </c>
      <c r="AH59" s="104"/>
      <c r="AI59" s="104"/>
      <c r="AJ59" s="104"/>
      <c r="AK59" s="104"/>
      <c r="AL59" s="104"/>
      <c r="AM59" s="104"/>
      <c r="AN59" s="105">
        <f>SUM(AG59,AT59)</f>
        <v>0</v>
      </c>
      <c r="AO59" s="104"/>
      <c r="AP59" s="104"/>
      <c r="AQ59" s="106" t="s">
        <v>79</v>
      </c>
      <c r="AR59" s="101"/>
      <c r="AS59" s="107">
        <v>0</v>
      </c>
      <c r="AT59" s="108">
        <f>ROUND(SUM(AV59:AW59),2)</f>
        <v>0</v>
      </c>
      <c r="AU59" s="109">
        <f>'05 - Vnitřní vodovod, kan...'!P89</f>
        <v>0</v>
      </c>
      <c r="AV59" s="108">
        <f>'05 - Vnitřní vodovod, kan...'!J33</f>
        <v>0</v>
      </c>
      <c r="AW59" s="108">
        <f>'05 - Vnitřní vodovod, kan...'!J34</f>
        <v>0</v>
      </c>
      <c r="AX59" s="108">
        <f>'05 - Vnitřní vodovod, kan...'!J35</f>
        <v>0</v>
      </c>
      <c r="AY59" s="108">
        <f>'05 - Vnitřní vodovod, kan...'!J36</f>
        <v>0</v>
      </c>
      <c r="AZ59" s="108">
        <f>'05 - Vnitřní vodovod, kan...'!F33</f>
        <v>0</v>
      </c>
      <c r="BA59" s="108">
        <f>'05 - Vnitřní vodovod, kan...'!F34</f>
        <v>0</v>
      </c>
      <c r="BB59" s="108">
        <f>'05 - Vnitřní vodovod, kan...'!F35</f>
        <v>0</v>
      </c>
      <c r="BC59" s="108">
        <f>'05 - Vnitřní vodovod, kan...'!F36</f>
        <v>0</v>
      </c>
      <c r="BD59" s="110">
        <f>'05 - Vnitřní vodovod, kan...'!F37</f>
        <v>0</v>
      </c>
      <c r="BE59" s="7"/>
      <c r="BT59" s="111" t="s">
        <v>80</v>
      </c>
      <c r="BV59" s="111" t="s">
        <v>74</v>
      </c>
      <c r="BW59" s="111" t="s">
        <v>94</v>
      </c>
      <c r="BX59" s="111" t="s">
        <v>5</v>
      </c>
      <c r="CL59" s="111" t="s">
        <v>3</v>
      </c>
      <c r="CM59" s="111" t="s">
        <v>82</v>
      </c>
    </row>
    <row r="60" s="7" customFormat="1" ht="16.5" customHeight="1">
      <c r="A60" s="100" t="s">
        <v>76</v>
      </c>
      <c r="B60" s="101"/>
      <c r="C60" s="102"/>
      <c r="D60" s="103" t="s">
        <v>95</v>
      </c>
      <c r="E60" s="103"/>
      <c r="F60" s="103"/>
      <c r="G60" s="103"/>
      <c r="H60" s="103"/>
      <c r="I60" s="104"/>
      <c r="J60" s="103" t="s">
        <v>96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5">
        <f>'06 - Ústřední vytápění'!J30</f>
        <v>0</v>
      </c>
      <c r="AH60" s="104"/>
      <c r="AI60" s="104"/>
      <c r="AJ60" s="104"/>
      <c r="AK60" s="104"/>
      <c r="AL60" s="104"/>
      <c r="AM60" s="104"/>
      <c r="AN60" s="105">
        <f>SUM(AG60,AT60)</f>
        <v>0</v>
      </c>
      <c r="AO60" s="104"/>
      <c r="AP60" s="104"/>
      <c r="AQ60" s="106" t="s">
        <v>79</v>
      </c>
      <c r="AR60" s="101"/>
      <c r="AS60" s="107">
        <v>0</v>
      </c>
      <c r="AT60" s="108">
        <f>ROUND(SUM(AV60:AW60),2)</f>
        <v>0</v>
      </c>
      <c r="AU60" s="109">
        <f>'06 - Ústřední vytápění'!P81</f>
        <v>0</v>
      </c>
      <c r="AV60" s="108">
        <f>'06 - Ústřední vytápění'!J33</f>
        <v>0</v>
      </c>
      <c r="AW60" s="108">
        <f>'06 - Ústřední vytápění'!J34</f>
        <v>0</v>
      </c>
      <c r="AX60" s="108">
        <f>'06 - Ústřední vytápění'!J35</f>
        <v>0</v>
      </c>
      <c r="AY60" s="108">
        <f>'06 - Ústřední vytápění'!J36</f>
        <v>0</v>
      </c>
      <c r="AZ60" s="108">
        <f>'06 - Ústřední vytápění'!F33</f>
        <v>0</v>
      </c>
      <c r="BA60" s="108">
        <f>'06 - Ústřední vytápění'!F34</f>
        <v>0</v>
      </c>
      <c r="BB60" s="108">
        <f>'06 - Ústřední vytápění'!F35</f>
        <v>0</v>
      </c>
      <c r="BC60" s="108">
        <f>'06 - Ústřední vytápění'!F36</f>
        <v>0</v>
      </c>
      <c r="BD60" s="110">
        <f>'06 - Ústřední vytápění'!F37</f>
        <v>0</v>
      </c>
      <c r="BE60" s="7"/>
      <c r="BT60" s="111" t="s">
        <v>80</v>
      </c>
      <c r="BV60" s="111" t="s">
        <v>74</v>
      </c>
      <c r="BW60" s="111" t="s">
        <v>97</v>
      </c>
      <c r="BX60" s="111" t="s">
        <v>5</v>
      </c>
      <c r="CL60" s="111" t="s">
        <v>3</v>
      </c>
      <c r="CM60" s="111" t="s">
        <v>82</v>
      </c>
    </row>
    <row r="61" s="7" customFormat="1" ht="16.5" customHeight="1">
      <c r="A61" s="100" t="s">
        <v>76</v>
      </c>
      <c r="B61" s="101"/>
      <c r="C61" s="102"/>
      <c r="D61" s="103" t="s">
        <v>98</v>
      </c>
      <c r="E61" s="103"/>
      <c r="F61" s="103"/>
      <c r="G61" s="103"/>
      <c r="H61" s="103"/>
      <c r="I61" s="104"/>
      <c r="J61" s="103" t="s">
        <v>99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5">
        <f>'07 - Elektroinstalace'!J30</f>
        <v>0</v>
      </c>
      <c r="AH61" s="104"/>
      <c r="AI61" s="104"/>
      <c r="AJ61" s="104"/>
      <c r="AK61" s="104"/>
      <c r="AL61" s="104"/>
      <c r="AM61" s="104"/>
      <c r="AN61" s="105">
        <f>SUM(AG61,AT61)</f>
        <v>0</v>
      </c>
      <c r="AO61" s="104"/>
      <c r="AP61" s="104"/>
      <c r="AQ61" s="106" t="s">
        <v>79</v>
      </c>
      <c r="AR61" s="101"/>
      <c r="AS61" s="107">
        <v>0</v>
      </c>
      <c r="AT61" s="108">
        <f>ROUND(SUM(AV61:AW61),2)</f>
        <v>0</v>
      </c>
      <c r="AU61" s="109">
        <f>'07 - Elektroinstalace'!P94</f>
        <v>0</v>
      </c>
      <c r="AV61" s="108">
        <f>'07 - Elektroinstalace'!J33</f>
        <v>0</v>
      </c>
      <c r="AW61" s="108">
        <f>'07 - Elektroinstalace'!J34</f>
        <v>0</v>
      </c>
      <c r="AX61" s="108">
        <f>'07 - Elektroinstalace'!J35</f>
        <v>0</v>
      </c>
      <c r="AY61" s="108">
        <f>'07 - Elektroinstalace'!J36</f>
        <v>0</v>
      </c>
      <c r="AZ61" s="108">
        <f>'07 - Elektroinstalace'!F33</f>
        <v>0</v>
      </c>
      <c r="BA61" s="108">
        <f>'07 - Elektroinstalace'!F34</f>
        <v>0</v>
      </c>
      <c r="BB61" s="108">
        <f>'07 - Elektroinstalace'!F35</f>
        <v>0</v>
      </c>
      <c r="BC61" s="108">
        <f>'07 - Elektroinstalace'!F36</f>
        <v>0</v>
      </c>
      <c r="BD61" s="110">
        <f>'07 - Elektroinstalace'!F37</f>
        <v>0</v>
      </c>
      <c r="BE61" s="7"/>
      <c r="BT61" s="111" t="s">
        <v>80</v>
      </c>
      <c r="BV61" s="111" t="s">
        <v>74</v>
      </c>
      <c r="BW61" s="111" t="s">
        <v>100</v>
      </c>
      <c r="BX61" s="111" t="s">
        <v>5</v>
      </c>
      <c r="CL61" s="111" t="s">
        <v>3</v>
      </c>
      <c r="CM61" s="111" t="s">
        <v>82</v>
      </c>
    </row>
    <row r="62" s="7" customFormat="1" ht="16.5" customHeight="1">
      <c r="A62" s="100" t="s">
        <v>76</v>
      </c>
      <c r="B62" s="101"/>
      <c r="C62" s="102"/>
      <c r="D62" s="103" t="s">
        <v>101</v>
      </c>
      <c r="E62" s="103"/>
      <c r="F62" s="103"/>
      <c r="G62" s="103"/>
      <c r="H62" s="103"/>
      <c r="I62" s="104"/>
      <c r="J62" s="103" t="s">
        <v>102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5">
        <f>'08 - Energetické opatření'!J30</f>
        <v>0</v>
      </c>
      <c r="AH62" s="104"/>
      <c r="AI62" s="104"/>
      <c r="AJ62" s="104"/>
      <c r="AK62" s="104"/>
      <c r="AL62" s="104"/>
      <c r="AM62" s="104"/>
      <c r="AN62" s="105">
        <f>SUM(AG62,AT62)</f>
        <v>0</v>
      </c>
      <c r="AO62" s="104"/>
      <c r="AP62" s="104"/>
      <c r="AQ62" s="106" t="s">
        <v>79</v>
      </c>
      <c r="AR62" s="101"/>
      <c r="AS62" s="107">
        <v>0</v>
      </c>
      <c r="AT62" s="108">
        <f>ROUND(SUM(AV62:AW62),2)</f>
        <v>0</v>
      </c>
      <c r="AU62" s="109">
        <f>'08 - Energetické opatření'!P88</f>
        <v>0</v>
      </c>
      <c r="AV62" s="108">
        <f>'08 - Energetické opatření'!J33</f>
        <v>0</v>
      </c>
      <c r="AW62" s="108">
        <f>'08 - Energetické opatření'!J34</f>
        <v>0</v>
      </c>
      <c r="AX62" s="108">
        <f>'08 - Energetické opatření'!J35</f>
        <v>0</v>
      </c>
      <c r="AY62" s="108">
        <f>'08 - Energetické opatření'!J36</f>
        <v>0</v>
      </c>
      <c r="AZ62" s="108">
        <f>'08 - Energetické opatření'!F33</f>
        <v>0</v>
      </c>
      <c r="BA62" s="108">
        <f>'08 - Energetické opatření'!F34</f>
        <v>0</v>
      </c>
      <c r="BB62" s="108">
        <f>'08 - Energetické opatření'!F35</f>
        <v>0</v>
      </c>
      <c r="BC62" s="108">
        <f>'08 - Energetické opatření'!F36</f>
        <v>0</v>
      </c>
      <c r="BD62" s="110">
        <f>'08 - Energetické opatření'!F37</f>
        <v>0</v>
      </c>
      <c r="BE62" s="7"/>
      <c r="BT62" s="111" t="s">
        <v>80</v>
      </c>
      <c r="BV62" s="111" t="s">
        <v>74</v>
      </c>
      <c r="BW62" s="111" t="s">
        <v>103</v>
      </c>
      <c r="BX62" s="111" t="s">
        <v>5</v>
      </c>
      <c r="CL62" s="111" t="s">
        <v>3</v>
      </c>
      <c r="CM62" s="111" t="s">
        <v>82</v>
      </c>
    </row>
    <row r="63" s="7" customFormat="1" ht="16.5" customHeight="1">
      <c r="A63" s="100" t="s">
        <v>76</v>
      </c>
      <c r="B63" s="101"/>
      <c r="C63" s="102"/>
      <c r="D63" s="103" t="s">
        <v>104</v>
      </c>
      <c r="E63" s="103"/>
      <c r="F63" s="103"/>
      <c r="G63" s="103"/>
      <c r="H63" s="103"/>
      <c r="I63" s="104"/>
      <c r="J63" s="103" t="s">
        <v>105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5">
        <f>'09 - Změnový list č.1'!J30</f>
        <v>0</v>
      </c>
      <c r="AH63" s="104"/>
      <c r="AI63" s="104"/>
      <c r="AJ63" s="104"/>
      <c r="AK63" s="104"/>
      <c r="AL63" s="104"/>
      <c r="AM63" s="104"/>
      <c r="AN63" s="105">
        <f>SUM(AG63,AT63)</f>
        <v>0</v>
      </c>
      <c r="AO63" s="104"/>
      <c r="AP63" s="104"/>
      <c r="AQ63" s="106" t="s">
        <v>79</v>
      </c>
      <c r="AR63" s="101"/>
      <c r="AS63" s="107">
        <v>0</v>
      </c>
      <c r="AT63" s="108">
        <f>ROUND(SUM(AV63:AW63),2)</f>
        <v>0</v>
      </c>
      <c r="AU63" s="109">
        <f>'09 - Změnový list č.1'!P90</f>
        <v>0</v>
      </c>
      <c r="AV63" s="108">
        <f>'09 - Změnový list č.1'!J33</f>
        <v>0</v>
      </c>
      <c r="AW63" s="108">
        <f>'09 - Změnový list č.1'!J34</f>
        <v>0</v>
      </c>
      <c r="AX63" s="108">
        <f>'09 - Změnový list č.1'!J35</f>
        <v>0</v>
      </c>
      <c r="AY63" s="108">
        <f>'09 - Změnový list č.1'!J36</f>
        <v>0</v>
      </c>
      <c r="AZ63" s="108">
        <f>'09 - Změnový list č.1'!F33</f>
        <v>0</v>
      </c>
      <c r="BA63" s="108">
        <f>'09 - Změnový list č.1'!F34</f>
        <v>0</v>
      </c>
      <c r="BB63" s="108">
        <f>'09 - Změnový list č.1'!F35</f>
        <v>0</v>
      </c>
      <c r="BC63" s="108">
        <f>'09 - Změnový list č.1'!F36</f>
        <v>0</v>
      </c>
      <c r="BD63" s="110">
        <f>'09 - Změnový list č.1'!F37</f>
        <v>0</v>
      </c>
      <c r="BE63" s="7"/>
      <c r="BT63" s="111" t="s">
        <v>80</v>
      </c>
      <c r="BV63" s="111" t="s">
        <v>74</v>
      </c>
      <c r="BW63" s="111" t="s">
        <v>106</v>
      </c>
      <c r="BX63" s="111" t="s">
        <v>5</v>
      </c>
      <c r="CL63" s="111" t="s">
        <v>3</v>
      </c>
      <c r="CM63" s="111" t="s">
        <v>82</v>
      </c>
    </row>
    <row r="64" s="7" customFormat="1" ht="16.5" customHeight="1">
      <c r="A64" s="100" t="s">
        <v>76</v>
      </c>
      <c r="B64" s="101"/>
      <c r="C64" s="102"/>
      <c r="D64" s="103" t="s">
        <v>107</v>
      </c>
      <c r="E64" s="103"/>
      <c r="F64" s="103"/>
      <c r="G64" s="103"/>
      <c r="H64" s="103"/>
      <c r="I64" s="104"/>
      <c r="J64" s="103" t="s">
        <v>108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5">
        <f>'10 - Vedlejší náklady'!J30</f>
        <v>0</v>
      </c>
      <c r="AH64" s="104"/>
      <c r="AI64" s="104"/>
      <c r="AJ64" s="104"/>
      <c r="AK64" s="104"/>
      <c r="AL64" s="104"/>
      <c r="AM64" s="104"/>
      <c r="AN64" s="105">
        <f>SUM(AG64,AT64)</f>
        <v>0</v>
      </c>
      <c r="AO64" s="104"/>
      <c r="AP64" s="104"/>
      <c r="AQ64" s="106" t="s">
        <v>79</v>
      </c>
      <c r="AR64" s="101"/>
      <c r="AS64" s="112">
        <v>0</v>
      </c>
      <c r="AT64" s="113">
        <f>ROUND(SUM(AV64:AW64),2)</f>
        <v>0</v>
      </c>
      <c r="AU64" s="114">
        <f>'10 - Vedlejší náklady'!P82</f>
        <v>0</v>
      </c>
      <c r="AV64" s="113">
        <f>'10 - Vedlejší náklady'!J33</f>
        <v>0</v>
      </c>
      <c r="AW64" s="113">
        <f>'10 - Vedlejší náklady'!J34</f>
        <v>0</v>
      </c>
      <c r="AX64" s="113">
        <f>'10 - Vedlejší náklady'!J35</f>
        <v>0</v>
      </c>
      <c r="AY64" s="113">
        <f>'10 - Vedlejší náklady'!J36</f>
        <v>0</v>
      </c>
      <c r="AZ64" s="113">
        <f>'10 - Vedlejší náklady'!F33</f>
        <v>0</v>
      </c>
      <c r="BA64" s="113">
        <f>'10 - Vedlejší náklady'!F34</f>
        <v>0</v>
      </c>
      <c r="BB64" s="113">
        <f>'10 - Vedlejší náklady'!F35</f>
        <v>0</v>
      </c>
      <c r="BC64" s="113">
        <f>'10 - Vedlejší náklady'!F36</f>
        <v>0</v>
      </c>
      <c r="BD64" s="115">
        <f>'10 - Vedlejší náklady'!F37</f>
        <v>0</v>
      </c>
      <c r="BE64" s="7"/>
      <c r="BT64" s="111" t="s">
        <v>80</v>
      </c>
      <c r="BV64" s="111" t="s">
        <v>74</v>
      </c>
      <c r="BW64" s="111" t="s">
        <v>109</v>
      </c>
      <c r="BX64" s="111" t="s">
        <v>5</v>
      </c>
      <c r="CL64" s="111" t="s">
        <v>3</v>
      </c>
      <c r="CM64" s="111" t="s">
        <v>82</v>
      </c>
    </row>
    <row r="65" s="2" customFormat="1" ht="30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1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41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J45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G54:AM54"/>
    <mergeCell ref="AN54:AP54"/>
  </mergeCells>
  <hyperlinks>
    <hyperlink ref="A55" location="'01 - Bourací práce hlavní...'!C2" display="/"/>
    <hyperlink ref="A56" location="'02 - Stavební úpravy hlav...'!C2" display="/"/>
    <hyperlink ref="A57" location="'03 - Bourací práce zázemí'!C2" display="/"/>
    <hyperlink ref="A58" location="'04 - Stavební úpravy zázemí'!C2" display="/"/>
    <hyperlink ref="A59" location="'05 - Vnitřní vodovod, kan...'!C2" display="/"/>
    <hyperlink ref="A60" location="'06 - Ústřední vytápění'!C2" display="/"/>
    <hyperlink ref="A61" location="'07 - Elektroinstalace'!C2" display="/"/>
    <hyperlink ref="A62" location="'08 - Energetické opatření'!C2" display="/"/>
    <hyperlink ref="A63" location="'09 - Změnový list č.1'!C2" display="/"/>
    <hyperlink ref="A64" location="'1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ROUND(J101,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ROUND((SUM(BE101:BE695)),  2)</f>
        <v>0</v>
      </c>
      <c r="G33" s="40"/>
      <c r="H33" s="40"/>
      <c r="I33" s="125">
        <v>0.20999999999999999</v>
      </c>
      <c r="J33" s="124">
        <f>ROUND(((SUM(BE101:BE695))*I33),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ROUND((SUM(BF101:BF695)),  2)</f>
        <v>0</v>
      </c>
      <c r="G34" s="40"/>
      <c r="H34" s="40"/>
      <c r="I34" s="125">
        <v>0.12</v>
      </c>
      <c r="J34" s="124">
        <f>ROUND(((SUM(BF101:BF695))*I34),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ROUND((SUM(BG101:BG695)),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ROUND((SUM(BH101:BH695)),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ROUND((SUM(BI101:BI695)),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01 - Bourací práce hlavní budovy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J101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J102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118</v>
      </c>
      <c r="E61" s="141"/>
      <c r="F61" s="141"/>
      <c r="G61" s="141"/>
      <c r="H61" s="141"/>
      <c r="I61" s="141"/>
      <c r="J61" s="142">
        <f>J103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119</v>
      </c>
      <c r="E62" s="141"/>
      <c r="F62" s="141"/>
      <c r="G62" s="141"/>
      <c r="H62" s="141"/>
      <c r="I62" s="141"/>
      <c r="J62" s="142">
        <f>J397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5"/>
      <c r="C63" s="9"/>
      <c r="D63" s="136" t="s">
        <v>120</v>
      </c>
      <c r="E63" s="137"/>
      <c r="F63" s="137"/>
      <c r="G63" s="137"/>
      <c r="H63" s="137"/>
      <c r="I63" s="137"/>
      <c r="J63" s="138">
        <f>J407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9"/>
      <c r="C64" s="10"/>
      <c r="D64" s="140" t="s">
        <v>121</v>
      </c>
      <c r="E64" s="141"/>
      <c r="F64" s="141"/>
      <c r="G64" s="141"/>
      <c r="H64" s="141"/>
      <c r="I64" s="141"/>
      <c r="J64" s="142">
        <f>J408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122</v>
      </c>
      <c r="E65" s="141"/>
      <c r="F65" s="141"/>
      <c r="G65" s="141"/>
      <c r="H65" s="141"/>
      <c r="I65" s="141"/>
      <c r="J65" s="142">
        <f>J413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123</v>
      </c>
      <c r="E66" s="141"/>
      <c r="F66" s="141"/>
      <c r="G66" s="141"/>
      <c r="H66" s="141"/>
      <c r="I66" s="141"/>
      <c r="J66" s="142">
        <f>J416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124</v>
      </c>
      <c r="E67" s="141"/>
      <c r="F67" s="141"/>
      <c r="G67" s="141"/>
      <c r="H67" s="141"/>
      <c r="I67" s="141"/>
      <c r="J67" s="142">
        <f>J419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125</v>
      </c>
      <c r="E68" s="141"/>
      <c r="F68" s="141"/>
      <c r="G68" s="141"/>
      <c r="H68" s="141"/>
      <c r="I68" s="141"/>
      <c r="J68" s="142">
        <f>J423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126</v>
      </c>
      <c r="E69" s="141"/>
      <c r="F69" s="141"/>
      <c r="G69" s="141"/>
      <c r="H69" s="141"/>
      <c r="I69" s="141"/>
      <c r="J69" s="142">
        <f>J484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127</v>
      </c>
      <c r="E70" s="141"/>
      <c r="F70" s="141"/>
      <c r="G70" s="141"/>
      <c r="H70" s="141"/>
      <c r="I70" s="141"/>
      <c r="J70" s="142">
        <f>J487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9"/>
      <c r="C71" s="10"/>
      <c r="D71" s="140" t="s">
        <v>128</v>
      </c>
      <c r="E71" s="141"/>
      <c r="F71" s="141"/>
      <c r="G71" s="141"/>
      <c r="H71" s="141"/>
      <c r="I71" s="141"/>
      <c r="J71" s="142">
        <f>J494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9"/>
      <c r="C72" s="10"/>
      <c r="D72" s="140" t="s">
        <v>129</v>
      </c>
      <c r="E72" s="141"/>
      <c r="F72" s="141"/>
      <c r="G72" s="141"/>
      <c r="H72" s="141"/>
      <c r="I72" s="141"/>
      <c r="J72" s="142">
        <f>J499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9"/>
      <c r="C73" s="10"/>
      <c r="D73" s="140" t="s">
        <v>130</v>
      </c>
      <c r="E73" s="141"/>
      <c r="F73" s="141"/>
      <c r="G73" s="141"/>
      <c r="H73" s="141"/>
      <c r="I73" s="141"/>
      <c r="J73" s="142">
        <f>J514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9"/>
      <c r="C74" s="10"/>
      <c r="D74" s="140" t="s">
        <v>131</v>
      </c>
      <c r="E74" s="141"/>
      <c r="F74" s="141"/>
      <c r="G74" s="141"/>
      <c r="H74" s="141"/>
      <c r="I74" s="141"/>
      <c r="J74" s="142">
        <f>J551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132</v>
      </c>
      <c r="E75" s="141"/>
      <c r="F75" s="141"/>
      <c r="G75" s="141"/>
      <c r="H75" s="141"/>
      <c r="I75" s="141"/>
      <c r="J75" s="142">
        <f>J556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9"/>
      <c r="C76" s="10"/>
      <c r="D76" s="140" t="s">
        <v>133</v>
      </c>
      <c r="E76" s="141"/>
      <c r="F76" s="141"/>
      <c r="G76" s="141"/>
      <c r="H76" s="141"/>
      <c r="I76" s="141"/>
      <c r="J76" s="142">
        <f>J585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9"/>
      <c r="C77" s="10"/>
      <c r="D77" s="140" t="s">
        <v>134</v>
      </c>
      <c r="E77" s="141"/>
      <c r="F77" s="141"/>
      <c r="G77" s="141"/>
      <c r="H77" s="141"/>
      <c r="I77" s="141"/>
      <c r="J77" s="142">
        <f>J597</f>
        <v>0</v>
      </c>
      <c r="K77" s="10"/>
      <c r="L77" s="13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9"/>
      <c r="C78" s="10"/>
      <c r="D78" s="140" t="s">
        <v>135</v>
      </c>
      <c r="E78" s="141"/>
      <c r="F78" s="141"/>
      <c r="G78" s="141"/>
      <c r="H78" s="141"/>
      <c r="I78" s="141"/>
      <c r="J78" s="142">
        <f>J602</f>
        <v>0</v>
      </c>
      <c r="K78" s="10"/>
      <c r="L78" s="13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9"/>
      <c r="C79" s="10"/>
      <c r="D79" s="140" t="s">
        <v>136</v>
      </c>
      <c r="E79" s="141"/>
      <c r="F79" s="141"/>
      <c r="G79" s="141"/>
      <c r="H79" s="141"/>
      <c r="I79" s="141"/>
      <c r="J79" s="142">
        <f>J612</f>
        <v>0</v>
      </c>
      <c r="K79" s="10"/>
      <c r="L79" s="13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35"/>
      <c r="C80" s="9"/>
      <c r="D80" s="136" t="s">
        <v>137</v>
      </c>
      <c r="E80" s="137"/>
      <c r="F80" s="137"/>
      <c r="G80" s="137"/>
      <c r="H80" s="137"/>
      <c r="I80" s="137"/>
      <c r="J80" s="138">
        <f>J692</f>
        <v>0</v>
      </c>
      <c r="K80" s="9"/>
      <c r="L80" s="13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39"/>
      <c r="C81" s="10"/>
      <c r="D81" s="140" t="s">
        <v>138</v>
      </c>
      <c r="E81" s="141"/>
      <c r="F81" s="141"/>
      <c r="G81" s="141"/>
      <c r="H81" s="141"/>
      <c r="I81" s="141"/>
      <c r="J81" s="142">
        <f>J693</f>
        <v>0</v>
      </c>
      <c r="K81" s="10"/>
      <c r="L81" s="13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139</v>
      </c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17</v>
      </c>
      <c r="D90" s="40"/>
      <c r="E90" s="40"/>
      <c r="F90" s="40"/>
      <c r="G90" s="40"/>
      <c r="H90" s="40"/>
      <c r="I90" s="40"/>
      <c r="J90" s="40"/>
      <c r="K90" s="40"/>
      <c r="L90" s="11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6.25" customHeight="1">
      <c r="A91" s="40"/>
      <c r="B91" s="41"/>
      <c r="C91" s="40"/>
      <c r="D91" s="40"/>
      <c r="E91" s="117" t="str">
        <f>E7</f>
        <v>Stavební úpravy včetně změny užívání objektu Hradní 61, Žebrák 267 53</v>
      </c>
      <c r="F91" s="34"/>
      <c r="G91" s="34"/>
      <c r="H91" s="34"/>
      <c r="I91" s="40"/>
      <c r="J91" s="40"/>
      <c r="K91" s="40"/>
      <c r="L91" s="11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111</v>
      </c>
      <c r="D92" s="40"/>
      <c r="E92" s="40"/>
      <c r="F92" s="40"/>
      <c r="G92" s="40"/>
      <c r="H92" s="40"/>
      <c r="I92" s="40"/>
      <c r="J92" s="40"/>
      <c r="K92" s="40"/>
      <c r="L92" s="11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0"/>
      <c r="D93" s="40"/>
      <c r="E93" s="64" t="str">
        <f>E9</f>
        <v>01 - Bourací práce hlavní budovy</v>
      </c>
      <c r="F93" s="40"/>
      <c r="G93" s="40"/>
      <c r="H93" s="40"/>
      <c r="I93" s="40"/>
      <c r="J93" s="40"/>
      <c r="K93" s="40"/>
      <c r="L93" s="11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11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0"/>
      <c r="E95" s="40"/>
      <c r="F95" s="29" t="str">
        <f>F12</f>
        <v>Žebrák</v>
      </c>
      <c r="G95" s="40"/>
      <c r="H95" s="40"/>
      <c r="I95" s="34" t="s">
        <v>23</v>
      </c>
      <c r="J95" s="66" t="str">
        <f>IF(J12="","",J12)</f>
        <v>9. 7. 2025</v>
      </c>
      <c r="K95" s="40"/>
      <c r="L95" s="11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1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25</v>
      </c>
      <c r="D97" s="40"/>
      <c r="E97" s="40"/>
      <c r="F97" s="29" t="str">
        <f>E15</f>
        <v>Město Žebrák; 00234079, Náměstí 1, 267 53 Žebrák</v>
      </c>
      <c r="G97" s="40"/>
      <c r="H97" s="40"/>
      <c r="I97" s="34" t="s">
        <v>31</v>
      </c>
      <c r="J97" s="38" t="str">
        <f>E21</f>
        <v>A.D.S. Rokycany s.r.o.</v>
      </c>
      <c r="K97" s="40"/>
      <c r="L97" s="11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0"/>
      <c r="E98" s="40"/>
      <c r="F98" s="29" t="str">
        <f>IF(E18="","",E18)</f>
        <v>Vyplň údaj</v>
      </c>
      <c r="G98" s="40"/>
      <c r="H98" s="40"/>
      <c r="I98" s="34" t="s">
        <v>35</v>
      </c>
      <c r="J98" s="38" t="str">
        <f>E24</f>
        <v>A.D.S. Rokycany s.r.o.</v>
      </c>
      <c r="K98" s="40"/>
      <c r="L98" s="11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11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43"/>
      <c r="B100" s="144"/>
      <c r="C100" s="145" t="s">
        <v>140</v>
      </c>
      <c r="D100" s="146" t="s">
        <v>57</v>
      </c>
      <c r="E100" s="146" t="s">
        <v>53</v>
      </c>
      <c r="F100" s="146" t="s">
        <v>54</v>
      </c>
      <c r="G100" s="146" t="s">
        <v>141</v>
      </c>
      <c r="H100" s="146" t="s">
        <v>142</v>
      </c>
      <c r="I100" s="146" t="s">
        <v>143</v>
      </c>
      <c r="J100" s="146" t="s">
        <v>115</v>
      </c>
      <c r="K100" s="147" t="s">
        <v>144</v>
      </c>
      <c r="L100" s="148"/>
      <c r="M100" s="82" t="s">
        <v>3</v>
      </c>
      <c r="N100" s="83" t="s">
        <v>42</v>
      </c>
      <c r="O100" s="83" t="s">
        <v>145</v>
      </c>
      <c r="P100" s="83" t="s">
        <v>146</v>
      </c>
      <c r="Q100" s="83" t="s">
        <v>147</v>
      </c>
      <c r="R100" s="83" t="s">
        <v>148</v>
      </c>
      <c r="S100" s="83" t="s">
        <v>149</v>
      </c>
      <c r="T100" s="84" t="s">
        <v>150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="2" customFormat="1" ht="22.8" customHeight="1">
      <c r="A101" s="40"/>
      <c r="B101" s="41"/>
      <c r="C101" s="89" t="s">
        <v>151</v>
      </c>
      <c r="D101" s="40"/>
      <c r="E101" s="40"/>
      <c r="F101" s="40"/>
      <c r="G101" s="40"/>
      <c r="H101" s="40"/>
      <c r="I101" s="40"/>
      <c r="J101" s="149">
        <f>BK101</f>
        <v>0</v>
      </c>
      <c r="K101" s="40"/>
      <c r="L101" s="41"/>
      <c r="M101" s="85"/>
      <c r="N101" s="70"/>
      <c r="O101" s="86"/>
      <c r="P101" s="150">
        <f>P102+P407+P692</f>
        <v>0</v>
      </c>
      <c r="Q101" s="86"/>
      <c r="R101" s="150">
        <f>R102+R407+R692</f>
        <v>1.0985689000000001</v>
      </c>
      <c r="S101" s="86"/>
      <c r="T101" s="151">
        <f>T102+T407+T692</f>
        <v>297.49776186000003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71</v>
      </c>
      <c r="AU101" s="21" t="s">
        <v>116</v>
      </c>
      <c r="BK101" s="152">
        <f>BK102+BK407+BK692</f>
        <v>0</v>
      </c>
    </row>
    <row r="102" s="12" customFormat="1" ht="25.92" customHeight="1">
      <c r="A102" s="12"/>
      <c r="B102" s="153"/>
      <c r="C102" s="12"/>
      <c r="D102" s="154" t="s">
        <v>71</v>
      </c>
      <c r="E102" s="155" t="s">
        <v>152</v>
      </c>
      <c r="F102" s="155" t="s">
        <v>153</v>
      </c>
      <c r="G102" s="12"/>
      <c r="H102" s="12"/>
      <c r="I102" s="156"/>
      <c r="J102" s="157">
        <f>BK102</f>
        <v>0</v>
      </c>
      <c r="K102" s="12"/>
      <c r="L102" s="153"/>
      <c r="M102" s="158"/>
      <c r="N102" s="159"/>
      <c r="O102" s="159"/>
      <c r="P102" s="160">
        <f>P103+P397</f>
        <v>0</v>
      </c>
      <c r="Q102" s="159"/>
      <c r="R102" s="160">
        <f>R103+R397</f>
        <v>0</v>
      </c>
      <c r="S102" s="159"/>
      <c r="T102" s="161">
        <f>T103+T397</f>
        <v>284.39393000000001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4" t="s">
        <v>80</v>
      </c>
      <c r="AT102" s="162" t="s">
        <v>71</v>
      </c>
      <c r="AU102" s="162" t="s">
        <v>72</v>
      </c>
      <c r="AY102" s="154" t="s">
        <v>154</v>
      </c>
      <c r="BK102" s="163">
        <f>BK103+BK397</f>
        <v>0</v>
      </c>
    </row>
    <row r="103" s="12" customFormat="1" ht="22.8" customHeight="1">
      <c r="A103" s="12"/>
      <c r="B103" s="153"/>
      <c r="C103" s="12"/>
      <c r="D103" s="154" t="s">
        <v>71</v>
      </c>
      <c r="E103" s="164" t="s">
        <v>155</v>
      </c>
      <c r="F103" s="164" t="s">
        <v>156</v>
      </c>
      <c r="G103" s="12"/>
      <c r="H103" s="12"/>
      <c r="I103" s="156"/>
      <c r="J103" s="165">
        <f>BK103</f>
        <v>0</v>
      </c>
      <c r="K103" s="12"/>
      <c r="L103" s="153"/>
      <c r="M103" s="158"/>
      <c r="N103" s="159"/>
      <c r="O103" s="159"/>
      <c r="P103" s="160">
        <f>SUM(P104:P396)</f>
        <v>0</v>
      </c>
      <c r="Q103" s="159"/>
      <c r="R103" s="160">
        <f>SUM(R104:R396)</f>
        <v>0</v>
      </c>
      <c r="S103" s="159"/>
      <c r="T103" s="161">
        <f>SUM(T104:T396)</f>
        <v>284.39393000000001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4" t="s">
        <v>80</v>
      </c>
      <c r="AT103" s="162" t="s">
        <v>71</v>
      </c>
      <c r="AU103" s="162" t="s">
        <v>80</v>
      </c>
      <c r="AY103" s="154" t="s">
        <v>154</v>
      </c>
      <c r="BK103" s="163">
        <f>SUM(BK104:BK396)</f>
        <v>0</v>
      </c>
    </row>
    <row r="104" s="2" customFormat="1" ht="24.15" customHeight="1">
      <c r="A104" s="40"/>
      <c r="B104" s="166"/>
      <c r="C104" s="167" t="s">
        <v>80</v>
      </c>
      <c r="D104" s="167" t="s">
        <v>157</v>
      </c>
      <c r="E104" s="168" t="s">
        <v>158</v>
      </c>
      <c r="F104" s="169" t="s">
        <v>159</v>
      </c>
      <c r="G104" s="170" t="s">
        <v>160</v>
      </c>
      <c r="H104" s="171">
        <v>5.2750000000000004</v>
      </c>
      <c r="I104" s="172"/>
      <c r="J104" s="173">
        <f>ROUND(I104*H104,2)</f>
        <v>0</v>
      </c>
      <c r="K104" s="169" t="s">
        <v>161</v>
      </c>
      <c r="L104" s="41"/>
      <c r="M104" s="174" t="s">
        <v>3</v>
      </c>
      <c r="N104" s="175" t="s">
        <v>43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0.070000000000000007</v>
      </c>
      <c r="T104" s="177">
        <f>S104*H104</f>
        <v>0.36925000000000008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162</v>
      </c>
      <c r="AT104" s="178" t="s">
        <v>157</v>
      </c>
      <c r="AU104" s="178" t="s">
        <v>82</v>
      </c>
      <c r="AY104" s="21" t="s">
        <v>154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1" t="s">
        <v>80</v>
      </c>
      <c r="BK104" s="179">
        <f>ROUND(I104*H104,2)</f>
        <v>0</v>
      </c>
      <c r="BL104" s="21" t="s">
        <v>162</v>
      </c>
      <c r="BM104" s="178" t="s">
        <v>163</v>
      </c>
    </row>
    <row r="105" s="2" customFormat="1">
      <c r="A105" s="40"/>
      <c r="B105" s="41"/>
      <c r="C105" s="40"/>
      <c r="D105" s="180" t="s">
        <v>164</v>
      </c>
      <c r="E105" s="40"/>
      <c r="F105" s="181" t="s">
        <v>165</v>
      </c>
      <c r="G105" s="40"/>
      <c r="H105" s="40"/>
      <c r="I105" s="182"/>
      <c r="J105" s="40"/>
      <c r="K105" s="40"/>
      <c r="L105" s="41"/>
      <c r="M105" s="183"/>
      <c r="N105" s="18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164</v>
      </c>
      <c r="AU105" s="21" t="s">
        <v>82</v>
      </c>
    </row>
    <row r="106" s="13" customFormat="1">
      <c r="A106" s="13"/>
      <c r="B106" s="185"/>
      <c r="C106" s="13"/>
      <c r="D106" s="186" t="s">
        <v>166</v>
      </c>
      <c r="E106" s="187" t="s">
        <v>3</v>
      </c>
      <c r="F106" s="188" t="s">
        <v>167</v>
      </c>
      <c r="G106" s="13"/>
      <c r="H106" s="187" t="s">
        <v>3</v>
      </c>
      <c r="I106" s="189"/>
      <c r="J106" s="13"/>
      <c r="K106" s="13"/>
      <c r="L106" s="185"/>
      <c r="M106" s="190"/>
      <c r="N106" s="191"/>
      <c r="O106" s="191"/>
      <c r="P106" s="191"/>
      <c r="Q106" s="191"/>
      <c r="R106" s="191"/>
      <c r="S106" s="191"/>
      <c r="T106" s="19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166</v>
      </c>
      <c r="AU106" s="187" t="s">
        <v>82</v>
      </c>
      <c r="AV106" s="13" t="s">
        <v>80</v>
      </c>
      <c r="AW106" s="13" t="s">
        <v>34</v>
      </c>
      <c r="AX106" s="13" t="s">
        <v>72</v>
      </c>
      <c r="AY106" s="187" t="s">
        <v>154</v>
      </c>
    </row>
    <row r="107" s="14" customFormat="1">
      <c r="A107" s="14"/>
      <c r="B107" s="193"/>
      <c r="C107" s="14"/>
      <c r="D107" s="186" t="s">
        <v>166</v>
      </c>
      <c r="E107" s="194" t="s">
        <v>3</v>
      </c>
      <c r="F107" s="195" t="s">
        <v>168</v>
      </c>
      <c r="G107" s="14"/>
      <c r="H107" s="196">
        <v>1.3</v>
      </c>
      <c r="I107" s="197"/>
      <c r="J107" s="14"/>
      <c r="K107" s="14"/>
      <c r="L107" s="193"/>
      <c r="M107" s="198"/>
      <c r="N107" s="199"/>
      <c r="O107" s="199"/>
      <c r="P107" s="199"/>
      <c r="Q107" s="199"/>
      <c r="R107" s="199"/>
      <c r="S107" s="199"/>
      <c r="T107" s="20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4" t="s">
        <v>166</v>
      </c>
      <c r="AU107" s="194" t="s">
        <v>82</v>
      </c>
      <c r="AV107" s="14" t="s">
        <v>82</v>
      </c>
      <c r="AW107" s="14" t="s">
        <v>34</v>
      </c>
      <c r="AX107" s="14" t="s">
        <v>72</v>
      </c>
      <c r="AY107" s="194" t="s">
        <v>154</v>
      </c>
    </row>
    <row r="108" s="13" customFormat="1">
      <c r="A108" s="13"/>
      <c r="B108" s="185"/>
      <c r="C108" s="13"/>
      <c r="D108" s="186" t="s">
        <v>166</v>
      </c>
      <c r="E108" s="187" t="s">
        <v>3</v>
      </c>
      <c r="F108" s="188" t="s">
        <v>169</v>
      </c>
      <c r="G108" s="13"/>
      <c r="H108" s="187" t="s">
        <v>3</v>
      </c>
      <c r="I108" s="189"/>
      <c r="J108" s="13"/>
      <c r="K108" s="13"/>
      <c r="L108" s="185"/>
      <c r="M108" s="190"/>
      <c r="N108" s="191"/>
      <c r="O108" s="191"/>
      <c r="P108" s="191"/>
      <c r="Q108" s="191"/>
      <c r="R108" s="191"/>
      <c r="S108" s="191"/>
      <c r="T108" s="19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7" t="s">
        <v>166</v>
      </c>
      <c r="AU108" s="187" t="s">
        <v>82</v>
      </c>
      <c r="AV108" s="13" t="s">
        <v>80</v>
      </c>
      <c r="AW108" s="13" t="s">
        <v>34</v>
      </c>
      <c r="AX108" s="13" t="s">
        <v>72</v>
      </c>
      <c r="AY108" s="187" t="s">
        <v>154</v>
      </c>
    </row>
    <row r="109" s="14" customFormat="1">
      <c r="A109" s="14"/>
      <c r="B109" s="193"/>
      <c r="C109" s="14"/>
      <c r="D109" s="186" t="s">
        <v>166</v>
      </c>
      <c r="E109" s="194" t="s">
        <v>3</v>
      </c>
      <c r="F109" s="195" t="s">
        <v>170</v>
      </c>
      <c r="G109" s="14"/>
      <c r="H109" s="196">
        <v>3.9750000000000001</v>
      </c>
      <c r="I109" s="197"/>
      <c r="J109" s="14"/>
      <c r="K109" s="14"/>
      <c r="L109" s="193"/>
      <c r="M109" s="198"/>
      <c r="N109" s="199"/>
      <c r="O109" s="199"/>
      <c r="P109" s="199"/>
      <c r="Q109" s="199"/>
      <c r="R109" s="199"/>
      <c r="S109" s="199"/>
      <c r="T109" s="20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4" t="s">
        <v>166</v>
      </c>
      <c r="AU109" s="194" t="s">
        <v>82</v>
      </c>
      <c r="AV109" s="14" t="s">
        <v>82</v>
      </c>
      <c r="AW109" s="14" t="s">
        <v>34</v>
      </c>
      <c r="AX109" s="14" t="s">
        <v>72</v>
      </c>
      <c r="AY109" s="194" t="s">
        <v>154</v>
      </c>
    </row>
    <row r="110" s="15" customFormat="1">
      <c r="A110" s="15"/>
      <c r="B110" s="201"/>
      <c r="C110" s="15"/>
      <c r="D110" s="186" t="s">
        <v>166</v>
      </c>
      <c r="E110" s="202" t="s">
        <v>3</v>
      </c>
      <c r="F110" s="203" t="s">
        <v>171</v>
      </c>
      <c r="G110" s="15"/>
      <c r="H110" s="204">
        <v>5.2750000000000004</v>
      </c>
      <c r="I110" s="205"/>
      <c r="J110" s="15"/>
      <c r="K110" s="15"/>
      <c r="L110" s="201"/>
      <c r="M110" s="206"/>
      <c r="N110" s="207"/>
      <c r="O110" s="207"/>
      <c r="P110" s="207"/>
      <c r="Q110" s="207"/>
      <c r="R110" s="207"/>
      <c r="S110" s="207"/>
      <c r="T110" s="20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02" t="s">
        <v>166</v>
      </c>
      <c r="AU110" s="202" t="s">
        <v>82</v>
      </c>
      <c r="AV110" s="15" t="s">
        <v>162</v>
      </c>
      <c r="AW110" s="15" t="s">
        <v>34</v>
      </c>
      <c r="AX110" s="15" t="s">
        <v>80</v>
      </c>
      <c r="AY110" s="202" t="s">
        <v>154</v>
      </c>
    </row>
    <row r="111" s="2" customFormat="1" ht="24.15" customHeight="1">
      <c r="A111" s="40"/>
      <c r="B111" s="166"/>
      <c r="C111" s="167" t="s">
        <v>82</v>
      </c>
      <c r="D111" s="167" t="s">
        <v>157</v>
      </c>
      <c r="E111" s="168" t="s">
        <v>172</v>
      </c>
      <c r="F111" s="169" t="s">
        <v>173</v>
      </c>
      <c r="G111" s="170" t="s">
        <v>174</v>
      </c>
      <c r="H111" s="171">
        <v>4.4770000000000003</v>
      </c>
      <c r="I111" s="172"/>
      <c r="J111" s="173">
        <f>ROUND(I111*H111,2)</f>
        <v>0</v>
      </c>
      <c r="K111" s="169" t="s">
        <v>161</v>
      </c>
      <c r="L111" s="41"/>
      <c r="M111" s="174" t="s">
        <v>3</v>
      </c>
      <c r="N111" s="175" t="s">
        <v>43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2.3999999999999999</v>
      </c>
      <c r="T111" s="177">
        <f>S111*H111</f>
        <v>10.7448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162</v>
      </c>
      <c r="AT111" s="178" t="s">
        <v>157</v>
      </c>
      <c r="AU111" s="178" t="s">
        <v>82</v>
      </c>
      <c r="AY111" s="21" t="s">
        <v>154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1" t="s">
        <v>80</v>
      </c>
      <c r="BK111" s="179">
        <f>ROUND(I111*H111,2)</f>
        <v>0</v>
      </c>
      <c r="BL111" s="21" t="s">
        <v>162</v>
      </c>
      <c r="BM111" s="178" t="s">
        <v>175</v>
      </c>
    </row>
    <row r="112" s="2" customFormat="1">
      <c r="A112" s="40"/>
      <c r="B112" s="41"/>
      <c r="C112" s="40"/>
      <c r="D112" s="180" t="s">
        <v>164</v>
      </c>
      <c r="E112" s="40"/>
      <c r="F112" s="181" t="s">
        <v>176</v>
      </c>
      <c r="G112" s="40"/>
      <c r="H112" s="40"/>
      <c r="I112" s="182"/>
      <c r="J112" s="40"/>
      <c r="K112" s="40"/>
      <c r="L112" s="41"/>
      <c r="M112" s="183"/>
      <c r="N112" s="184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1" t="s">
        <v>164</v>
      </c>
      <c r="AU112" s="21" t="s">
        <v>82</v>
      </c>
    </row>
    <row r="113" s="13" customFormat="1">
      <c r="A113" s="13"/>
      <c r="B113" s="185"/>
      <c r="C113" s="13"/>
      <c r="D113" s="186" t="s">
        <v>166</v>
      </c>
      <c r="E113" s="187" t="s">
        <v>3</v>
      </c>
      <c r="F113" s="188" t="s">
        <v>177</v>
      </c>
      <c r="G113" s="13"/>
      <c r="H113" s="187" t="s">
        <v>3</v>
      </c>
      <c r="I113" s="189"/>
      <c r="J113" s="13"/>
      <c r="K113" s="13"/>
      <c r="L113" s="185"/>
      <c r="M113" s="190"/>
      <c r="N113" s="191"/>
      <c r="O113" s="191"/>
      <c r="P113" s="191"/>
      <c r="Q113" s="191"/>
      <c r="R113" s="191"/>
      <c r="S113" s="191"/>
      <c r="T113" s="19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7" t="s">
        <v>166</v>
      </c>
      <c r="AU113" s="187" t="s">
        <v>82</v>
      </c>
      <c r="AV113" s="13" t="s">
        <v>80</v>
      </c>
      <c r="AW113" s="13" t="s">
        <v>34</v>
      </c>
      <c r="AX113" s="13" t="s">
        <v>72</v>
      </c>
      <c r="AY113" s="187" t="s">
        <v>154</v>
      </c>
    </row>
    <row r="114" s="14" customFormat="1">
      <c r="A114" s="14"/>
      <c r="B114" s="193"/>
      <c r="C114" s="14"/>
      <c r="D114" s="186" t="s">
        <v>166</v>
      </c>
      <c r="E114" s="194" t="s">
        <v>3</v>
      </c>
      <c r="F114" s="195" t="s">
        <v>178</v>
      </c>
      <c r="G114" s="14"/>
      <c r="H114" s="196">
        <v>1.4290000000000001</v>
      </c>
      <c r="I114" s="197"/>
      <c r="J114" s="14"/>
      <c r="K114" s="14"/>
      <c r="L114" s="193"/>
      <c r="M114" s="198"/>
      <c r="N114" s="199"/>
      <c r="O114" s="199"/>
      <c r="P114" s="199"/>
      <c r="Q114" s="199"/>
      <c r="R114" s="199"/>
      <c r="S114" s="199"/>
      <c r="T114" s="20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4" t="s">
        <v>166</v>
      </c>
      <c r="AU114" s="194" t="s">
        <v>82</v>
      </c>
      <c r="AV114" s="14" t="s">
        <v>82</v>
      </c>
      <c r="AW114" s="14" t="s">
        <v>34</v>
      </c>
      <c r="AX114" s="14" t="s">
        <v>72</v>
      </c>
      <c r="AY114" s="194" t="s">
        <v>154</v>
      </c>
    </row>
    <row r="115" s="13" customFormat="1">
      <c r="A115" s="13"/>
      <c r="B115" s="185"/>
      <c r="C115" s="13"/>
      <c r="D115" s="186" t="s">
        <v>166</v>
      </c>
      <c r="E115" s="187" t="s">
        <v>3</v>
      </c>
      <c r="F115" s="188" t="s">
        <v>179</v>
      </c>
      <c r="G115" s="13"/>
      <c r="H115" s="187" t="s">
        <v>3</v>
      </c>
      <c r="I115" s="189"/>
      <c r="J115" s="13"/>
      <c r="K115" s="13"/>
      <c r="L115" s="185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7" t="s">
        <v>166</v>
      </c>
      <c r="AU115" s="187" t="s">
        <v>82</v>
      </c>
      <c r="AV115" s="13" t="s">
        <v>80</v>
      </c>
      <c r="AW115" s="13" t="s">
        <v>34</v>
      </c>
      <c r="AX115" s="13" t="s">
        <v>72</v>
      </c>
      <c r="AY115" s="187" t="s">
        <v>154</v>
      </c>
    </row>
    <row r="116" s="14" customFormat="1">
      <c r="A116" s="14"/>
      <c r="B116" s="193"/>
      <c r="C116" s="14"/>
      <c r="D116" s="186" t="s">
        <v>166</v>
      </c>
      <c r="E116" s="194" t="s">
        <v>3</v>
      </c>
      <c r="F116" s="195" t="s">
        <v>180</v>
      </c>
      <c r="G116" s="14"/>
      <c r="H116" s="196">
        <v>1.4159999999999999</v>
      </c>
      <c r="I116" s="197"/>
      <c r="J116" s="14"/>
      <c r="K116" s="14"/>
      <c r="L116" s="193"/>
      <c r="M116" s="198"/>
      <c r="N116" s="199"/>
      <c r="O116" s="199"/>
      <c r="P116" s="199"/>
      <c r="Q116" s="199"/>
      <c r="R116" s="199"/>
      <c r="S116" s="199"/>
      <c r="T116" s="20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4" t="s">
        <v>166</v>
      </c>
      <c r="AU116" s="194" t="s">
        <v>82</v>
      </c>
      <c r="AV116" s="14" t="s">
        <v>82</v>
      </c>
      <c r="AW116" s="14" t="s">
        <v>34</v>
      </c>
      <c r="AX116" s="14" t="s">
        <v>72</v>
      </c>
      <c r="AY116" s="194" t="s">
        <v>154</v>
      </c>
    </row>
    <row r="117" s="13" customFormat="1">
      <c r="A117" s="13"/>
      <c r="B117" s="185"/>
      <c r="C117" s="13"/>
      <c r="D117" s="186" t="s">
        <v>166</v>
      </c>
      <c r="E117" s="187" t="s">
        <v>3</v>
      </c>
      <c r="F117" s="188" t="s">
        <v>181</v>
      </c>
      <c r="G117" s="13"/>
      <c r="H117" s="187" t="s">
        <v>3</v>
      </c>
      <c r="I117" s="189"/>
      <c r="J117" s="13"/>
      <c r="K117" s="13"/>
      <c r="L117" s="185"/>
      <c r="M117" s="190"/>
      <c r="N117" s="191"/>
      <c r="O117" s="191"/>
      <c r="P117" s="191"/>
      <c r="Q117" s="191"/>
      <c r="R117" s="191"/>
      <c r="S117" s="191"/>
      <c r="T117" s="19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166</v>
      </c>
      <c r="AU117" s="187" t="s">
        <v>82</v>
      </c>
      <c r="AV117" s="13" t="s">
        <v>80</v>
      </c>
      <c r="AW117" s="13" t="s">
        <v>34</v>
      </c>
      <c r="AX117" s="13" t="s">
        <v>72</v>
      </c>
      <c r="AY117" s="187" t="s">
        <v>154</v>
      </c>
    </row>
    <row r="118" s="14" customFormat="1">
      <c r="A118" s="14"/>
      <c r="B118" s="193"/>
      <c r="C118" s="14"/>
      <c r="D118" s="186" t="s">
        <v>166</v>
      </c>
      <c r="E118" s="194" t="s">
        <v>3</v>
      </c>
      <c r="F118" s="195" t="s">
        <v>182</v>
      </c>
      <c r="G118" s="14"/>
      <c r="H118" s="196">
        <v>1.6319999999999999</v>
      </c>
      <c r="I118" s="197"/>
      <c r="J118" s="14"/>
      <c r="K118" s="14"/>
      <c r="L118" s="193"/>
      <c r="M118" s="198"/>
      <c r="N118" s="199"/>
      <c r="O118" s="199"/>
      <c r="P118" s="199"/>
      <c r="Q118" s="199"/>
      <c r="R118" s="199"/>
      <c r="S118" s="199"/>
      <c r="T118" s="20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4" t="s">
        <v>166</v>
      </c>
      <c r="AU118" s="194" t="s">
        <v>82</v>
      </c>
      <c r="AV118" s="14" t="s">
        <v>82</v>
      </c>
      <c r="AW118" s="14" t="s">
        <v>34</v>
      </c>
      <c r="AX118" s="14" t="s">
        <v>72</v>
      </c>
      <c r="AY118" s="194" t="s">
        <v>154</v>
      </c>
    </row>
    <row r="119" s="15" customFormat="1">
      <c r="A119" s="15"/>
      <c r="B119" s="201"/>
      <c r="C119" s="15"/>
      <c r="D119" s="186" t="s">
        <v>166</v>
      </c>
      <c r="E119" s="202" t="s">
        <v>3</v>
      </c>
      <c r="F119" s="203" t="s">
        <v>171</v>
      </c>
      <c r="G119" s="15"/>
      <c r="H119" s="204">
        <v>4.4769999999999994</v>
      </c>
      <c r="I119" s="205"/>
      <c r="J119" s="15"/>
      <c r="K119" s="15"/>
      <c r="L119" s="201"/>
      <c r="M119" s="206"/>
      <c r="N119" s="207"/>
      <c r="O119" s="207"/>
      <c r="P119" s="207"/>
      <c r="Q119" s="207"/>
      <c r="R119" s="207"/>
      <c r="S119" s="207"/>
      <c r="T119" s="20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02" t="s">
        <v>166</v>
      </c>
      <c r="AU119" s="202" t="s">
        <v>82</v>
      </c>
      <c r="AV119" s="15" t="s">
        <v>162</v>
      </c>
      <c r="AW119" s="15" t="s">
        <v>34</v>
      </c>
      <c r="AX119" s="15" t="s">
        <v>80</v>
      </c>
      <c r="AY119" s="202" t="s">
        <v>154</v>
      </c>
    </row>
    <row r="120" s="2" customFormat="1" ht="24.15" customHeight="1">
      <c r="A120" s="40"/>
      <c r="B120" s="166"/>
      <c r="C120" s="167" t="s">
        <v>183</v>
      </c>
      <c r="D120" s="167" t="s">
        <v>157</v>
      </c>
      <c r="E120" s="168" t="s">
        <v>184</v>
      </c>
      <c r="F120" s="169" t="s">
        <v>185</v>
      </c>
      <c r="G120" s="170" t="s">
        <v>186</v>
      </c>
      <c r="H120" s="171">
        <v>14.58</v>
      </c>
      <c r="I120" s="172"/>
      <c r="J120" s="173">
        <f>ROUND(I120*H120,2)</f>
        <v>0</v>
      </c>
      <c r="K120" s="169" t="s">
        <v>161</v>
      </c>
      <c r="L120" s="41"/>
      <c r="M120" s="174" t="s">
        <v>3</v>
      </c>
      <c r="N120" s="175" t="s">
        <v>43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0.35999999999999999</v>
      </c>
      <c r="T120" s="177">
        <f>S120*H120</f>
        <v>5.2488000000000001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162</v>
      </c>
      <c r="AT120" s="178" t="s">
        <v>157</v>
      </c>
      <c r="AU120" s="178" t="s">
        <v>82</v>
      </c>
      <c r="AY120" s="21" t="s">
        <v>154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1" t="s">
        <v>80</v>
      </c>
      <c r="BK120" s="179">
        <f>ROUND(I120*H120,2)</f>
        <v>0</v>
      </c>
      <c r="BL120" s="21" t="s">
        <v>162</v>
      </c>
      <c r="BM120" s="178" t="s">
        <v>187</v>
      </c>
    </row>
    <row r="121" s="2" customFormat="1">
      <c r="A121" s="40"/>
      <c r="B121" s="41"/>
      <c r="C121" s="40"/>
      <c r="D121" s="180" t="s">
        <v>164</v>
      </c>
      <c r="E121" s="40"/>
      <c r="F121" s="181" t="s">
        <v>188</v>
      </c>
      <c r="G121" s="40"/>
      <c r="H121" s="40"/>
      <c r="I121" s="182"/>
      <c r="J121" s="40"/>
      <c r="K121" s="40"/>
      <c r="L121" s="41"/>
      <c r="M121" s="183"/>
      <c r="N121" s="184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164</v>
      </c>
      <c r="AU121" s="21" t="s">
        <v>82</v>
      </c>
    </row>
    <row r="122" s="13" customFormat="1">
      <c r="A122" s="13"/>
      <c r="B122" s="185"/>
      <c r="C122" s="13"/>
      <c r="D122" s="186" t="s">
        <v>166</v>
      </c>
      <c r="E122" s="187" t="s">
        <v>3</v>
      </c>
      <c r="F122" s="188" t="s">
        <v>189</v>
      </c>
      <c r="G122" s="13"/>
      <c r="H122" s="187" t="s">
        <v>3</v>
      </c>
      <c r="I122" s="189"/>
      <c r="J122" s="13"/>
      <c r="K122" s="13"/>
      <c r="L122" s="185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7" t="s">
        <v>166</v>
      </c>
      <c r="AU122" s="187" t="s">
        <v>82</v>
      </c>
      <c r="AV122" s="13" t="s">
        <v>80</v>
      </c>
      <c r="AW122" s="13" t="s">
        <v>34</v>
      </c>
      <c r="AX122" s="13" t="s">
        <v>72</v>
      </c>
      <c r="AY122" s="187" t="s">
        <v>154</v>
      </c>
    </row>
    <row r="123" s="14" customFormat="1">
      <c r="A123" s="14"/>
      <c r="B123" s="193"/>
      <c r="C123" s="14"/>
      <c r="D123" s="186" t="s">
        <v>166</v>
      </c>
      <c r="E123" s="194" t="s">
        <v>3</v>
      </c>
      <c r="F123" s="195" t="s">
        <v>190</v>
      </c>
      <c r="G123" s="14"/>
      <c r="H123" s="196">
        <v>14.58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166</v>
      </c>
      <c r="AU123" s="194" t="s">
        <v>82</v>
      </c>
      <c r="AV123" s="14" t="s">
        <v>82</v>
      </c>
      <c r="AW123" s="14" t="s">
        <v>34</v>
      </c>
      <c r="AX123" s="14" t="s">
        <v>80</v>
      </c>
      <c r="AY123" s="194" t="s">
        <v>154</v>
      </c>
    </row>
    <row r="124" s="2" customFormat="1" ht="24.15" customHeight="1">
      <c r="A124" s="40"/>
      <c r="B124" s="166"/>
      <c r="C124" s="167" t="s">
        <v>162</v>
      </c>
      <c r="D124" s="167" t="s">
        <v>157</v>
      </c>
      <c r="E124" s="168" t="s">
        <v>191</v>
      </c>
      <c r="F124" s="169" t="s">
        <v>192</v>
      </c>
      <c r="G124" s="170" t="s">
        <v>174</v>
      </c>
      <c r="H124" s="171">
        <v>57.380000000000003</v>
      </c>
      <c r="I124" s="172"/>
      <c r="J124" s="173">
        <f>ROUND(I124*H124,2)</f>
        <v>0</v>
      </c>
      <c r="K124" s="169" t="s">
        <v>161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1.6000000000000001</v>
      </c>
      <c r="T124" s="177">
        <f>S124*H124</f>
        <v>91.808000000000007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162</v>
      </c>
      <c r="BM124" s="178" t="s">
        <v>193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194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3" customFormat="1">
      <c r="A126" s="13"/>
      <c r="B126" s="185"/>
      <c r="C126" s="13"/>
      <c r="D126" s="186" t="s">
        <v>166</v>
      </c>
      <c r="E126" s="187" t="s">
        <v>3</v>
      </c>
      <c r="F126" s="188" t="s">
        <v>195</v>
      </c>
      <c r="G126" s="13"/>
      <c r="H126" s="187" t="s">
        <v>3</v>
      </c>
      <c r="I126" s="189"/>
      <c r="J126" s="13"/>
      <c r="K126" s="13"/>
      <c r="L126" s="185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166</v>
      </c>
      <c r="AU126" s="187" t="s">
        <v>82</v>
      </c>
      <c r="AV126" s="13" t="s">
        <v>80</v>
      </c>
      <c r="AW126" s="13" t="s">
        <v>34</v>
      </c>
      <c r="AX126" s="13" t="s">
        <v>72</v>
      </c>
      <c r="AY126" s="187" t="s">
        <v>154</v>
      </c>
    </row>
    <row r="127" s="14" customFormat="1">
      <c r="A127" s="14"/>
      <c r="B127" s="193"/>
      <c r="C127" s="14"/>
      <c r="D127" s="186" t="s">
        <v>166</v>
      </c>
      <c r="E127" s="194" t="s">
        <v>3</v>
      </c>
      <c r="F127" s="195" t="s">
        <v>196</v>
      </c>
      <c r="G127" s="14"/>
      <c r="H127" s="196">
        <v>57.380000000000003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166</v>
      </c>
      <c r="AU127" s="194" t="s">
        <v>82</v>
      </c>
      <c r="AV127" s="14" t="s">
        <v>82</v>
      </c>
      <c r="AW127" s="14" t="s">
        <v>34</v>
      </c>
      <c r="AX127" s="14" t="s">
        <v>80</v>
      </c>
      <c r="AY127" s="194" t="s">
        <v>154</v>
      </c>
    </row>
    <row r="128" s="2" customFormat="1" ht="24.15" customHeight="1">
      <c r="A128" s="40"/>
      <c r="B128" s="166"/>
      <c r="C128" s="167" t="s">
        <v>197</v>
      </c>
      <c r="D128" s="167" t="s">
        <v>157</v>
      </c>
      <c r="E128" s="168" t="s">
        <v>198</v>
      </c>
      <c r="F128" s="169" t="s">
        <v>199</v>
      </c>
      <c r="G128" s="170" t="s">
        <v>174</v>
      </c>
      <c r="H128" s="171">
        <v>8.2230000000000008</v>
      </c>
      <c r="I128" s="172"/>
      <c r="J128" s="173">
        <f>ROUND(I128*H128,2)</f>
        <v>0</v>
      </c>
      <c r="K128" s="169" t="s">
        <v>161</v>
      </c>
      <c r="L128" s="41"/>
      <c r="M128" s="174" t="s">
        <v>3</v>
      </c>
      <c r="N128" s="175" t="s">
        <v>43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2.2000000000000002</v>
      </c>
      <c r="T128" s="177">
        <f>S128*H128</f>
        <v>18.090600000000002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162</v>
      </c>
      <c r="AT128" s="178" t="s">
        <v>157</v>
      </c>
      <c r="AU128" s="178" t="s">
        <v>82</v>
      </c>
      <c r="AY128" s="21" t="s">
        <v>154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1" t="s">
        <v>80</v>
      </c>
      <c r="BK128" s="179">
        <f>ROUND(I128*H128,2)</f>
        <v>0</v>
      </c>
      <c r="BL128" s="21" t="s">
        <v>162</v>
      </c>
      <c r="BM128" s="178" t="s">
        <v>200</v>
      </c>
    </row>
    <row r="129" s="2" customFormat="1">
      <c r="A129" s="40"/>
      <c r="B129" s="41"/>
      <c r="C129" s="40"/>
      <c r="D129" s="180" t="s">
        <v>164</v>
      </c>
      <c r="E129" s="40"/>
      <c r="F129" s="181" t="s">
        <v>201</v>
      </c>
      <c r="G129" s="40"/>
      <c r="H129" s="40"/>
      <c r="I129" s="182"/>
      <c r="J129" s="40"/>
      <c r="K129" s="40"/>
      <c r="L129" s="41"/>
      <c r="M129" s="183"/>
      <c r="N129" s="184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1" t="s">
        <v>164</v>
      </c>
      <c r="AU129" s="21" t="s">
        <v>82</v>
      </c>
    </row>
    <row r="130" s="13" customFormat="1">
      <c r="A130" s="13"/>
      <c r="B130" s="185"/>
      <c r="C130" s="13"/>
      <c r="D130" s="186" t="s">
        <v>166</v>
      </c>
      <c r="E130" s="187" t="s">
        <v>3</v>
      </c>
      <c r="F130" s="188" t="s">
        <v>202</v>
      </c>
      <c r="G130" s="13"/>
      <c r="H130" s="187" t="s">
        <v>3</v>
      </c>
      <c r="I130" s="189"/>
      <c r="J130" s="13"/>
      <c r="K130" s="13"/>
      <c r="L130" s="185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7" t="s">
        <v>166</v>
      </c>
      <c r="AU130" s="187" t="s">
        <v>82</v>
      </c>
      <c r="AV130" s="13" t="s">
        <v>80</v>
      </c>
      <c r="AW130" s="13" t="s">
        <v>34</v>
      </c>
      <c r="AX130" s="13" t="s">
        <v>72</v>
      </c>
      <c r="AY130" s="187" t="s">
        <v>154</v>
      </c>
    </row>
    <row r="131" s="14" customFormat="1">
      <c r="A131" s="14"/>
      <c r="B131" s="193"/>
      <c r="C131" s="14"/>
      <c r="D131" s="186" t="s">
        <v>166</v>
      </c>
      <c r="E131" s="194" t="s">
        <v>3</v>
      </c>
      <c r="F131" s="195" t="s">
        <v>203</v>
      </c>
      <c r="G131" s="14"/>
      <c r="H131" s="196">
        <v>8.2230000000000008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166</v>
      </c>
      <c r="AU131" s="194" t="s">
        <v>82</v>
      </c>
      <c r="AV131" s="14" t="s">
        <v>82</v>
      </c>
      <c r="AW131" s="14" t="s">
        <v>34</v>
      </c>
      <c r="AX131" s="14" t="s">
        <v>72</v>
      </c>
      <c r="AY131" s="194" t="s">
        <v>154</v>
      </c>
    </row>
    <row r="132" s="15" customFormat="1">
      <c r="A132" s="15"/>
      <c r="B132" s="201"/>
      <c r="C132" s="15"/>
      <c r="D132" s="186" t="s">
        <v>166</v>
      </c>
      <c r="E132" s="202" t="s">
        <v>3</v>
      </c>
      <c r="F132" s="203" t="s">
        <v>171</v>
      </c>
      <c r="G132" s="15"/>
      <c r="H132" s="204">
        <v>8.2230000000000008</v>
      </c>
      <c r="I132" s="205"/>
      <c r="J132" s="15"/>
      <c r="K132" s="15"/>
      <c r="L132" s="201"/>
      <c r="M132" s="206"/>
      <c r="N132" s="207"/>
      <c r="O132" s="207"/>
      <c r="P132" s="207"/>
      <c r="Q132" s="207"/>
      <c r="R132" s="207"/>
      <c r="S132" s="207"/>
      <c r="T132" s="20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2" t="s">
        <v>166</v>
      </c>
      <c r="AU132" s="202" t="s">
        <v>82</v>
      </c>
      <c r="AV132" s="15" t="s">
        <v>162</v>
      </c>
      <c r="AW132" s="15" t="s">
        <v>34</v>
      </c>
      <c r="AX132" s="15" t="s">
        <v>80</v>
      </c>
      <c r="AY132" s="202" t="s">
        <v>154</v>
      </c>
    </row>
    <row r="133" s="2" customFormat="1" ht="24.15" customHeight="1">
      <c r="A133" s="40"/>
      <c r="B133" s="166"/>
      <c r="C133" s="167" t="s">
        <v>204</v>
      </c>
      <c r="D133" s="167" t="s">
        <v>157</v>
      </c>
      <c r="E133" s="168" t="s">
        <v>205</v>
      </c>
      <c r="F133" s="169" t="s">
        <v>206</v>
      </c>
      <c r="G133" s="170" t="s">
        <v>186</v>
      </c>
      <c r="H133" s="171">
        <v>57.380000000000003</v>
      </c>
      <c r="I133" s="172"/>
      <c r="J133" s="173">
        <f>ROUND(I133*H133,2)</f>
        <v>0</v>
      </c>
      <c r="K133" s="169" t="s">
        <v>161</v>
      </c>
      <c r="L133" s="41"/>
      <c r="M133" s="174" t="s">
        <v>3</v>
      </c>
      <c r="N133" s="175" t="s">
        <v>43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0.089999999999999997</v>
      </c>
      <c r="T133" s="177">
        <f>S133*H133</f>
        <v>5.1642000000000001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162</v>
      </c>
      <c r="AT133" s="178" t="s">
        <v>157</v>
      </c>
      <c r="AU133" s="178" t="s">
        <v>82</v>
      </c>
      <c r="AY133" s="21" t="s">
        <v>154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1" t="s">
        <v>80</v>
      </c>
      <c r="BK133" s="179">
        <f>ROUND(I133*H133,2)</f>
        <v>0</v>
      </c>
      <c r="BL133" s="21" t="s">
        <v>162</v>
      </c>
      <c r="BM133" s="178" t="s">
        <v>207</v>
      </c>
    </row>
    <row r="134" s="2" customFormat="1">
      <c r="A134" s="40"/>
      <c r="B134" s="41"/>
      <c r="C134" s="40"/>
      <c r="D134" s="180" t="s">
        <v>164</v>
      </c>
      <c r="E134" s="40"/>
      <c r="F134" s="181" t="s">
        <v>208</v>
      </c>
      <c r="G134" s="40"/>
      <c r="H134" s="40"/>
      <c r="I134" s="182"/>
      <c r="J134" s="40"/>
      <c r="K134" s="40"/>
      <c r="L134" s="41"/>
      <c r="M134" s="183"/>
      <c r="N134" s="18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164</v>
      </c>
      <c r="AU134" s="21" t="s">
        <v>82</v>
      </c>
    </row>
    <row r="135" s="13" customFormat="1">
      <c r="A135" s="13"/>
      <c r="B135" s="185"/>
      <c r="C135" s="13"/>
      <c r="D135" s="186" t="s">
        <v>166</v>
      </c>
      <c r="E135" s="187" t="s">
        <v>3</v>
      </c>
      <c r="F135" s="188" t="s">
        <v>195</v>
      </c>
      <c r="G135" s="13"/>
      <c r="H135" s="187" t="s">
        <v>3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166</v>
      </c>
      <c r="AU135" s="187" t="s">
        <v>82</v>
      </c>
      <c r="AV135" s="13" t="s">
        <v>80</v>
      </c>
      <c r="AW135" s="13" t="s">
        <v>34</v>
      </c>
      <c r="AX135" s="13" t="s">
        <v>72</v>
      </c>
      <c r="AY135" s="187" t="s">
        <v>154</v>
      </c>
    </row>
    <row r="136" s="14" customFormat="1">
      <c r="A136" s="14"/>
      <c r="B136" s="193"/>
      <c r="C136" s="14"/>
      <c r="D136" s="186" t="s">
        <v>166</v>
      </c>
      <c r="E136" s="194" t="s">
        <v>3</v>
      </c>
      <c r="F136" s="195" t="s">
        <v>196</v>
      </c>
      <c r="G136" s="14"/>
      <c r="H136" s="196">
        <v>57.380000000000003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166</v>
      </c>
      <c r="AU136" s="194" t="s">
        <v>82</v>
      </c>
      <c r="AV136" s="14" t="s">
        <v>82</v>
      </c>
      <c r="AW136" s="14" t="s">
        <v>34</v>
      </c>
      <c r="AX136" s="14" t="s">
        <v>80</v>
      </c>
      <c r="AY136" s="194" t="s">
        <v>154</v>
      </c>
    </row>
    <row r="137" s="2" customFormat="1" ht="33" customHeight="1">
      <c r="A137" s="40"/>
      <c r="B137" s="166"/>
      <c r="C137" s="167" t="s">
        <v>209</v>
      </c>
      <c r="D137" s="167" t="s">
        <v>157</v>
      </c>
      <c r="E137" s="168" t="s">
        <v>210</v>
      </c>
      <c r="F137" s="169" t="s">
        <v>211</v>
      </c>
      <c r="G137" s="170" t="s">
        <v>174</v>
      </c>
      <c r="H137" s="171">
        <v>57.380000000000003</v>
      </c>
      <c r="I137" s="172"/>
      <c r="J137" s="173">
        <f>ROUND(I137*H137,2)</f>
        <v>0</v>
      </c>
      <c r="K137" s="169" t="s">
        <v>161</v>
      </c>
      <c r="L137" s="41"/>
      <c r="M137" s="174" t="s">
        <v>3</v>
      </c>
      <c r="N137" s="175" t="s">
        <v>43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0.043999999999999997</v>
      </c>
      <c r="T137" s="177">
        <f>S137*H137</f>
        <v>2.5247199999999999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162</v>
      </c>
      <c r="AT137" s="178" t="s">
        <v>157</v>
      </c>
      <c r="AU137" s="178" t="s">
        <v>82</v>
      </c>
      <c r="AY137" s="21" t="s">
        <v>154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1" t="s">
        <v>80</v>
      </c>
      <c r="BK137" s="179">
        <f>ROUND(I137*H137,2)</f>
        <v>0</v>
      </c>
      <c r="BL137" s="21" t="s">
        <v>162</v>
      </c>
      <c r="BM137" s="178" t="s">
        <v>212</v>
      </c>
    </row>
    <row r="138" s="2" customFormat="1">
      <c r="A138" s="40"/>
      <c r="B138" s="41"/>
      <c r="C138" s="40"/>
      <c r="D138" s="180" t="s">
        <v>164</v>
      </c>
      <c r="E138" s="40"/>
      <c r="F138" s="181" t="s">
        <v>213</v>
      </c>
      <c r="G138" s="40"/>
      <c r="H138" s="40"/>
      <c r="I138" s="182"/>
      <c r="J138" s="40"/>
      <c r="K138" s="40"/>
      <c r="L138" s="41"/>
      <c r="M138" s="183"/>
      <c r="N138" s="18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164</v>
      </c>
      <c r="AU138" s="21" t="s">
        <v>82</v>
      </c>
    </row>
    <row r="139" s="13" customFormat="1">
      <c r="A139" s="13"/>
      <c r="B139" s="185"/>
      <c r="C139" s="13"/>
      <c r="D139" s="186" t="s">
        <v>166</v>
      </c>
      <c r="E139" s="187" t="s">
        <v>3</v>
      </c>
      <c r="F139" s="188" t="s">
        <v>195</v>
      </c>
      <c r="G139" s="13"/>
      <c r="H139" s="187" t="s">
        <v>3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166</v>
      </c>
      <c r="AU139" s="187" t="s">
        <v>82</v>
      </c>
      <c r="AV139" s="13" t="s">
        <v>80</v>
      </c>
      <c r="AW139" s="13" t="s">
        <v>34</v>
      </c>
      <c r="AX139" s="13" t="s">
        <v>72</v>
      </c>
      <c r="AY139" s="187" t="s">
        <v>154</v>
      </c>
    </row>
    <row r="140" s="14" customFormat="1">
      <c r="A140" s="14"/>
      <c r="B140" s="193"/>
      <c r="C140" s="14"/>
      <c r="D140" s="186" t="s">
        <v>166</v>
      </c>
      <c r="E140" s="194" t="s">
        <v>3</v>
      </c>
      <c r="F140" s="195" t="s">
        <v>196</v>
      </c>
      <c r="G140" s="14"/>
      <c r="H140" s="196">
        <v>57.380000000000003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166</v>
      </c>
      <c r="AU140" s="194" t="s">
        <v>82</v>
      </c>
      <c r="AV140" s="14" t="s">
        <v>82</v>
      </c>
      <c r="AW140" s="14" t="s">
        <v>34</v>
      </c>
      <c r="AX140" s="14" t="s">
        <v>80</v>
      </c>
      <c r="AY140" s="194" t="s">
        <v>154</v>
      </c>
    </row>
    <row r="141" s="2" customFormat="1" ht="44.25" customHeight="1">
      <c r="A141" s="40"/>
      <c r="B141" s="166"/>
      <c r="C141" s="167" t="s">
        <v>214</v>
      </c>
      <c r="D141" s="167" t="s">
        <v>157</v>
      </c>
      <c r="E141" s="168" t="s">
        <v>215</v>
      </c>
      <c r="F141" s="169" t="s">
        <v>216</v>
      </c>
      <c r="G141" s="170" t="s">
        <v>186</v>
      </c>
      <c r="H141" s="171">
        <v>145.75999999999999</v>
      </c>
      <c r="I141" s="172"/>
      <c r="J141" s="173">
        <f>ROUND(I141*H141,2)</f>
        <v>0</v>
      </c>
      <c r="K141" s="169" t="s">
        <v>161</v>
      </c>
      <c r="L141" s="41"/>
      <c r="M141" s="174" t="s">
        <v>3</v>
      </c>
      <c r="N141" s="175" t="s">
        <v>43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0.035000000000000003</v>
      </c>
      <c r="T141" s="177">
        <f>S141*H141</f>
        <v>5.1016000000000004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162</v>
      </c>
      <c r="AT141" s="178" t="s">
        <v>157</v>
      </c>
      <c r="AU141" s="178" t="s">
        <v>82</v>
      </c>
      <c r="AY141" s="21" t="s">
        <v>154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1" t="s">
        <v>80</v>
      </c>
      <c r="BK141" s="179">
        <f>ROUND(I141*H141,2)</f>
        <v>0</v>
      </c>
      <c r="BL141" s="21" t="s">
        <v>162</v>
      </c>
      <c r="BM141" s="178" t="s">
        <v>217</v>
      </c>
    </row>
    <row r="142" s="2" customFormat="1">
      <c r="A142" s="40"/>
      <c r="B142" s="41"/>
      <c r="C142" s="40"/>
      <c r="D142" s="180" t="s">
        <v>164</v>
      </c>
      <c r="E142" s="40"/>
      <c r="F142" s="181" t="s">
        <v>218</v>
      </c>
      <c r="G142" s="40"/>
      <c r="H142" s="40"/>
      <c r="I142" s="182"/>
      <c r="J142" s="40"/>
      <c r="K142" s="40"/>
      <c r="L142" s="41"/>
      <c r="M142" s="183"/>
      <c r="N142" s="18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1" t="s">
        <v>164</v>
      </c>
      <c r="AU142" s="21" t="s">
        <v>82</v>
      </c>
    </row>
    <row r="143" s="13" customFormat="1">
      <c r="A143" s="13"/>
      <c r="B143" s="185"/>
      <c r="C143" s="13"/>
      <c r="D143" s="186" t="s">
        <v>166</v>
      </c>
      <c r="E143" s="187" t="s">
        <v>3</v>
      </c>
      <c r="F143" s="188" t="s">
        <v>219</v>
      </c>
      <c r="G143" s="13"/>
      <c r="H143" s="187" t="s">
        <v>3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166</v>
      </c>
      <c r="AU143" s="187" t="s">
        <v>82</v>
      </c>
      <c r="AV143" s="13" t="s">
        <v>80</v>
      </c>
      <c r="AW143" s="13" t="s">
        <v>34</v>
      </c>
      <c r="AX143" s="13" t="s">
        <v>72</v>
      </c>
      <c r="AY143" s="187" t="s">
        <v>154</v>
      </c>
    </row>
    <row r="144" s="14" customFormat="1">
      <c r="A144" s="14"/>
      <c r="B144" s="193"/>
      <c r="C144" s="14"/>
      <c r="D144" s="186" t="s">
        <v>166</v>
      </c>
      <c r="E144" s="194" t="s">
        <v>3</v>
      </c>
      <c r="F144" s="195" t="s">
        <v>220</v>
      </c>
      <c r="G144" s="14"/>
      <c r="H144" s="196">
        <v>29.969999999999999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166</v>
      </c>
      <c r="AU144" s="194" t="s">
        <v>82</v>
      </c>
      <c r="AV144" s="14" t="s">
        <v>82</v>
      </c>
      <c r="AW144" s="14" t="s">
        <v>34</v>
      </c>
      <c r="AX144" s="14" t="s">
        <v>72</v>
      </c>
      <c r="AY144" s="194" t="s">
        <v>154</v>
      </c>
    </row>
    <row r="145" s="14" customFormat="1">
      <c r="A145" s="14"/>
      <c r="B145" s="193"/>
      <c r="C145" s="14"/>
      <c r="D145" s="186" t="s">
        <v>166</v>
      </c>
      <c r="E145" s="194" t="s">
        <v>3</v>
      </c>
      <c r="F145" s="195" t="s">
        <v>221</v>
      </c>
      <c r="G145" s="14"/>
      <c r="H145" s="196">
        <v>61.170000000000002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166</v>
      </c>
      <c r="AU145" s="194" t="s">
        <v>82</v>
      </c>
      <c r="AV145" s="14" t="s">
        <v>82</v>
      </c>
      <c r="AW145" s="14" t="s">
        <v>34</v>
      </c>
      <c r="AX145" s="14" t="s">
        <v>72</v>
      </c>
      <c r="AY145" s="194" t="s">
        <v>154</v>
      </c>
    </row>
    <row r="146" s="13" customFormat="1">
      <c r="A146" s="13"/>
      <c r="B146" s="185"/>
      <c r="C146" s="13"/>
      <c r="D146" s="186" t="s">
        <v>166</v>
      </c>
      <c r="E146" s="187" t="s">
        <v>3</v>
      </c>
      <c r="F146" s="188" t="s">
        <v>222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166</v>
      </c>
      <c r="AU146" s="187" t="s">
        <v>82</v>
      </c>
      <c r="AV146" s="13" t="s">
        <v>80</v>
      </c>
      <c r="AW146" s="13" t="s">
        <v>34</v>
      </c>
      <c r="AX146" s="13" t="s">
        <v>72</v>
      </c>
      <c r="AY146" s="187" t="s">
        <v>154</v>
      </c>
    </row>
    <row r="147" s="14" customFormat="1">
      <c r="A147" s="14"/>
      <c r="B147" s="193"/>
      <c r="C147" s="14"/>
      <c r="D147" s="186" t="s">
        <v>166</v>
      </c>
      <c r="E147" s="194" t="s">
        <v>3</v>
      </c>
      <c r="F147" s="195" t="s">
        <v>223</v>
      </c>
      <c r="G147" s="14"/>
      <c r="H147" s="196">
        <v>32.18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166</v>
      </c>
      <c r="AU147" s="194" t="s">
        <v>82</v>
      </c>
      <c r="AV147" s="14" t="s">
        <v>82</v>
      </c>
      <c r="AW147" s="14" t="s">
        <v>34</v>
      </c>
      <c r="AX147" s="14" t="s">
        <v>72</v>
      </c>
      <c r="AY147" s="194" t="s">
        <v>154</v>
      </c>
    </row>
    <row r="148" s="13" customFormat="1">
      <c r="A148" s="13"/>
      <c r="B148" s="185"/>
      <c r="C148" s="13"/>
      <c r="D148" s="186" t="s">
        <v>166</v>
      </c>
      <c r="E148" s="187" t="s">
        <v>3</v>
      </c>
      <c r="F148" s="188" t="s">
        <v>224</v>
      </c>
      <c r="G148" s="13"/>
      <c r="H148" s="187" t="s">
        <v>3</v>
      </c>
      <c r="I148" s="189"/>
      <c r="J148" s="13"/>
      <c r="K148" s="13"/>
      <c r="L148" s="185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166</v>
      </c>
      <c r="AU148" s="187" t="s">
        <v>82</v>
      </c>
      <c r="AV148" s="13" t="s">
        <v>80</v>
      </c>
      <c r="AW148" s="13" t="s">
        <v>34</v>
      </c>
      <c r="AX148" s="13" t="s">
        <v>72</v>
      </c>
      <c r="AY148" s="187" t="s">
        <v>154</v>
      </c>
    </row>
    <row r="149" s="14" customFormat="1">
      <c r="A149" s="14"/>
      <c r="B149" s="193"/>
      <c r="C149" s="14"/>
      <c r="D149" s="186" t="s">
        <v>166</v>
      </c>
      <c r="E149" s="194" t="s">
        <v>3</v>
      </c>
      <c r="F149" s="195" t="s">
        <v>225</v>
      </c>
      <c r="G149" s="14"/>
      <c r="H149" s="196">
        <v>22.440000000000001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166</v>
      </c>
      <c r="AU149" s="194" t="s">
        <v>82</v>
      </c>
      <c r="AV149" s="14" t="s">
        <v>82</v>
      </c>
      <c r="AW149" s="14" t="s">
        <v>34</v>
      </c>
      <c r="AX149" s="14" t="s">
        <v>72</v>
      </c>
      <c r="AY149" s="194" t="s">
        <v>154</v>
      </c>
    </row>
    <row r="150" s="15" customFormat="1">
      <c r="A150" s="15"/>
      <c r="B150" s="201"/>
      <c r="C150" s="15"/>
      <c r="D150" s="186" t="s">
        <v>166</v>
      </c>
      <c r="E150" s="202" t="s">
        <v>3</v>
      </c>
      <c r="F150" s="203" t="s">
        <v>171</v>
      </c>
      <c r="G150" s="15"/>
      <c r="H150" s="204">
        <v>145.75999999999999</v>
      </c>
      <c r="I150" s="205"/>
      <c r="J150" s="15"/>
      <c r="K150" s="15"/>
      <c r="L150" s="201"/>
      <c r="M150" s="206"/>
      <c r="N150" s="207"/>
      <c r="O150" s="207"/>
      <c r="P150" s="207"/>
      <c r="Q150" s="207"/>
      <c r="R150" s="207"/>
      <c r="S150" s="207"/>
      <c r="T150" s="2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2" t="s">
        <v>166</v>
      </c>
      <c r="AU150" s="202" t="s">
        <v>82</v>
      </c>
      <c r="AV150" s="15" t="s">
        <v>162</v>
      </c>
      <c r="AW150" s="15" t="s">
        <v>34</v>
      </c>
      <c r="AX150" s="15" t="s">
        <v>80</v>
      </c>
      <c r="AY150" s="202" t="s">
        <v>154</v>
      </c>
    </row>
    <row r="151" s="2" customFormat="1" ht="24.15" customHeight="1">
      <c r="A151" s="40"/>
      <c r="B151" s="166"/>
      <c r="C151" s="167" t="s">
        <v>155</v>
      </c>
      <c r="D151" s="167" t="s">
        <v>157</v>
      </c>
      <c r="E151" s="168" t="s">
        <v>226</v>
      </c>
      <c r="F151" s="169" t="s">
        <v>227</v>
      </c>
      <c r="G151" s="170" t="s">
        <v>186</v>
      </c>
      <c r="H151" s="171">
        <v>53.304000000000002</v>
      </c>
      <c r="I151" s="172"/>
      <c r="J151" s="173">
        <f>ROUND(I151*H151,2)</f>
        <v>0</v>
      </c>
      <c r="K151" s="169" t="s">
        <v>161</v>
      </c>
      <c r="L151" s="41"/>
      <c r="M151" s="174" t="s">
        <v>3</v>
      </c>
      <c r="N151" s="175" t="s">
        <v>43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0.18099999999999999</v>
      </c>
      <c r="T151" s="177">
        <f>S151*H151</f>
        <v>9.6480239999999995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162</v>
      </c>
      <c r="AT151" s="178" t="s">
        <v>157</v>
      </c>
      <c r="AU151" s="178" t="s">
        <v>82</v>
      </c>
      <c r="AY151" s="21" t="s">
        <v>154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1" t="s">
        <v>80</v>
      </c>
      <c r="BK151" s="179">
        <f>ROUND(I151*H151,2)</f>
        <v>0</v>
      </c>
      <c r="BL151" s="21" t="s">
        <v>162</v>
      </c>
      <c r="BM151" s="178" t="s">
        <v>228</v>
      </c>
    </row>
    <row r="152" s="2" customFormat="1">
      <c r="A152" s="40"/>
      <c r="B152" s="41"/>
      <c r="C152" s="40"/>
      <c r="D152" s="180" t="s">
        <v>164</v>
      </c>
      <c r="E152" s="40"/>
      <c r="F152" s="181" t="s">
        <v>229</v>
      </c>
      <c r="G152" s="40"/>
      <c r="H152" s="40"/>
      <c r="I152" s="182"/>
      <c r="J152" s="40"/>
      <c r="K152" s="40"/>
      <c r="L152" s="41"/>
      <c r="M152" s="183"/>
      <c r="N152" s="184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1" t="s">
        <v>164</v>
      </c>
      <c r="AU152" s="21" t="s">
        <v>82</v>
      </c>
    </row>
    <row r="153" s="13" customFormat="1">
      <c r="A153" s="13"/>
      <c r="B153" s="185"/>
      <c r="C153" s="13"/>
      <c r="D153" s="186" t="s">
        <v>166</v>
      </c>
      <c r="E153" s="187" t="s">
        <v>3</v>
      </c>
      <c r="F153" s="188" t="s">
        <v>230</v>
      </c>
      <c r="G153" s="13"/>
      <c r="H153" s="187" t="s">
        <v>3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166</v>
      </c>
      <c r="AU153" s="187" t="s">
        <v>82</v>
      </c>
      <c r="AV153" s="13" t="s">
        <v>80</v>
      </c>
      <c r="AW153" s="13" t="s">
        <v>34</v>
      </c>
      <c r="AX153" s="13" t="s">
        <v>72</v>
      </c>
      <c r="AY153" s="187" t="s">
        <v>154</v>
      </c>
    </row>
    <row r="154" s="14" customFormat="1">
      <c r="A154" s="14"/>
      <c r="B154" s="193"/>
      <c r="C154" s="14"/>
      <c r="D154" s="186" t="s">
        <v>166</v>
      </c>
      <c r="E154" s="194" t="s">
        <v>3</v>
      </c>
      <c r="F154" s="195" t="s">
        <v>231</v>
      </c>
      <c r="G154" s="14"/>
      <c r="H154" s="196">
        <v>7.056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166</v>
      </c>
      <c r="AU154" s="194" t="s">
        <v>82</v>
      </c>
      <c r="AV154" s="14" t="s">
        <v>82</v>
      </c>
      <c r="AW154" s="14" t="s">
        <v>34</v>
      </c>
      <c r="AX154" s="14" t="s">
        <v>72</v>
      </c>
      <c r="AY154" s="194" t="s">
        <v>154</v>
      </c>
    </row>
    <row r="155" s="14" customFormat="1">
      <c r="A155" s="14"/>
      <c r="B155" s="193"/>
      <c r="C155" s="14"/>
      <c r="D155" s="186" t="s">
        <v>166</v>
      </c>
      <c r="E155" s="194" t="s">
        <v>3</v>
      </c>
      <c r="F155" s="195" t="s">
        <v>232</v>
      </c>
      <c r="G155" s="14"/>
      <c r="H155" s="196">
        <v>-1.379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166</v>
      </c>
      <c r="AU155" s="194" t="s">
        <v>82</v>
      </c>
      <c r="AV155" s="14" t="s">
        <v>82</v>
      </c>
      <c r="AW155" s="14" t="s">
        <v>34</v>
      </c>
      <c r="AX155" s="14" t="s">
        <v>72</v>
      </c>
      <c r="AY155" s="194" t="s">
        <v>154</v>
      </c>
    </row>
    <row r="156" s="14" customFormat="1">
      <c r="A156" s="14"/>
      <c r="B156" s="193"/>
      <c r="C156" s="14"/>
      <c r="D156" s="186" t="s">
        <v>166</v>
      </c>
      <c r="E156" s="194" t="s">
        <v>3</v>
      </c>
      <c r="F156" s="195" t="s">
        <v>233</v>
      </c>
      <c r="G156" s="14"/>
      <c r="H156" s="196">
        <v>3.8159999999999998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166</v>
      </c>
      <c r="AU156" s="194" t="s">
        <v>82</v>
      </c>
      <c r="AV156" s="14" t="s">
        <v>82</v>
      </c>
      <c r="AW156" s="14" t="s">
        <v>34</v>
      </c>
      <c r="AX156" s="14" t="s">
        <v>72</v>
      </c>
      <c r="AY156" s="194" t="s">
        <v>154</v>
      </c>
    </row>
    <row r="157" s="14" customFormat="1">
      <c r="A157" s="14"/>
      <c r="B157" s="193"/>
      <c r="C157" s="14"/>
      <c r="D157" s="186" t="s">
        <v>166</v>
      </c>
      <c r="E157" s="194" t="s">
        <v>3</v>
      </c>
      <c r="F157" s="195" t="s">
        <v>232</v>
      </c>
      <c r="G157" s="14"/>
      <c r="H157" s="196">
        <v>-1.379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166</v>
      </c>
      <c r="AU157" s="194" t="s">
        <v>82</v>
      </c>
      <c r="AV157" s="14" t="s">
        <v>82</v>
      </c>
      <c r="AW157" s="14" t="s">
        <v>34</v>
      </c>
      <c r="AX157" s="14" t="s">
        <v>72</v>
      </c>
      <c r="AY157" s="194" t="s">
        <v>154</v>
      </c>
    </row>
    <row r="158" s="16" customFormat="1">
      <c r="A158" s="16"/>
      <c r="B158" s="209"/>
      <c r="C158" s="16"/>
      <c r="D158" s="186" t="s">
        <v>166</v>
      </c>
      <c r="E158" s="210" t="s">
        <v>3</v>
      </c>
      <c r="F158" s="211" t="s">
        <v>234</v>
      </c>
      <c r="G158" s="16"/>
      <c r="H158" s="212">
        <v>8.113999999999999</v>
      </c>
      <c r="I158" s="213"/>
      <c r="J158" s="16"/>
      <c r="K158" s="16"/>
      <c r="L158" s="209"/>
      <c r="M158" s="214"/>
      <c r="N158" s="215"/>
      <c r="O158" s="215"/>
      <c r="P158" s="215"/>
      <c r="Q158" s="215"/>
      <c r="R158" s="215"/>
      <c r="S158" s="215"/>
      <c r="T158" s="2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10" t="s">
        <v>166</v>
      </c>
      <c r="AU158" s="210" t="s">
        <v>82</v>
      </c>
      <c r="AV158" s="16" t="s">
        <v>183</v>
      </c>
      <c r="AW158" s="16" t="s">
        <v>34</v>
      </c>
      <c r="AX158" s="16" t="s">
        <v>72</v>
      </c>
      <c r="AY158" s="210" t="s">
        <v>154</v>
      </c>
    </row>
    <row r="159" s="13" customFormat="1">
      <c r="A159" s="13"/>
      <c r="B159" s="185"/>
      <c r="C159" s="13"/>
      <c r="D159" s="186" t="s">
        <v>166</v>
      </c>
      <c r="E159" s="187" t="s">
        <v>3</v>
      </c>
      <c r="F159" s="188" t="s">
        <v>222</v>
      </c>
      <c r="G159" s="13"/>
      <c r="H159" s="187" t="s">
        <v>3</v>
      </c>
      <c r="I159" s="189"/>
      <c r="J159" s="13"/>
      <c r="K159" s="13"/>
      <c r="L159" s="185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166</v>
      </c>
      <c r="AU159" s="187" t="s">
        <v>82</v>
      </c>
      <c r="AV159" s="13" t="s">
        <v>80</v>
      </c>
      <c r="AW159" s="13" t="s">
        <v>34</v>
      </c>
      <c r="AX159" s="13" t="s">
        <v>72</v>
      </c>
      <c r="AY159" s="187" t="s">
        <v>154</v>
      </c>
    </row>
    <row r="160" s="14" customFormat="1">
      <c r="A160" s="14"/>
      <c r="B160" s="193"/>
      <c r="C160" s="14"/>
      <c r="D160" s="186" t="s">
        <v>166</v>
      </c>
      <c r="E160" s="194" t="s">
        <v>3</v>
      </c>
      <c r="F160" s="195" t="s">
        <v>235</v>
      </c>
      <c r="G160" s="14"/>
      <c r="H160" s="196">
        <v>49.524000000000001</v>
      </c>
      <c r="I160" s="197"/>
      <c r="J160" s="14"/>
      <c r="K160" s="14"/>
      <c r="L160" s="193"/>
      <c r="M160" s="198"/>
      <c r="N160" s="199"/>
      <c r="O160" s="199"/>
      <c r="P160" s="199"/>
      <c r="Q160" s="199"/>
      <c r="R160" s="199"/>
      <c r="S160" s="199"/>
      <c r="T160" s="20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4" t="s">
        <v>166</v>
      </c>
      <c r="AU160" s="194" t="s">
        <v>82</v>
      </c>
      <c r="AV160" s="14" t="s">
        <v>82</v>
      </c>
      <c r="AW160" s="14" t="s">
        <v>34</v>
      </c>
      <c r="AX160" s="14" t="s">
        <v>72</v>
      </c>
      <c r="AY160" s="194" t="s">
        <v>154</v>
      </c>
    </row>
    <row r="161" s="14" customFormat="1">
      <c r="A161" s="14"/>
      <c r="B161" s="193"/>
      <c r="C161" s="14"/>
      <c r="D161" s="186" t="s">
        <v>166</v>
      </c>
      <c r="E161" s="194" t="s">
        <v>3</v>
      </c>
      <c r="F161" s="195" t="s">
        <v>236</v>
      </c>
      <c r="G161" s="14"/>
      <c r="H161" s="196">
        <v>-2.758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166</v>
      </c>
      <c r="AU161" s="194" t="s">
        <v>82</v>
      </c>
      <c r="AV161" s="14" t="s">
        <v>82</v>
      </c>
      <c r="AW161" s="14" t="s">
        <v>34</v>
      </c>
      <c r="AX161" s="14" t="s">
        <v>72</v>
      </c>
      <c r="AY161" s="194" t="s">
        <v>154</v>
      </c>
    </row>
    <row r="162" s="14" customFormat="1">
      <c r="A162" s="14"/>
      <c r="B162" s="193"/>
      <c r="C162" s="14"/>
      <c r="D162" s="186" t="s">
        <v>166</v>
      </c>
      <c r="E162" s="194" t="s">
        <v>3</v>
      </c>
      <c r="F162" s="195" t="s">
        <v>237</v>
      </c>
      <c r="G162" s="14"/>
      <c r="H162" s="196">
        <v>-1.5760000000000001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166</v>
      </c>
      <c r="AU162" s="194" t="s">
        <v>82</v>
      </c>
      <c r="AV162" s="14" t="s">
        <v>82</v>
      </c>
      <c r="AW162" s="14" t="s">
        <v>34</v>
      </c>
      <c r="AX162" s="14" t="s">
        <v>72</v>
      </c>
      <c r="AY162" s="194" t="s">
        <v>154</v>
      </c>
    </row>
    <row r="163" s="16" customFormat="1">
      <c r="A163" s="16"/>
      <c r="B163" s="209"/>
      <c r="C163" s="16"/>
      <c r="D163" s="186" t="s">
        <v>166</v>
      </c>
      <c r="E163" s="210" t="s">
        <v>3</v>
      </c>
      <c r="F163" s="211" t="s">
        <v>234</v>
      </c>
      <c r="G163" s="16"/>
      <c r="H163" s="212">
        <v>45.189999999999998</v>
      </c>
      <c r="I163" s="213"/>
      <c r="J163" s="16"/>
      <c r="K163" s="16"/>
      <c r="L163" s="209"/>
      <c r="M163" s="214"/>
      <c r="N163" s="215"/>
      <c r="O163" s="215"/>
      <c r="P163" s="215"/>
      <c r="Q163" s="215"/>
      <c r="R163" s="215"/>
      <c r="S163" s="215"/>
      <c r="T163" s="2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10" t="s">
        <v>166</v>
      </c>
      <c r="AU163" s="210" t="s">
        <v>82</v>
      </c>
      <c r="AV163" s="16" t="s">
        <v>183</v>
      </c>
      <c r="AW163" s="16" t="s">
        <v>34</v>
      </c>
      <c r="AX163" s="16" t="s">
        <v>72</v>
      </c>
      <c r="AY163" s="210" t="s">
        <v>154</v>
      </c>
    </row>
    <row r="164" s="15" customFormat="1">
      <c r="A164" s="15"/>
      <c r="B164" s="201"/>
      <c r="C164" s="15"/>
      <c r="D164" s="186" t="s">
        <v>166</v>
      </c>
      <c r="E164" s="202" t="s">
        <v>3</v>
      </c>
      <c r="F164" s="203" t="s">
        <v>171</v>
      </c>
      <c r="G164" s="15"/>
      <c r="H164" s="204">
        <v>53.303999999999995</v>
      </c>
      <c r="I164" s="205"/>
      <c r="J164" s="15"/>
      <c r="K164" s="15"/>
      <c r="L164" s="201"/>
      <c r="M164" s="206"/>
      <c r="N164" s="207"/>
      <c r="O164" s="207"/>
      <c r="P164" s="207"/>
      <c r="Q164" s="207"/>
      <c r="R164" s="207"/>
      <c r="S164" s="207"/>
      <c r="T164" s="20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2" t="s">
        <v>166</v>
      </c>
      <c r="AU164" s="202" t="s">
        <v>82</v>
      </c>
      <c r="AV164" s="15" t="s">
        <v>162</v>
      </c>
      <c r="AW164" s="15" t="s">
        <v>34</v>
      </c>
      <c r="AX164" s="15" t="s">
        <v>80</v>
      </c>
      <c r="AY164" s="202" t="s">
        <v>154</v>
      </c>
    </row>
    <row r="165" s="2" customFormat="1" ht="24.15" customHeight="1">
      <c r="A165" s="40"/>
      <c r="B165" s="166"/>
      <c r="C165" s="167" t="s">
        <v>107</v>
      </c>
      <c r="D165" s="167" t="s">
        <v>157</v>
      </c>
      <c r="E165" s="168" t="s">
        <v>238</v>
      </c>
      <c r="F165" s="169" t="s">
        <v>239</v>
      </c>
      <c r="G165" s="170" t="s">
        <v>186</v>
      </c>
      <c r="H165" s="171">
        <v>67.146000000000001</v>
      </c>
      <c r="I165" s="172"/>
      <c r="J165" s="173">
        <f>ROUND(I165*H165,2)</f>
        <v>0</v>
      </c>
      <c r="K165" s="169" t="s">
        <v>161</v>
      </c>
      <c r="L165" s="41"/>
      <c r="M165" s="174" t="s">
        <v>3</v>
      </c>
      <c r="N165" s="175" t="s">
        <v>43</v>
      </c>
      <c r="O165" s="74"/>
      <c r="P165" s="176">
        <f>O165*H165</f>
        <v>0</v>
      </c>
      <c r="Q165" s="176">
        <v>0</v>
      </c>
      <c r="R165" s="176">
        <f>Q165*H165</f>
        <v>0</v>
      </c>
      <c r="S165" s="176">
        <v>0.26100000000000001</v>
      </c>
      <c r="T165" s="177">
        <f>S165*H165</f>
        <v>17.525106000000001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162</v>
      </c>
      <c r="AT165" s="178" t="s">
        <v>157</v>
      </c>
      <c r="AU165" s="178" t="s">
        <v>82</v>
      </c>
      <c r="AY165" s="21" t="s">
        <v>154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1" t="s">
        <v>80</v>
      </c>
      <c r="BK165" s="179">
        <f>ROUND(I165*H165,2)</f>
        <v>0</v>
      </c>
      <c r="BL165" s="21" t="s">
        <v>162</v>
      </c>
      <c r="BM165" s="178" t="s">
        <v>240</v>
      </c>
    </row>
    <row r="166" s="2" customFormat="1">
      <c r="A166" s="40"/>
      <c r="B166" s="41"/>
      <c r="C166" s="40"/>
      <c r="D166" s="180" t="s">
        <v>164</v>
      </c>
      <c r="E166" s="40"/>
      <c r="F166" s="181" t="s">
        <v>241</v>
      </c>
      <c r="G166" s="40"/>
      <c r="H166" s="40"/>
      <c r="I166" s="182"/>
      <c r="J166" s="40"/>
      <c r="K166" s="40"/>
      <c r="L166" s="41"/>
      <c r="M166" s="183"/>
      <c r="N166" s="184"/>
      <c r="O166" s="74"/>
      <c r="P166" s="74"/>
      <c r="Q166" s="74"/>
      <c r="R166" s="74"/>
      <c r="S166" s="74"/>
      <c r="T166" s="75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21" t="s">
        <v>164</v>
      </c>
      <c r="AU166" s="21" t="s">
        <v>82</v>
      </c>
    </row>
    <row r="167" s="13" customFormat="1">
      <c r="A167" s="13"/>
      <c r="B167" s="185"/>
      <c r="C167" s="13"/>
      <c r="D167" s="186" t="s">
        <v>166</v>
      </c>
      <c r="E167" s="187" t="s">
        <v>3</v>
      </c>
      <c r="F167" s="188" t="s">
        <v>242</v>
      </c>
      <c r="G167" s="13"/>
      <c r="H167" s="187" t="s">
        <v>3</v>
      </c>
      <c r="I167" s="189"/>
      <c r="J167" s="13"/>
      <c r="K167" s="13"/>
      <c r="L167" s="185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166</v>
      </c>
      <c r="AU167" s="187" t="s">
        <v>82</v>
      </c>
      <c r="AV167" s="13" t="s">
        <v>80</v>
      </c>
      <c r="AW167" s="13" t="s">
        <v>34</v>
      </c>
      <c r="AX167" s="13" t="s">
        <v>72</v>
      </c>
      <c r="AY167" s="187" t="s">
        <v>154</v>
      </c>
    </row>
    <row r="168" s="14" customFormat="1">
      <c r="A168" s="14"/>
      <c r="B168" s="193"/>
      <c r="C168" s="14"/>
      <c r="D168" s="186" t="s">
        <v>166</v>
      </c>
      <c r="E168" s="194" t="s">
        <v>3</v>
      </c>
      <c r="F168" s="195" t="s">
        <v>243</v>
      </c>
      <c r="G168" s="14"/>
      <c r="H168" s="196">
        <v>13.536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166</v>
      </c>
      <c r="AU168" s="194" t="s">
        <v>82</v>
      </c>
      <c r="AV168" s="14" t="s">
        <v>82</v>
      </c>
      <c r="AW168" s="14" t="s">
        <v>34</v>
      </c>
      <c r="AX168" s="14" t="s">
        <v>72</v>
      </c>
      <c r="AY168" s="194" t="s">
        <v>154</v>
      </c>
    </row>
    <row r="169" s="14" customFormat="1">
      <c r="A169" s="14"/>
      <c r="B169" s="193"/>
      <c r="C169" s="14"/>
      <c r="D169" s="186" t="s">
        <v>166</v>
      </c>
      <c r="E169" s="194" t="s">
        <v>3</v>
      </c>
      <c r="F169" s="195" t="s">
        <v>244</v>
      </c>
      <c r="G169" s="14"/>
      <c r="H169" s="196">
        <v>-1.1819999999999999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166</v>
      </c>
      <c r="AU169" s="194" t="s">
        <v>82</v>
      </c>
      <c r="AV169" s="14" t="s">
        <v>82</v>
      </c>
      <c r="AW169" s="14" t="s">
        <v>34</v>
      </c>
      <c r="AX169" s="14" t="s">
        <v>72</v>
      </c>
      <c r="AY169" s="194" t="s">
        <v>154</v>
      </c>
    </row>
    <row r="170" s="14" customFormat="1">
      <c r="A170" s="14"/>
      <c r="B170" s="193"/>
      <c r="C170" s="14"/>
      <c r="D170" s="186" t="s">
        <v>166</v>
      </c>
      <c r="E170" s="194" t="s">
        <v>3</v>
      </c>
      <c r="F170" s="195" t="s">
        <v>245</v>
      </c>
      <c r="G170" s="14"/>
      <c r="H170" s="196">
        <v>21.773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166</v>
      </c>
      <c r="AU170" s="194" t="s">
        <v>82</v>
      </c>
      <c r="AV170" s="14" t="s">
        <v>82</v>
      </c>
      <c r="AW170" s="14" t="s">
        <v>34</v>
      </c>
      <c r="AX170" s="14" t="s">
        <v>72</v>
      </c>
      <c r="AY170" s="194" t="s">
        <v>154</v>
      </c>
    </row>
    <row r="171" s="14" customFormat="1">
      <c r="A171" s="14"/>
      <c r="B171" s="193"/>
      <c r="C171" s="14"/>
      <c r="D171" s="186" t="s">
        <v>166</v>
      </c>
      <c r="E171" s="194" t="s">
        <v>3</v>
      </c>
      <c r="F171" s="195" t="s">
        <v>232</v>
      </c>
      <c r="G171" s="14"/>
      <c r="H171" s="196">
        <v>-1.379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166</v>
      </c>
      <c r="AU171" s="194" t="s">
        <v>82</v>
      </c>
      <c r="AV171" s="14" t="s">
        <v>82</v>
      </c>
      <c r="AW171" s="14" t="s">
        <v>34</v>
      </c>
      <c r="AX171" s="14" t="s">
        <v>72</v>
      </c>
      <c r="AY171" s="194" t="s">
        <v>154</v>
      </c>
    </row>
    <row r="172" s="14" customFormat="1">
      <c r="A172" s="14"/>
      <c r="B172" s="193"/>
      <c r="C172" s="14"/>
      <c r="D172" s="186" t="s">
        <v>166</v>
      </c>
      <c r="E172" s="194" t="s">
        <v>3</v>
      </c>
      <c r="F172" s="195" t="s">
        <v>237</v>
      </c>
      <c r="G172" s="14"/>
      <c r="H172" s="196">
        <v>-1.5760000000000001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166</v>
      </c>
      <c r="AU172" s="194" t="s">
        <v>82</v>
      </c>
      <c r="AV172" s="14" t="s">
        <v>82</v>
      </c>
      <c r="AW172" s="14" t="s">
        <v>34</v>
      </c>
      <c r="AX172" s="14" t="s">
        <v>72</v>
      </c>
      <c r="AY172" s="194" t="s">
        <v>154</v>
      </c>
    </row>
    <row r="173" s="13" customFormat="1">
      <c r="A173" s="13"/>
      <c r="B173" s="185"/>
      <c r="C173" s="13"/>
      <c r="D173" s="186" t="s">
        <v>166</v>
      </c>
      <c r="E173" s="187" t="s">
        <v>3</v>
      </c>
      <c r="F173" s="188" t="s">
        <v>246</v>
      </c>
      <c r="G173" s="13"/>
      <c r="H173" s="187" t="s">
        <v>3</v>
      </c>
      <c r="I173" s="189"/>
      <c r="J173" s="13"/>
      <c r="K173" s="13"/>
      <c r="L173" s="185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166</v>
      </c>
      <c r="AU173" s="187" t="s">
        <v>82</v>
      </c>
      <c r="AV173" s="13" t="s">
        <v>80</v>
      </c>
      <c r="AW173" s="13" t="s">
        <v>34</v>
      </c>
      <c r="AX173" s="13" t="s">
        <v>72</v>
      </c>
      <c r="AY173" s="187" t="s">
        <v>154</v>
      </c>
    </row>
    <row r="174" s="14" customFormat="1">
      <c r="A174" s="14"/>
      <c r="B174" s="193"/>
      <c r="C174" s="14"/>
      <c r="D174" s="186" t="s">
        <v>166</v>
      </c>
      <c r="E174" s="194" t="s">
        <v>3</v>
      </c>
      <c r="F174" s="195" t="s">
        <v>247</v>
      </c>
      <c r="G174" s="14"/>
      <c r="H174" s="196">
        <v>3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166</v>
      </c>
      <c r="AU174" s="194" t="s">
        <v>82</v>
      </c>
      <c r="AV174" s="14" t="s">
        <v>82</v>
      </c>
      <c r="AW174" s="14" t="s">
        <v>34</v>
      </c>
      <c r="AX174" s="14" t="s">
        <v>72</v>
      </c>
      <c r="AY174" s="194" t="s">
        <v>154</v>
      </c>
    </row>
    <row r="175" s="14" customFormat="1">
      <c r="A175" s="14"/>
      <c r="B175" s="193"/>
      <c r="C175" s="14"/>
      <c r="D175" s="186" t="s">
        <v>166</v>
      </c>
      <c r="E175" s="194" t="s">
        <v>3</v>
      </c>
      <c r="F175" s="195" t="s">
        <v>248</v>
      </c>
      <c r="G175" s="14"/>
      <c r="H175" s="196">
        <v>-1.7729999999999999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166</v>
      </c>
      <c r="AU175" s="194" t="s">
        <v>82</v>
      </c>
      <c r="AV175" s="14" t="s">
        <v>82</v>
      </c>
      <c r="AW175" s="14" t="s">
        <v>34</v>
      </c>
      <c r="AX175" s="14" t="s">
        <v>72</v>
      </c>
      <c r="AY175" s="194" t="s">
        <v>154</v>
      </c>
    </row>
    <row r="176" s="13" customFormat="1">
      <c r="A176" s="13"/>
      <c r="B176" s="185"/>
      <c r="C176" s="13"/>
      <c r="D176" s="186" t="s">
        <v>166</v>
      </c>
      <c r="E176" s="187" t="s">
        <v>3</v>
      </c>
      <c r="F176" s="188" t="s">
        <v>249</v>
      </c>
      <c r="G176" s="13"/>
      <c r="H176" s="187" t="s">
        <v>3</v>
      </c>
      <c r="I176" s="189"/>
      <c r="J176" s="13"/>
      <c r="K176" s="13"/>
      <c r="L176" s="185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166</v>
      </c>
      <c r="AU176" s="187" t="s">
        <v>82</v>
      </c>
      <c r="AV176" s="13" t="s">
        <v>80</v>
      </c>
      <c r="AW176" s="13" t="s">
        <v>34</v>
      </c>
      <c r="AX176" s="13" t="s">
        <v>72</v>
      </c>
      <c r="AY176" s="187" t="s">
        <v>154</v>
      </c>
    </row>
    <row r="177" s="14" customFormat="1">
      <c r="A177" s="14"/>
      <c r="B177" s="193"/>
      <c r="C177" s="14"/>
      <c r="D177" s="186" t="s">
        <v>166</v>
      </c>
      <c r="E177" s="194" t="s">
        <v>3</v>
      </c>
      <c r="F177" s="195" t="s">
        <v>250</v>
      </c>
      <c r="G177" s="14"/>
      <c r="H177" s="196">
        <v>27.917000000000002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166</v>
      </c>
      <c r="AU177" s="194" t="s">
        <v>82</v>
      </c>
      <c r="AV177" s="14" t="s">
        <v>82</v>
      </c>
      <c r="AW177" s="14" t="s">
        <v>34</v>
      </c>
      <c r="AX177" s="14" t="s">
        <v>72</v>
      </c>
      <c r="AY177" s="194" t="s">
        <v>154</v>
      </c>
    </row>
    <row r="178" s="14" customFormat="1">
      <c r="A178" s="14"/>
      <c r="B178" s="193"/>
      <c r="C178" s="14"/>
      <c r="D178" s="186" t="s">
        <v>166</v>
      </c>
      <c r="E178" s="194" t="s">
        <v>3</v>
      </c>
      <c r="F178" s="195" t="s">
        <v>251</v>
      </c>
      <c r="G178" s="14"/>
      <c r="H178" s="196">
        <v>-3.1520000000000001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166</v>
      </c>
      <c r="AU178" s="194" t="s">
        <v>82</v>
      </c>
      <c r="AV178" s="14" t="s">
        <v>82</v>
      </c>
      <c r="AW178" s="14" t="s">
        <v>34</v>
      </c>
      <c r="AX178" s="14" t="s">
        <v>72</v>
      </c>
      <c r="AY178" s="194" t="s">
        <v>154</v>
      </c>
    </row>
    <row r="179" s="13" customFormat="1">
      <c r="A179" s="13"/>
      <c r="B179" s="185"/>
      <c r="C179" s="13"/>
      <c r="D179" s="186" t="s">
        <v>166</v>
      </c>
      <c r="E179" s="187" t="s">
        <v>3</v>
      </c>
      <c r="F179" s="188" t="s">
        <v>252</v>
      </c>
      <c r="G179" s="13"/>
      <c r="H179" s="187" t="s">
        <v>3</v>
      </c>
      <c r="I179" s="189"/>
      <c r="J179" s="13"/>
      <c r="K179" s="13"/>
      <c r="L179" s="185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166</v>
      </c>
      <c r="AU179" s="187" t="s">
        <v>82</v>
      </c>
      <c r="AV179" s="13" t="s">
        <v>80</v>
      </c>
      <c r="AW179" s="13" t="s">
        <v>34</v>
      </c>
      <c r="AX179" s="13" t="s">
        <v>72</v>
      </c>
      <c r="AY179" s="187" t="s">
        <v>154</v>
      </c>
    </row>
    <row r="180" s="14" customFormat="1">
      <c r="A180" s="14"/>
      <c r="B180" s="193"/>
      <c r="C180" s="14"/>
      <c r="D180" s="186" t="s">
        <v>166</v>
      </c>
      <c r="E180" s="194" t="s">
        <v>3</v>
      </c>
      <c r="F180" s="195" t="s">
        <v>253</v>
      </c>
      <c r="G180" s="14"/>
      <c r="H180" s="196">
        <v>9.9819999999999993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166</v>
      </c>
      <c r="AU180" s="194" t="s">
        <v>82</v>
      </c>
      <c r="AV180" s="14" t="s">
        <v>82</v>
      </c>
      <c r="AW180" s="14" t="s">
        <v>34</v>
      </c>
      <c r="AX180" s="14" t="s">
        <v>72</v>
      </c>
      <c r="AY180" s="194" t="s">
        <v>154</v>
      </c>
    </row>
    <row r="181" s="15" customFormat="1">
      <c r="A181" s="15"/>
      <c r="B181" s="201"/>
      <c r="C181" s="15"/>
      <c r="D181" s="186" t="s">
        <v>166</v>
      </c>
      <c r="E181" s="202" t="s">
        <v>3</v>
      </c>
      <c r="F181" s="203" t="s">
        <v>171</v>
      </c>
      <c r="G181" s="15"/>
      <c r="H181" s="204">
        <v>67.145999999999987</v>
      </c>
      <c r="I181" s="205"/>
      <c r="J181" s="15"/>
      <c r="K181" s="15"/>
      <c r="L181" s="201"/>
      <c r="M181" s="206"/>
      <c r="N181" s="207"/>
      <c r="O181" s="207"/>
      <c r="P181" s="207"/>
      <c r="Q181" s="207"/>
      <c r="R181" s="207"/>
      <c r="S181" s="207"/>
      <c r="T181" s="20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2" t="s">
        <v>166</v>
      </c>
      <c r="AU181" s="202" t="s">
        <v>82</v>
      </c>
      <c r="AV181" s="15" t="s">
        <v>162</v>
      </c>
      <c r="AW181" s="15" t="s">
        <v>34</v>
      </c>
      <c r="AX181" s="15" t="s">
        <v>80</v>
      </c>
      <c r="AY181" s="202" t="s">
        <v>154</v>
      </c>
    </row>
    <row r="182" s="2" customFormat="1" ht="49.05" customHeight="1">
      <c r="A182" s="40"/>
      <c r="B182" s="166"/>
      <c r="C182" s="167" t="s">
        <v>254</v>
      </c>
      <c r="D182" s="167" t="s">
        <v>157</v>
      </c>
      <c r="E182" s="168" t="s">
        <v>255</v>
      </c>
      <c r="F182" s="169" t="s">
        <v>256</v>
      </c>
      <c r="G182" s="170" t="s">
        <v>186</v>
      </c>
      <c r="H182" s="171">
        <v>27.41</v>
      </c>
      <c r="I182" s="172"/>
      <c r="J182" s="173">
        <f>ROUND(I182*H182,2)</f>
        <v>0</v>
      </c>
      <c r="K182" s="169" t="s">
        <v>161</v>
      </c>
      <c r="L182" s="41"/>
      <c r="M182" s="174" t="s">
        <v>3</v>
      </c>
      <c r="N182" s="175" t="s">
        <v>43</v>
      </c>
      <c r="O182" s="74"/>
      <c r="P182" s="176">
        <f>O182*H182</f>
        <v>0</v>
      </c>
      <c r="Q182" s="176">
        <v>0</v>
      </c>
      <c r="R182" s="176">
        <f>Q182*H182</f>
        <v>0</v>
      </c>
      <c r="S182" s="176">
        <v>0.19</v>
      </c>
      <c r="T182" s="177">
        <f>S182*H182</f>
        <v>5.2079000000000004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78" t="s">
        <v>162</v>
      </c>
      <c r="AT182" s="178" t="s">
        <v>157</v>
      </c>
      <c r="AU182" s="178" t="s">
        <v>82</v>
      </c>
      <c r="AY182" s="21" t="s">
        <v>154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1" t="s">
        <v>80</v>
      </c>
      <c r="BK182" s="179">
        <f>ROUND(I182*H182,2)</f>
        <v>0</v>
      </c>
      <c r="BL182" s="21" t="s">
        <v>162</v>
      </c>
      <c r="BM182" s="178" t="s">
        <v>257</v>
      </c>
    </row>
    <row r="183" s="2" customFormat="1">
      <c r="A183" s="40"/>
      <c r="B183" s="41"/>
      <c r="C183" s="40"/>
      <c r="D183" s="180" t="s">
        <v>164</v>
      </c>
      <c r="E183" s="40"/>
      <c r="F183" s="181" t="s">
        <v>258</v>
      </c>
      <c r="G183" s="40"/>
      <c r="H183" s="40"/>
      <c r="I183" s="182"/>
      <c r="J183" s="40"/>
      <c r="K183" s="40"/>
      <c r="L183" s="41"/>
      <c r="M183" s="183"/>
      <c r="N183" s="184"/>
      <c r="O183" s="74"/>
      <c r="P183" s="74"/>
      <c r="Q183" s="74"/>
      <c r="R183" s="74"/>
      <c r="S183" s="74"/>
      <c r="T183" s="75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21" t="s">
        <v>164</v>
      </c>
      <c r="AU183" s="21" t="s">
        <v>82</v>
      </c>
    </row>
    <row r="184" s="13" customFormat="1">
      <c r="A184" s="13"/>
      <c r="B184" s="185"/>
      <c r="C184" s="13"/>
      <c r="D184" s="186" t="s">
        <v>166</v>
      </c>
      <c r="E184" s="187" t="s">
        <v>3</v>
      </c>
      <c r="F184" s="188" t="s">
        <v>202</v>
      </c>
      <c r="G184" s="13"/>
      <c r="H184" s="187" t="s">
        <v>3</v>
      </c>
      <c r="I184" s="189"/>
      <c r="J184" s="13"/>
      <c r="K184" s="13"/>
      <c r="L184" s="185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166</v>
      </c>
      <c r="AU184" s="187" t="s">
        <v>82</v>
      </c>
      <c r="AV184" s="13" t="s">
        <v>80</v>
      </c>
      <c r="AW184" s="13" t="s">
        <v>34</v>
      </c>
      <c r="AX184" s="13" t="s">
        <v>72</v>
      </c>
      <c r="AY184" s="187" t="s">
        <v>154</v>
      </c>
    </row>
    <row r="185" s="14" customFormat="1">
      <c r="A185" s="14"/>
      <c r="B185" s="193"/>
      <c r="C185" s="14"/>
      <c r="D185" s="186" t="s">
        <v>166</v>
      </c>
      <c r="E185" s="194" t="s">
        <v>3</v>
      </c>
      <c r="F185" s="195" t="s">
        <v>259</v>
      </c>
      <c r="G185" s="14"/>
      <c r="H185" s="196">
        <v>27.41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166</v>
      </c>
      <c r="AU185" s="194" t="s">
        <v>82</v>
      </c>
      <c r="AV185" s="14" t="s">
        <v>82</v>
      </c>
      <c r="AW185" s="14" t="s">
        <v>34</v>
      </c>
      <c r="AX185" s="14" t="s">
        <v>72</v>
      </c>
      <c r="AY185" s="194" t="s">
        <v>154</v>
      </c>
    </row>
    <row r="186" s="15" customFormat="1">
      <c r="A186" s="15"/>
      <c r="B186" s="201"/>
      <c r="C186" s="15"/>
      <c r="D186" s="186" t="s">
        <v>166</v>
      </c>
      <c r="E186" s="202" t="s">
        <v>3</v>
      </c>
      <c r="F186" s="203" t="s">
        <v>171</v>
      </c>
      <c r="G186" s="15"/>
      <c r="H186" s="204">
        <v>27.41</v>
      </c>
      <c r="I186" s="205"/>
      <c r="J186" s="15"/>
      <c r="K186" s="15"/>
      <c r="L186" s="201"/>
      <c r="M186" s="206"/>
      <c r="N186" s="207"/>
      <c r="O186" s="207"/>
      <c r="P186" s="207"/>
      <c r="Q186" s="207"/>
      <c r="R186" s="207"/>
      <c r="S186" s="207"/>
      <c r="T186" s="20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2" t="s">
        <v>166</v>
      </c>
      <c r="AU186" s="202" t="s">
        <v>82</v>
      </c>
      <c r="AV186" s="15" t="s">
        <v>162</v>
      </c>
      <c r="AW186" s="15" t="s">
        <v>34</v>
      </c>
      <c r="AX186" s="15" t="s">
        <v>80</v>
      </c>
      <c r="AY186" s="202" t="s">
        <v>154</v>
      </c>
    </row>
    <row r="187" s="2" customFormat="1" ht="44.25" customHeight="1">
      <c r="A187" s="40"/>
      <c r="B187" s="166"/>
      <c r="C187" s="167" t="s">
        <v>9</v>
      </c>
      <c r="D187" s="167" t="s">
        <v>157</v>
      </c>
      <c r="E187" s="168" t="s">
        <v>260</v>
      </c>
      <c r="F187" s="169" t="s">
        <v>261</v>
      </c>
      <c r="G187" s="170" t="s">
        <v>186</v>
      </c>
      <c r="H187" s="171">
        <v>30.215</v>
      </c>
      <c r="I187" s="172"/>
      <c r="J187" s="173">
        <f>ROUND(I187*H187,2)</f>
        <v>0</v>
      </c>
      <c r="K187" s="169" t="s">
        <v>161</v>
      </c>
      <c r="L187" s="41"/>
      <c r="M187" s="174" t="s">
        <v>3</v>
      </c>
      <c r="N187" s="175" t="s">
        <v>43</v>
      </c>
      <c r="O187" s="74"/>
      <c r="P187" s="176">
        <f>O187*H187</f>
        <v>0</v>
      </c>
      <c r="Q187" s="176">
        <v>0</v>
      </c>
      <c r="R187" s="176">
        <f>Q187*H187</f>
        <v>0</v>
      </c>
      <c r="S187" s="176">
        <v>0.027</v>
      </c>
      <c r="T187" s="177">
        <f>S187*H187</f>
        <v>0.815805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8" t="s">
        <v>162</v>
      </c>
      <c r="AT187" s="178" t="s">
        <v>157</v>
      </c>
      <c r="AU187" s="178" t="s">
        <v>82</v>
      </c>
      <c r="AY187" s="21" t="s">
        <v>154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1" t="s">
        <v>80</v>
      </c>
      <c r="BK187" s="179">
        <f>ROUND(I187*H187,2)</f>
        <v>0</v>
      </c>
      <c r="BL187" s="21" t="s">
        <v>162</v>
      </c>
      <c r="BM187" s="178" t="s">
        <v>262</v>
      </c>
    </row>
    <row r="188" s="2" customFormat="1">
      <c r="A188" s="40"/>
      <c r="B188" s="41"/>
      <c r="C188" s="40"/>
      <c r="D188" s="180" t="s">
        <v>164</v>
      </c>
      <c r="E188" s="40"/>
      <c r="F188" s="181" t="s">
        <v>263</v>
      </c>
      <c r="G188" s="40"/>
      <c r="H188" s="40"/>
      <c r="I188" s="182"/>
      <c r="J188" s="40"/>
      <c r="K188" s="40"/>
      <c r="L188" s="41"/>
      <c r="M188" s="183"/>
      <c r="N188" s="184"/>
      <c r="O188" s="74"/>
      <c r="P188" s="74"/>
      <c r="Q188" s="74"/>
      <c r="R188" s="74"/>
      <c r="S188" s="74"/>
      <c r="T188" s="7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21" t="s">
        <v>164</v>
      </c>
      <c r="AU188" s="21" t="s">
        <v>82</v>
      </c>
    </row>
    <row r="189" s="13" customFormat="1">
      <c r="A189" s="13"/>
      <c r="B189" s="185"/>
      <c r="C189" s="13"/>
      <c r="D189" s="186" t="s">
        <v>166</v>
      </c>
      <c r="E189" s="187" t="s">
        <v>3</v>
      </c>
      <c r="F189" s="188" t="s">
        <v>195</v>
      </c>
      <c r="G189" s="13"/>
      <c r="H189" s="187" t="s">
        <v>3</v>
      </c>
      <c r="I189" s="189"/>
      <c r="J189" s="13"/>
      <c r="K189" s="13"/>
      <c r="L189" s="185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7" t="s">
        <v>166</v>
      </c>
      <c r="AU189" s="187" t="s">
        <v>82</v>
      </c>
      <c r="AV189" s="13" t="s">
        <v>80</v>
      </c>
      <c r="AW189" s="13" t="s">
        <v>34</v>
      </c>
      <c r="AX189" s="13" t="s">
        <v>72</v>
      </c>
      <c r="AY189" s="187" t="s">
        <v>154</v>
      </c>
    </row>
    <row r="190" s="14" customFormat="1">
      <c r="A190" s="14"/>
      <c r="B190" s="193"/>
      <c r="C190" s="14"/>
      <c r="D190" s="186" t="s">
        <v>166</v>
      </c>
      <c r="E190" s="194" t="s">
        <v>3</v>
      </c>
      <c r="F190" s="195" t="s">
        <v>264</v>
      </c>
      <c r="G190" s="14"/>
      <c r="H190" s="196">
        <v>2.7000000000000002</v>
      </c>
      <c r="I190" s="197"/>
      <c r="J190" s="14"/>
      <c r="K190" s="14"/>
      <c r="L190" s="193"/>
      <c r="M190" s="198"/>
      <c r="N190" s="199"/>
      <c r="O190" s="199"/>
      <c r="P190" s="199"/>
      <c r="Q190" s="199"/>
      <c r="R190" s="199"/>
      <c r="S190" s="199"/>
      <c r="T190" s="20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4" t="s">
        <v>166</v>
      </c>
      <c r="AU190" s="194" t="s">
        <v>82</v>
      </c>
      <c r="AV190" s="14" t="s">
        <v>82</v>
      </c>
      <c r="AW190" s="14" t="s">
        <v>34</v>
      </c>
      <c r="AX190" s="14" t="s">
        <v>72</v>
      </c>
      <c r="AY190" s="194" t="s">
        <v>154</v>
      </c>
    </row>
    <row r="191" s="14" customFormat="1">
      <c r="A191" s="14"/>
      <c r="B191" s="193"/>
      <c r="C191" s="14"/>
      <c r="D191" s="186" t="s">
        <v>166</v>
      </c>
      <c r="E191" s="194" t="s">
        <v>3</v>
      </c>
      <c r="F191" s="195" t="s">
        <v>265</v>
      </c>
      <c r="G191" s="14"/>
      <c r="H191" s="196">
        <v>0.495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166</v>
      </c>
      <c r="AU191" s="194" t="s">
        <v>82</v>
      </c>
      <c r="AV191" s="14" t="s">
        <v>82</v>
      </c>
      <c r="AW191" s="14" t="s">
        <v>34</v>
      </c>
      <c r="AX191" s="14" t="s">
        <v>72</v>
      </c>
      <c r="AY191" s="194" t="s">
        <v>154</v>
      </c>
    </row>
    <row r="192" s="14" customFormat="1">
      <c r="A192" s="14"/>
      <c r="B192" s="193"/>
      <c r="C192" s="14"/>
      <c r="D192" s="186" t="s">
        <v>166</v>
      </c>
      <c r="E192" s="194" t="s">
        <v>3</v>
      </c>
      <c r="F192" s="195" t="s">
        <v>266</v>
      </c>
      <c r="G192" s="14"/>
      <c r="H192" s="196">
        <v>3.75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166</v>
      </c>
      <c r="AU192" s="194" t="s">
        <v>82</v>
      </c>
      <c r="AV192" s="14" t="s">
        <v>82</v>
      </c>
      <c r="AW192" s="14" t="s">
        <v>34</v>
      </c>
      <c r="AX192" s="14" t="s">
        <v>72</v>
      </c>
      <c r="AY192" s="194" t="s">
        <v>154</v>
      </c>
    </row>
    <row r="193" s="14" customFormat="1">
      <c r="A193" s="14"/>
      <c r="B193" s="193"/>
      <c r="C193" s="14"/>
      <c r="D193" s="186" t="s">
        <v>166</v>
      </c>
      <c r="E193" s="194" t="s">
        <v>3</v>
      </c>
      <c r="F193" s="195" t="s">
        <v>267</v>
      </c>
      <c r="G193" s="14"/>
      <c r="H193" s="196">
        <v>0.68300000000000005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166</v>
      </c>
      <c r="AU193" s="194" t="s">
        <v>82</v>
      </c>
      <c r="AV193" s="14" t="s">
        <v>82</v>
      </c>
      <c r="AW193" s="14" t="s">
        <v>34</v>
      </c>
      <c r="AX193" s="14" t="s">
        <v>72</v>
      </c>
      <c r="AY193" s="194" t="s">
        <v>154</v>
      </c>
    </row>
    <row r="194" s="14" customFormat="1">
      <c r="A194" s="14"/>
      <c r="B194" s="193"/>
      <c r="C194" s="14"/>
      <c r="D194" s="186" t="s">
        <v>166</v>
      </c>
      <c r="E194" s="194" t="s">
        <v>3</v>
      </c>
      <c r="F194" s="195" t="s">
        <v>268</v>
      </c>
      <c r="G194" s="14"/>
      <c r="H194" s="196">
        <v>0.35999999999999999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166</v>
      </c>
      <c r="AU194" s="194" t="s">
        <v>82</v>
      </c>
      <c r="AV194" s="14" t="s">
        <v>82</v>
      </c>
      <c r="AW194" s="14" t="s">
        <v>34</v>
      </c>
      <c r="AX194" s="14" t="s">
        <v>72</v>
      </c>
      <c r="AY194" s="194" t="s">
        <v>154</v>
      </c>
    </row>
    <row r="195" s="14" customFormat="1">
      <c r="A195" s="14"/>
      <c r="B195" s="193"/>
      <c r="C195" s="14"/>
      <c r="D195" s="186" t="s">
        <v>166</v>
      </c>
      <c r="E195" s="194" t="s">
        <v>3</v>
      </c>
      <c r="F195" s="195" t="s">
        <v>269</v>
      </c>
      <c r="G195" s="14"/>
      <c r="H195" s="196">
        <v>1.98</v>
      </c>
      <c r="I195" s="197"/>
      <c r="J195" s="14"/>
      <c r="K195" s="14"/>
      <c r="L195" s="193"/>
      <c r="M195" s="198"/>
      <c r="N195" s="199"/>
      <c r="O195" s="199"/>
      <c r="P195" s="199"/>
      <c r="Q195" s="199"/>
      <c r="R195" s="199"/>
      <c r="S195" s="199"/>
      <c r="T195" s="20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4" t="s">
        <v>166</v>
      </c>
      <c r="AU195" s="194" t="s">
        <v>82</v>
      </c>
      <c r="AV195" s="14" t="s">
        <v>82</v>
      </c>
      <c r="AW195" s="14" t="s">
        <v>34</v>
      </c>
      <c r="AX195" s="14" t="s">
        <v>72</v>
      </c>
      <c r="AY195" s="194" t="s">
        <v>154</v>
      </c>
    </row>
    <row r="196" s="14" customFormat="1">
      <c r="A196" s="14"/>
      <c r="B196" s="193"/>
      <c r="C196" s="14"/>
      <c r="D196" s="186" t="s">
        <v>166</v>
      </c>
      <c r="E196" s="194" t="s">
        <v>3</v>
      </c>
      <c r="F196" s="195" t="s">
        <v>270</v>
      </c>
      <c r="G196" s="14"/>
      <c r="H196" s="196">
        <v>2.8799999999999999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166</v>
      </c>
      <c r="AU196" s="194" t="s">
        <v>82</v>
      </c>
      <c r="AV196" s="14" t="s">
        <v>82</v>
      </c>
      <c r="AW196" s="14" t="s">
        <v>34</v>
      </c>
      <c r="AX196" s="14" t="s">
        <v>72</v>
      </c>
      <c r="AY196" s="194" t="s">
        <v>154</v>
      </c>
    </row>
    <row r="197" s="13" customFormat="1">
      <c r="A197" s="13"/>
      <c r="B197" s="185"/>
      <c r="C197" s="13"/>
      <c r="D197" s="186" t="s">
        <v>166</v>
      </c>
      <c r="E197" s="187" t="s">
        <v>3</v>
      </c>
      <c r="F197" s="188" t="s">
        <v>222</v>
      </c>
      <c r="G197" s="13"/>
      <c r="H197" s="187" t="s">
        <v>3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166</v>
      </c>
      <c r="AU197" s="187" t="s">
        <v>82</v>
      </c>
      <c r="AV197" s="13" t="s">
        <v>80</v>
      </c>
      <c r="AW197" s="13" t="s">
        <v>34</v>
      </c>
      <c r="AX197" s="13" t="s">
        <v>72</v>
      </c>
      <c r="AY197" s="187" t="s">
        <v>154</v>
      </c>
    </row>
    <row r="198" s="14" customFormat="1">
      <c r="A198" s="14"/>
      <c r="B198" s="193"/>
      <c r="C198" s="14"/>
      <c r="D198" s="186" t="s">
        <v>166</v>
      </c>
      <c r="E198" s="194" t="s">
        <v>3</v>
      </c>
      <c r="F198" s="195" t="s">
        <v>271</v>
      </c>
      <c r="G198" s="14"/>
      <c r="H198" s="196">
        <v>3.7570000000000001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166</v>
      </c>
      <c r="AU198" s="194" t="s">
        <v>82</v>
      </c>
      <c r="AV198" s="14" t="s">
        <v>82</v>
      </c>
      <c r="AW198" s="14" t="s">
        <v>34</v>
      </c>
      <c r="AX198" s="14" t="s">
        <v>72</v>
      </c>
      <c r="AY198" s="194" t="s">
        <v>154</v>
      </c>
    </row>
    <row r="199" s="14" customFormat="1">
      <c r="A199" s="14"/>
      <c r="B199" s="193"/>
      <c r="C199" s="14"/>
      <c r="D199" s="186" t="s">
        <v>166</v>
      </c>
      <c r="E199" s="194" t="s">
        <v>3</v>
      </c>
      <c r="F199" s="195" t="s">
        <v>272</v>
      </c>
      <c r="G199" s="14"/>
      <c r="H199" s="196">
        <v>3.0800000000000001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166</v>
      </c>
      <c r="AU199" s="194" t="s">
        <v>82</v>
      </c>
      <c r="AV199" s="14" t="s">
        <v>82</v>
      </c>
      <c r="AW199" s="14" t="s">
        <v>34</v>
      </c>
      <c r="AX199" s="14" t="s">
        <v>72</v>
      </c>
      <c r="AY199" s="194" t="s">
        <v>154</v>
      </c>
    </row>
    <row r="200" s="14" customFormat="1">
      <c r="A200" s="14"/>
      <c r="B200" s="193"/>
      <c r="C200" s="14"/>
      <c r="D200" s="186" t="s">
        <v>166</v>
      </c>
      <c r="E200" s="194" t="s">
        <v>3</v>
      </c>
      <c r="F200" s="195" t="s">
        <v>273</v>
      </c>
      <c r="G200" s="14"/>
      <c r="H200" s="196">
        <v>3.4199999999999999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166</v>
      </c>
      <c r="AU200" s="194" t="s">
        <v>82</v>
      </c>
      <c r="AV200" s="14" t="s">
        <v>82</v>
      </c>
      <c r="AW200" s="14" t="s">
        <v>34</v>
      </c>
      <c r="AX200" s="14" t="s">
        <v>72</v>
      </c>
      <c r="AY200" s="194" t="s">
        <v>154</v>
      </c>
    </row>
    <row r="201" s="14" customFormat="1">
      <c r="A201" s="14"/>
      <c r="B201" s="193"/>
      <c r="C201" s="14"/>
      <c r="D201" s="186" t="s">
        <v>166</v>
      </c>
      <c r="E201" s="194" t="s">
        <v>3</v>
      </c>
      <c r="F201" s="195" t="s">
        <v>274</v>
      </c>
      <c r="G201" s="14"/>
      <c r="H201" s="196">
        <v>1.3500000000000001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166</v>
      </c>
      <c r="AU201" s="194" t="s">
        <v>82</v>
      </c>
      <c r="AV201" s="14" t="s">
        <v>82</v>
      </c>
      <c r="AW201" s="14" t="s">
        <v>34</v>
      </c>
      <c r="AX201" s="14" t="s">
        <v>72</v>
      </c>
      <c r="AY201" s="194" t="s">
        <v>154</v>
      </c>
    </row>
    <row r="202" s="13" customFormat="1">
      <c r="A202" s="13"/>
      <c r="B202" s="185"/>
      <c r="C202" s="13"/>
      <c r="D202" s="186" t="s">
        <v>166</v>
      </c>
      <c r="E202" s="187" t="s">
        <v>3</v>
      </c>
      <c r="F202" s="188" t="s">
        <v>246</v>
      </c>
      <c r="G202" s="13"/>
      <c r="H202" s="187" t="s">
        <v>3</v>
      </c>
      <c r="I202" s="189"/>
      <c r="J202" s="13"/>
      <c r="K202" s="13"/>
      <c r="L202" s="185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166</v>
      </c>
      <c r="AU202" s="187" t="s">
        <v>82</v>
      </c>
      <c r="AV202" s="13" t="s">
        <v>80</v>
      </c>
      <c r="AW202" s="13" t="s">
        <v>34</v>
      </c>
      <c r="AX202" s="13" t="s">
        <v>72</v>
      </c>
      <c r="AY202" s="187" t="s">
        <v>154</v>
      </c>
    </row>
    <row r="203" s="14" customFormat="1">
      <c r="A203" s="14"/>
      <c r="B203" s="193"/>
      <c r="C203" s="14"/>
      <c r="D203" s="186" t="s">
        <v>166</v>
      </c>
      <c r="E203" s="194" t="s">
        <v>3</v>
      </c>
      <c r="F203" s="195" t="s">
        <v>275</v>
      </c>
      <c r="G203" s="14"/>
      <c r="H203" s="196">
        <v>5.7599999999999998</v>
      </c>
      <c r="I203" s="197"/>
      <c r="J203" s="14"/>
      <c r="K203" s="14"/>
      <c r="L203" s="193"/>
      <c r="M203" s="198"/>
      <c r="N203" s="199"/>
      <c r="O203" s="199"/>
      <c r="P203" s="199"/>
      <c r="Q203" s="199"/>
      <c r="R203" s="199"/>
      <c r="S203" s="199"/>
      <c r="T203" s="20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4" t="s">
        <v>166</v>
      </c>
      <c r="AU203" s="194" t="s">
        <v>82</v>
      </c>
      <c r="AV203" s="14" t="s">
        <v>82</v>
      </c>
      <c r="AW203" s="14" t="s">
        <v>34</v>
      </c>
      <c r="AX203" s="14" t="s">
        <v>72</v>
      </c>
      <c r="AY203" s="194" t="s">
        <v>154</v>
      </c>
    </row>
    <row r="204" s="15" customFormat="1">
      <c r="A204" s="15"/>
      <c r="B204" s="201"/>
      <c r="C204" s="15"/>
      <c r="D204" s="186" t="s">
        <v>166</v>
      </c>
      <c r="E204" s="202" t="s">
        <v>3</v>
      </c>
      <c r="F204" s="203" t="s">
        <v>171</v>
      </c>
      <c r="G204" s="15"/>
      <c r="H204" s="204">
        <v>30.215000000000003</v>
      </c>
      <c r="I204" s="205"/>
      <c r="J204" s="15"/>
      <c r="K204" s="15"/>
      <c r="L204" s="201"/>
      <c r="M204" s="206"/>
      <c r="N204" s="207"/>
      <c r="O204" s="207"/>
      <c r="P204" s="207"/>
      <c r="Q204" s="207"/>
      <c r="R204" s="207"/>
      <c r="S204" s="207"/>
      <c r="T204" s="20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2" t="s">
        <v>166</v>
      </c>
      <c r="AU204" s="202" t="s">
        <v>82</v>
      </c>
      <c r="AV204" s="15" t="s">
        <v>162</v>
      </c>
      <c r="AW204" s="15" t="s">
        <v>34</v>
      </c>
      <c r="AX204" s="15" t="s">
        <v>80</v>
      </c>
      <c r="AY204" s="202" t="s">
        <v>154</v>
      </c>
    </row>
    <row r="205" s="2" customFormat="1" ht="37.8" customHeight="1">
      <c r="A205" s="40"/>
      <c r="B205" s="166"/>
      <c r="C205" s="167" t="s">
        <v>276</v>
      </c>
      <c r="D205" s="167" t="s">
        <v>157</v>
      </c>
      <c r="E205" s="168" t="s">
        <v>277</v>
      </c>
      <c r="F205" s="169" t="s">
        <v>278</v>
      </c>
      <c r="G205" s="170" t="s">
        <v>186</v>
      </c>
      <c r="H205" s="171">
        <v>44.325000000000003</v>
      </c>
      <c r="I205" s="172"/>
      <c r="J205" s="173">
        <f>ROUND(I205*H205,2)</f>
        <v>0</v>
      </c>
      <c r="K205" s="169" t="s">
        <v>161</v>
      </c>
      <c r="L205" s="41"/>
      <c r="M205" s="174" t="s">
        <v>3</v>
      </c>
      <c r="N205" s="175" t="s">
        <v>43</v>
      </c>
      <c r="O205" s="74"/>
      <c r="P205" s="176">
        <f>O205*H205</f>
        <v>0</v>
      </c>
      <c r="Q205" s="176">
        <v>0</v>
      </c>
      <c r="R205" s="176">
        <f>Q205*H205</f>
        <v>0</v>
      </c>
      <c r="S205" s="176">
        <v>0.075999999999999998</v>
      </c>
      <c r="T205" s="177">
        <f>S205*H205</f>
        <v>3.3687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162</v>
      </c>
      <c r="AT205" s="178" t="s">
        <v>157</v>
      </c>
      <c r="AU205" s="178" t="s">
        <v>82</v>
      </c>
      <c r="AY205" s="21" t="s">
        <v>154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1" t="s">
        <v>80</v>
      </c>
      <c r="BK205" s="179">
        <f>ROUND(I205*H205,2)</f>
        <v>0</v>
      </c>
      <c r="BL205" s="21" t="s">
        <v>162</v>
      </c>
      <c r="BM205" s="178" t="s">
        <v>279</v>
      </c>
    </row>
    <row r="206" s="2" customFormat="1">
      <c r="A206" s="40"/>
      <c r="B206" s="41"/>
      <c r="C206" s="40"/>
      <c r="D206" s="180" t="s">
        <v>164</v>
      </c>
      <c r="E206" s="40"/>
      <c r="F206" s="181" t="s">
        <v>280</v>
      </c>
      <c r="G206" s="40"/>
      <c r="H206" s="40"/>
      <c r="I206" s="182"/>
      <c r="J206" s="40"/>
      <c r="K206" s="40"/>
      <c r="L206" s="41"/>
      <c r="M206" s="183"/>
      <c r="N206" s="184"/>
      <c r="O206" s="74"/>
      <c r="P206" s="74"/>
      <c r="Q206" s="74"/>
      <c r="R206" s="74"/>
      <c r="S206" s="74"/>
      <c r="T206" s="7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21" t="s">
        <v>164</v>
      </c>
      <c r="AU206" s="21" t="s">
        <v>82</v>
      </c>
    </row>
    <row r="207" s="13" customFormat="1">
      <c r="A207" s="13"/>
      <c r="B207" s="185"/>
      <c r="C207" s="13"/>
      <c r="D207" s="186" t="s">
        <v>166</v>
      </c>
      <c r="E207" s="187" t="s">
        <v>3</v>
      </c>
      <c r="F207" s="188" t="s">
        <v>281</v>
      </c>
      <c r="G207" s="13"/>
      <c r="H207" s="187" t="s">
        <v>3</v>
      </c>
      <c r="I207" s="189"/>
      <c r="J207" s="13"/>
      <c r="K207" s="13"/>
      <c r="L207" s="185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166</v>
      </c>
      <c r="AU207" s="187" t="s">
        <v>82</v>
      </c>
      <c r="AV207" s="13" t="s">
        <v>80</v>
      </c>
      <c r="AW207" s="13" t="s">
        <v>34</v>
      </c>
      <c r="AX207" s="13" t="s">
        <v>72</v>
      </c>
      <c r="AY207" s="187" t="s">
        <v>154</v>
      </c>
    </row>
    <row r="208" s="14" customFormat="1">
      <c r="A208" s="14"/>
      <c r="B208" s="193"/>
      <c r="C208" s="14"/>
      <c r="D208" s="186" t="s">
        <v>166</v>
      </c>
      <c r="E208" s="194" t="s">
        <v>3</v>
      </c>
      <c r="F208" s="195" t="s">
        <v>282</v>
      </c>
      <c r="G208" s="14"/>
      <c r="H208" s="196">
        <v>1.379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166</v>
      </c>
      <c r="AU208" s="194" t="s">
        <v>82</v>
      </c>
      <c r="AV208" s="14" t="s">
        <v>82</v>
      </c>
      <c r="AW208" s="14" t="s">
        <v>34</v>
      </c>
      <c r="AX208" s="14" t="s">
        <v>72</v>
      </c>
      <c r="AY208" s="194" t="s">
        <v>154</v>
      </c>
    </row>
    <row r="209" s="13" customFormat="1">
      <c r="A209" s="13"/>
      <c r="B209" s="185"/>
      <c r="C209" s="13"/>
      <c r="D209" s="186" t="s">
        <v>166</v>
      </c>
      <c r="E209" s="187" t="s">
        <v>3</v>
      </c>
      <c r="F209" s="188" t="s">
        <v>283</v>
      </c>
      <c r="G209" s="13"/>
      <c r="H209" s="187" t="s">
        <v>3</v>
      </c>
      <c r="I209" s="189"/>
      <c r="J209" s="13"/>
      <c r="K209" s="13"/>
      <c r="L209" s="185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166</v>
      </c>
      <c r="AU209" s="187" t="s">
        <v>82</v>
      </c>
      <c r="AV209" s="13" t="s">
        <v>80</v>
      </c>
      <c r="AW209" s="13" t="s">
        <v>34</v>
      </c>
      <c r="AX209" s="13" t="s">
        <v>72</v>
      </c>
      <c r="AY209" s="187" t="s">
        <v>154</v>
      </c>
    </row>
    <row r="210" s="14" customFormat="1">
      <c r="A210" s="14"/>
      <c r="B210" s="193"/>
      <c r="C210" s="14"/>
      <c r="D210" s="186" t="s">
        <v>166</v>
      </c>
      <c r="E210" s="194" t="s">
        <v>3</v>
      </c>
      <c r="F210" s="195" t="s">
        <v>284</v>
      </c>
      <c r="G210" s="14"/>
      <c r="H210" s="196">
        <v>1.5760000000000001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166</v>
      </c>
      <c r="AU210" s="194" t="s">
        <v>82</v>
      </c>
      <c r="AV210" s="14" t="s">
        <v>82</v>
      </c>
      <c r="AW210" s="14" t="s">
        <v>34</v>
      </c>
      <c r="AX210" s="14" t="s">
        <v>72</v>
      </c>
      <c r="AY210" s="194" t="s">
        <v>154</v>
      </c>
    </row>
    <row r="211" s="13" customFormat="1">
      <c r="A211" s="13"/>
      <c r="B211" s="185"/>
      <c r="C211" s="13"/>
      <c r="D211" s="186" t="s">
        <v>166</v>
      </c>
      <c r="E211" s="187" t="s">
        <v>3</v>
      </c>
      <c r="F211" s="188" t="s">
        <v>285</v>
      </c>
      <c r="G211" s="13"/>
      <c r="H211" s="187" t="s">
        <v>3</v>
      </c>
      <c r="I211" s="189"/>
      <c r="J211" s="13"/>
      <c r="K211" s="13"/>
      <c r="L211" s="185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166</v>
      </c>
      <c r="AU211" s="187" t="s">
        <v>82</v>
      </c>
      <c r="AV211" s="13" t="s">
        <v>80</v>
      </c>
      <c r="AW211" s="13" t="s">
        <v>34</v>
      </c>
      <c r="AX211" s="13" t="s">
        <v>72</v>
      </c>
      <c r="AY211" s="187" t="s">
        <v>154</v>
      </c>
    </row>
    <row r="212" s="14" customFormat="1">
      <c r="A212" s="14"/>
      <c r="B212" s="193"/>
      <c r="C212" s="14"/>
      <c r="D212" s="186" t="s">
        <v>166</v>
      </c>
      <c r="E212" s="194" t="s">
        <v>3</v>
      </c>
      <c r="F212" s="195" t="s">
        <v>284</v>
      </c>
      <c r="G212" s="14"/>
      <c r="H212" s="196">
        <v>1.5760000000000001</v>
      </c>
      <c r="I212" s="197"/>
      <c r="J212" s="14"/>
      <c r="K212" s="14"/>
      <c r="L212" s="193"/>
      <c r="M212" s="198"/>
      <c r="N212" s="199"/>
      <c r="O212" s="199"/>
      <c r="P212" s="199"/>
      <c r="Q212" s="199"/>
      <c r="R212" s="199"/>
      <c r="S212" s="199"/>
      <c r="T212" s="20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4" t="s">
        <v>166</v>
      </c>
      <c r="AU212" s="194" t="s">
        <v>82</v>
      </c>
      <c r="AV212" s="14" t="s">
        <v>82</v>
      </c>
      <c r="AW212" s="14" t="s">
        <v>34</v>
      </c>
      <c r="AX212" s="14" t="s">
        <v>72</v>
      </c>
      <c r="AY212" s="194" t="s">
        <v>154</v>
      </c>
    </row>
    <row r="213" s="13" customFormat="1">
      <c r="A213" s="13"/>
      <c r="B213" s="185"/>
      <c r="C213" s="13"/>
      <c r="D213" s="186" t="s">
        <v>166</v>
      </c>
      <c r="E213" s="187" t="s">
        <v>3</v>
      </c>
      <c r="F213" s="188" t="s">
        <v>286</v>
      </c>
      <c r="G213" s="13"/>
      <c r="H213" s="187" t="s">
        <v>3</v>
      </c>
      <c r="I213" s="189"/>
      <c r="J213" s="13"/>
      <c r="K213" s="13"/>
      <c r="L213" s="185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166</v>
      </c>
      <c r="AU213" s="187" t="s">
        <v>82</v>
      </c>
      <c r="AV213" s="13" t="s">
        <v>80</v>
      </c>
      <c r="AW213" s="13" t="s">
        <v>34</v>
      </c>
      <c r="AX213" s="13" t="s">
        <v>72</v>
      </c>
      <c r="AY213" s="187" t="s">
        <v>154</v>
      </c>
    </row>
    <row r="214" s="14" customFormat="1">
      <c r="A214" s="14"/>
      <c r="B214" s="193"/>
      <c r="C214" s="14"/>
      <c r="D214" s="186" t="s">
        <v>166</v>
      </c>
      <c r="E214" s="194" t="s">
        <v>3</v>
      </c>
      <c r="F214" s="195" t="s">
        <v>287</v>
      </c>
      <c r="G214" s="14"/>
      <c r="H214" s="196">
        <v>3.1520000000000001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166</v>
      </c>
      <c r="AU214" s="194" t="s">
        <v>82</v>
      </c>
      <c r="AV214" s="14" t="s">
        <v>82</v>
      </c>
      <c r="AW214" s="14" t="s">
        <v>34</v>
      </c>
      <c r="AX214" s="14" t="s">
        <v>72</v>
      </c>
      <c r="AY214" s="194" t="s">
        <v>154</v>
      </c>
    </row>
    <row r="215" s="13" customFormat="1">
      <c r="A215" s="13"/>
      <c r="B215" s="185"/>
      <c r="C215" s="13"/>
      <c r="D215" s="186" t="s">
        <v>166</v>
      </c>
      <c r="E215" s="187" t="s">
        <v>3</v>
      </c>
      <c r="F215" s="188" t="s">
        <v>288</v>
      </c>
      <c r="G215" s="13"/>
      <c r="H215" s="187" t="s">
        <v>3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166</v>
      </c>
      <c r="AU215" s="187" t="s">
        <v>82</v>
      </c>
      <c r="AV215" s="13" t="s">
        <v>80</v>
      </c>
      <c r="AW215" s="13" t="s">
        <v>34</v>
      </c>
      <c r="AX215" s="13" t="s">
        <v>72</v>
      </c>
      <c r="AY215" s="187" t="s">
        <v>154</v>
      </c>
    </row>
    <row r="216" s="14" customFormat="1">
      <c r="A216" s="14"/>
      <c r="B216" s="193"/>
      <c r="C216" s="14"/>
      <c r="D216" s="186" t="s">
        <v>166</v>
      </c>
      <c r="E216" s="194" t="s">
        <v>3</v>
      </c>
      <c r="F216" s="195" t="s">
        <v>284</v>
      </c>
      <c r="G216" s="14"/>
      <c r="H216" s="196">
        <v>1.5760000000000001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166</v>
      </c>
      <c r="AU216" s="194" t="s">
        <v>82</v>
      </c>
      <c r="AV216" s="14" t="s">
        <v>82</v>
      </c>
      <c r="AW216" s="14" t="s">
        <v>34</v>
      </c>
      <c r="AX216" s="14" t="s">
        <v>72</v>
      </c>
      <c r="AY216" s="194" t="s">
        <v>154</v>
      </c>
    </row>
    <row r="217" s="13" customFormat="1">
      <c r="A217" s="13"/>
      <c r="B217" s="185"/>
      <c r="C217" s="13"/>
      <c r="D217" s="186" t="s">
        <v>166</v>
      </c>
      <c r="E217" s="187" t="s">
        <v>3</v>
      </c>
      <c r="F217" s="188" t="s">
        <v>289</v>
      </c>
      <c r="G217" s="13"/>
      <c r="H217" s="187" t="s">
        <v>3</v>
      </c>
      <c r="I217" s="189"/>
      <c r="J217" s="13"/>
      <c r="K217" s="13"/>
      <c r="L217" s="185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166</v>
      </c>
      <c r="AU217" s="187" t="s">
        <v>82</v>
      </c>
      <c r="AV217" s="13" t="s">
        <v>80</v>
      </c>
      <c r="AW217" s="13" t="s">
        <v>34</v>
      </c>
      <c r="AX217" s="13" t="s">
        <v>72</v>
      </c>
      <c r="AY217" s="187" t="s">
        <v>154</v>
      </c>
    </row>
    <row r="218" s="14" customFormat="1">
      <c r="A218" s="14"/>
      <c r="B218" s="193"/>
      <c r="C218" s="14"/>
      <c r="D218" s="186" t="s">
        <v>166</v>
      </c>
      <c r="E218" s="194" t="s">
        <v>3</v>
      </c>
      <c r="F218" s="195" t="s">
        <v>282</v>
      </c>
      <c r="G218" s="14"/>
      <c r="H218" s="196">
        <v>1.379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166</v>
      </c>
      <c r="AU218" s="194" t="s">
        <v>82</v>
      </c>
      <c r="AV218" s="14" t="s">
        <v>82</v>
      </c>
      <c r="AW218" s="14" t="s">
        <v>34</v>
      </c>
      <c r="AX218" s="14" t="s">
        <v>72</v>
      </c>
      <c r="AY218" s="194" t="s">
        <v>154</v>
      </c>
    </row>
    <row r="219" s="13" customFormat="1">
      <c r="A219" s="13"/>
      <c r="B219" s="185"/>
      <c r="C219" s="13"/>
      <c r="D219" s="186" t="s">
        <v>166</v>
      </c>
      <c r="E219" s="187" t="s">
        <v>3</v>
      </c>
      <c r="F219" s="188" t="s">
        <v>290</v>
      </c>
      <c r="G219" s="13"/>
      <c r="H219" s="187" t="s">
        <v>3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166</v>
      </c>
      <c r="AU219" s="187" t="s">
        <v>82</v>
      </c>
      <c r="AV219" s="13" t="s">
        <v>80</v>
      </c>
      <c r="AW219" s="13" t="s">
        <v>34</v>
      </c>
      <c r="AX219" s="13" t="s">
        <v>72</v>
      </c>
      <c r="AY219" s="187" t="s">
        <v>154</v>
      </c>
    </row>
    <row r="220" s="14" customFormat="1">
      <c r="A220" s="14"/>
      <c r="B220" s="193"/>
      <c r="C220" s="14"/>
      <c r="D220" s="186" t="s">
        <v>166</v>
      </c>
      <c r="E220" s="194" t="s">
        <v>3</v>
      </c>
      <c r="F220" s="195" t="s">
        <v>282</v>
      </c>
      <c r="G220" s="14"/>
      <c r="H220" s="196">
        <v>1.379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166</v>
      </c>
      <c r="AU220" s="194" t="s">
        <v>82</v>
      </c>
      <c r="AV220" s="14" t="s">
        <v>82</v>
      </c>
      <c r="AW220" s="14" t="s">
        <v>34</v>
      </c>
      <c r="AX220" s="14" t="s">
        <v>72</v>
      </c>
      <c r="AY220" s="194" t="s">
        <v>154</v>
      </c>
    </row>
    <row r="221" s="13" customFormat="1">
      <c r="A221" s="13"/>
      <c r="B221" s="185"/>
      <c r="C221" s="13"/>
      <c r="D221" s="186" t="s">
        <v>166</v>
      </c>
      <c r="E221" s="187" t="s">
        <v>3</v>
      </c>
      <c r="F221" s="188" t="s">
        <v>291</v>
      </c>
      <c r="G221" s="13"/>
      <c r="H221" s="187" t="s">
        <v>3</v>
      </c>
      <c r="I221" s="189"/>
      <c r="J221" s="13"/>
      <c r="K221" s="13"/>
      <c r="L221" s="185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166</v>
      </c>
      <c r="AU221" s="187" t="s">
        <v>82</v>
      </c>
      <c r="AV221" s="13" t="s">
        <v>80</v>
      </c>
      <c r="AW221" s="13" t="s">
        <v>34</v>
      </c>
      <c r="AX221" s="13" t="s">
        <v>72</v>
      </c>
      <c r="AY221" s="187" t="s">
        <v>154</v>
      </c>
    </row>
    <row r="222" s="14" customFormat="1">
      <c r="A222" s="14"/>
      <c r="B222" s="193"/>
      <c r="C222" s="14"/>
      <c r="D222" s="186" t="s">
        <v>166</v>
      </c>
      <c r="E222" s="194" t="s">
        <v>3</v>
      </c>
      <c r="F222" s="195" t="s">
        <v>282</v>
      </c>
      <c r="G222" s="14"/>
      <c r="H222" s="196">
        <v>1.379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166</v>
      </c>
      <c r="AU222" s="194" t="s">
        <v>82</v>
      </c>
      <c r="AV222" s="14" t="s">
        <v>82</v>
      </c>
      <c r="AW222" s="14" t="s">
        <v>34</v>
      </c>
      <c r="AX222" s="14" t="s">
        <v>72</v>
      </c>
      <c r="AY222" s="194" t="s">
        <v>154</v>
      </c>
    </row>
    <row r="223" s="13" customFormat="1">
      <c r="A223" s="13"/>
      <c r="B223" s="185"/>
      <c r="C223" s="13"/>
      <c r="D223" s="186" t="s">
        <v>166</v>
      </c>
      <c r="E223" s="187" t="s">
        <v>3</v>
      </c>
      <c r="F223" s="188" t="s">
        <v>292</v>
      </c>
      <c r="G223" s="13"/>
      <c r="H223" s="187" t="s">
        <v>3</v>
      </c>
      <c r="I223" s="189"/>
      <c r="J223" s="13"/>
      <c r="K223" s="13"/>
      <c r="L223" s="185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166</v>
      </c>
      <c r="AU223" s="187" t="s">
        <v>82</v>
      </c>
      <c r="AV223" s="13" t="s">
        <v>80</v>
      </c>
      <c r="AW223" s="13" t="s">
        <v>34</v>
      </c>
      <c r="AX223" s="13" t="s">
        <v>72</v>
      </c>
      <c r="AY223" s="187" t="s">
        <v>154</v>
      </c>
    </row>
    <row r="224" s="14" customFormat="1">
      <c r="A224" s="14"/>
      <c r="B224" s="193"/>
      <c r="C224" s="14"/>
      <c r="D224" s="186" t="s">
        <v>166</v>
      </c>
      <c r="E224" s="194" t="s">
        <v>3</v>
      </c>
      <c r="F224" s="195" t="s">
        <v>293</v>
      </c>
      <c r="G224" s="14"/>
      <c r="H224" s="196">
        <v>1.1819999999999999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166</v>
      </c>
      <c r="AU224" s="194" t="s">
        <v>82</v>
      </c>
      <c r="AV224" s="14" t="s">
        <v>82</v>
      </c>
      <c r="AW224" s="14" t="s">
        <v>34</v>
      </c>
      <c r="AX224" s="14" t="s">
        <v>72</v>
      </c>
      <c r="AY224" s="194" t="s">
        <v>154</v>
      </c>
    </row>
    <row r="225" s="13" customFormat="1">
      <c r="A225" s="13"/>
      <c r="B225" s="185"/>
      <c r="C225" s="13"/>
      <c r="D225" s="186" t="s">
        <v>166</v>
      </c>
      <c r="E225" s="187" t="s">
        <v>3</v>
      </c>
      <c r="F225" s="188" t="s">
        <v>294</v>
      </c>
      <c r="G225" s="13"/>
      <c r="H225" s="187" t="s">
        <v>3</v>
      </c>
      <c r="I225" s="189"/>
      <c r="J225" s="13"/>
      <c r="K225" s="13"/>
      <c r="L225" s="185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166</v>
      </c>
      <c r="AU225" s="187" t="s">
        <v>82</v>
      </c>
      <c r="AV225" s="13" t="s">
        <v>80</v>
      </c>
      <c r="AW225" s="13" t="s">
        <v>34</v>
      </c>
      <c r="AX225" s="13" t="s">
        <v>72</v>
      </c>
      <c r="AY225" s="187" t="s">
        <v>154</v>
      </c>
    </row>
    <row r="226" s="14" customFormat="1">
      <c r="A226" s="14"/>
      <c r="B226" s="193"/>
      <c r="C226" s="14"/>
      <c r="D226" s="186" t="s">
        <v>166</v>
      </c>
      <c r="E226" s="194" t="s">
        <v>3</v>
      </c>
      <c r="F226" s="195" t="s">
        <v>293</v>
      </c>
      <c r="G226" s="14"/>
      <c r="H226" s="196">
        <v>1.1819999999999999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166</v>
      </c>
      <c r="AU226" s="194" t="s">
        <v>82</v>
      </c>
      <c r="AV226" s="14" t="s">
        <v>82</v>
      </c>
      <c r="AW226" s="14" t="s">
        <v>34</v>
      </c>
      <c r="AX226" s="14" t="s">
        <v>72</v>
      </c>
      <c r="AY226" s="194" t="s">
        <v>154</v>
      </c>
    </row>
    <row r="227" s="13" customFormat="1">
      <c r="A227" s="13"/>
      <c r="B227" s="185"/>
      <c r="C227" s="13"/>
      <c r="D227" s="186" t="s">
        <v>166</v>
      </c>
      <c r="E227" s="187" t="s">
        <v>3</v>
      </c>
      <c r="F227" s="188" t="s">
        <v>295</v>
      </c>
      <c r="G227" s="13"/>
      <c r="H227" s="187" t="s">
        <v>3</v>
      </c>
      <c r="I227" s="189"/>
      <c r="J227" s="13"/>
      <c r="K227" s="13"/>
      <c r="L227" s="185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166</v>
      </c>
      <c r="AU227" s="187" t="s">
        <v>82</v>
      </c>
      <c r="AV227" s="13" t="s">
        <v>80</v>
      </c>
      <c r="AW227" s="13" t="s">
        <v>34</v>
      </c>
      <c r="AX227" s="13" t="s">
        <v>72</v>
      </c>
      <c r="AY227" s="187" t="s">
        <v>154</v>
      </c>
    </row>
    <row r="228" s="14" customFormat="1">
      <c r="A228" s="14"/>
      <c r="B228" s="193"/>
      <c r="C228" s="14"/>
      <c r="D228" s="186" t="s">
        <v>166</v>
      </c>
      <c r="E228" s="194" t="s">
        <v>3</v>
      </c>
      <c r="F228" s="195" t="s">
        <v>282</v>
      </c>
      <c r="G228" s="14"/>
      <c r="H228" s="196">
        <v>1.379</v>
      </c>
      <c r="I228" s="197"/>
      <c r="J228" s="14"/>
      <c r="K228" s="14"/>
      <c r="L228" s="193"/>
      <c r="M228" s="198"/>
      <c r="N228" s="199"/>
      <c r="O228" s="199"/>
      <c r="P228" s="199"/>
      <c r="Q228" s="199"/>
      <c r="R228" s="199"/>
      <c r="S228" s="199"/>
      <c r="T228" s="20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4" t="s">
        <v>166</v>
      </c>
      <c r="AU228" s="194" t="s">
        <v>82</v>
      </c>
      <c r="AV228" s="14" t="s">
        <v>82</v>
      </c>
      <c r="AW228" s="14" t="s">
        <v>34</v>
      </c>
      <c r="AX228" s="14" t="s">
        <v>72</v>
      </c>
      <c r="AY228" s="194" t="s">
        <v>154</v>
      </c>
    </row>
    <row r="229" s="13" customFormat="1">
      <c r="A229" s="13"/>
      <c r="B229" s="185"/>
      <c r="C229" s="13"/>
      <c r="D229" s="186" t="s">
        <v>166</v>
      </c>
      <c r="E229" s="187" t="s">
        <v>3</v>
      </c>
      <c r="F229" s="188" t="s">
        <v>296</v>
      </c>
      <c r="G229" s="13"/>
      <c r="H229" s="187" t="s">
        <v>3</v>
      </c>
      <c r="I229" s="189"/>
      <c r="J229" s="13"/>
      <c r="K229" s="13"/>
      <c r="L229" s="185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166</v>
      </c>
      <c r="AU229" s="187" t="s">
        <v>82</v>
      </c>
      <c r="AV229" s="13" t="s">
        <v>80</v>
      </c>
      <c r="AW229" s="13" t="s">
        <v>34</v>
      </c>
      <c r="AX229" s="13" t="s">
        <v>72</v>
      </c>
      <c r="AY229" s="187" t="s">
        <v>154</v>
      </c>
    </row>
    <row r="230" s="14" customFormat="1">
      <c r="A230" s="14"/>
      <c r="B230" s="193"/>
      <c r="C230" s="14"/>
      <c r="D230" s="186" t="s">
        <v>166</v>
      </c>
      <c r="E230" s="194" t="s">
        <v>3</v>
      </c>
      <c r="F230" s="195" t="s">
        <v>284</v>
      </c>
      <c r="G230" s="14"/>
      <c r="H230" s="196">
        <v>1.5760000000000001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166</v>
      </c>
      <c r="AU230" s="194" t="s">
        <v>82</v>
      </c>
      <c r="AV230" s="14" t="s">
        <v>82</v>
      </c>
      <c r="AW230" s="14" t="s">
        <v>34</v>
      </c>
      <c r="AX230" s="14" t="s">
        <v>72</v>
      </c>
      <c r="AY230" s="194" t="s">
        <v>154</v>
      </c>
    </row>
    <row r="231" s="13" customFormat="1">
      <c r="A231" s="13"/>
      <c r="B231" s="185"/>
      <c r="C231" s="13"/>
      <c r="D231" s="186" t="s">
        <v>166</v>
      </c>
      <c r="E231" s="187" t="s">
        <v>3</v>
      </c>
      <c r="F231" s="188" t="s">
        <v>222</v>
      </c>
      <c r="G231" s="13"/>
      <c r="H231" s="187" t="s">
        <v>3</v>
      </c>
      <c r="I231" s="189"/>
      <c r="J231" s="13"/>
      <c r="K231" s="13"/>
      <c r="L231" s="185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7" t="s">
        <v>166</v>
      </c>
      <c r="AU231" s="187" t="s">
        <v>82</v>
      </c>
      <c r="AV231" s="13" t="s">
        <v>80</v>
      </c>
      <c r="AW231" s="13" t="s">
        <v>34</v>
      </c>
      <c r="AX231" s="13" t="s">
        <v>72</v>
      </c>
      <c r="AY231" s="187" t="s">
        <v>154</v>
      </c>
    </row>
    <row r="232" s="13" customFormat="1">
      <c r="A232" s="13"/>
      <c r="B232" s="185"/>
      <c r="C232" s="13"/>
      <c r="D232" s="186" t="s">
        <v>166</v>
      </c>
      <c r="E232" s="187" t="s">
        <v>3</v>
      </c>
      <c r="F232" s="188" t="s">
        <v>297</v>
      </c>
      <c r="G232" s="13"/>
      <c r="H232" s="187" t="s">
        <v>3</v>
      </c>
      <c r="I232" s="189"/>
      <c r="J232" s="13"/>
      <c r="K232" s="13"/>
      <c r="L232" s="185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166</v>
      </c>
      <c r="AU232" s="187" t="s">
        <v>82</v>
      </c>
      <c r="AV232" s="13" t="s">
        <v>80</v>
      </c>
      <c r="AW232" s="13" t="s">
        <v>34</v>
      </c>
      <c r="AX232" s="13" t="s">
        <v>72</v>
      </c>
      <c r="AY232" s="187" t="s">
        <v>154</v>
      </c>
    </row>
    <row r="233" s="14" customFormat="1">
      <c r="A233" s="14"/>
      <c r="B233" s="193"/>
      <c r="C233" s="14"/>
      <c r="D233" s="186" t="s">
        <v>166</v>
      </c>
      <c r="E233" s="194" t="s">
        <v>3</v>
      </c>
      <c r="F233" s="195" t="s">
        <v>284</v>
      </c>
      <c r="G233" s="14"/>
      <c r="H233" s="196">
        <v>1.5760000000000001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166</v>
      </c>
      <c r="AU233" s="194" t="s">
        <v>82</v>
      </c>
      <c r="AV233" s="14" t="s">
        <v>82</v>
      </c>
      <c r="AW233" s="14" t="s">
        <v>34</v>
      </c>
      <c r="AX233" s="14" t="s">
        <v>72</v>
      </c>
      <c r="AY233" s="194" t="s">
        <v>154</v>
      </c>
    </row>
    <row r="234" s="13" customFormat="1">
      <c r="A234" s="13"/>
      <c r="B234" s="185"/>
      <c r="C234" s="13"/>
      <c r="D234" s="186" t="s">
        <v>166</v>
      </c>
      <c r="E234" s="187" t="s">
        <v>3</v>
      </c>
      <c r="F234" s="188" t="s">
        <v>298</v>
      </c>
      <c r="G234" s="13"/>
      <c r="H234" s="187" t="s">
        <v>3</v>
      </c>
      <c r="I234" s="189"/>
      <c r="J234" s="13"/>
      <c r="K234" s="13"/>
      <c r="L234" s="185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166</v>
      </c>
      <c r="AU234" s="187" t="s">
        <v>82</v>
      </c>
      <c r="AV234" s="13" t="s">
        <v>80</v>
      </c>
      <c r="AW234" s="13" t="s">
        <v>34</v>
      </c>
      <c r="AX234" s="13" t="s">
        <v>72</v>
      </c>
      <c r="AY234" s="187" t="s">
        <v>154</v>
      </c>
    </row>
    <row r="235" s="14" customFormat="1">
      <c r="A235" s="14"/>
      <c r="B235" s="193"/>
      <c r="C235" s="14"/>
      <c r="D235" s="186" t="s">
        <v>166</v>
      </c>
      <c r="E235" s="194" t="s">
        <v>3</v>
      </c>
      <c r="F235" s="195" t="s">
        <v>284</v>
      </c>
      <c r="G235" s="14"/>
      <c r="H235" s="196">
        <v>1.5760000000000001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166</v>
      </c>
      <c r="AU235" s="194" t="s">
        <v>82</v>
      </c>
      <c r="AV235" s="14" t="s">
        <v>82</v>
      </c>
      <c r="AW235" s="14" t="s">
        <v>34</v>
      </c>
      <c r="AX235" s="14" t="s">
        <v>72</v>
      </c>
      <c r="AY235" s="194" t="s">
        <v>154</v>
      </c>
    </row>
    <row r="236" s="13" customFormat="1">
      <c r="A236" s="13"/>
      <c r="B236" s="185"/>
      <c r="C236" s="13"/>
      <c r="D236" s="186" t="s">
        <v>166</v>
      </c>
      <c r="E236" s="187" t="s">
        <v>3</v>
      </c>
      <c r="F236" s="188" t="s">
        <v>299</v>
      </c>
      <c r="G236" s="13"/>
      <c r="H236" s="187" t="s">
        <v>3</v>
      </c>
      <c r="I236" s="189"/>
      <c r="J236" s="13"/>
      <c r="K236" s="13"/>
      <c r="L236" s="185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166</v>
      </c>
      <c r="AU236" s="187" t="s">
        <v>82</v>
      </c>
      <c r="AV236" s="13" t="s">
        <v>80</v>
      </c>
      <c r="AW236" s="13" t="s">
        <v>34</v>
      </c>
      <c r="AX236" s="13" t="s">
        <v>72</v>
      </c>
      <c r="AY236" s="187" t="s">
        <v>154</v>
      </c>
    </row>
    <row r="237" s="14" customFormat="1">
      <c r="A237" s="14"/>
      <c r="B237" s="193"/>
      <c r="C237" s="14"/>
      <c r="D237" s="186" t="s">
        <v>166</v>
      </c>
      <c r="E237" s="194" t="s">
        <v>3</v>
      </c>
      <c r="F237" s="195" t="s">
        <v>284</v>
      </c>
      <c r="G237" s="14"/>
      <c r="H237" s="196">
        <v>1.5760000000000001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166</v>
      </c>
      <c r="AU237" s="194" t="s">
        <v>82</v>
      </c>
      <c r="AV237" s="14" t="s">
        <v>82</v>
      </c>
      <c r="AW237" s="14" t="s">
        <v>34</v>
      </c>
      <c r="AX237" s="14" t="s">
        <v>72</v>
      </c>
      <c r="AY237" s="194" t="s">
        <v>154</v>
      </c>
    </row>
    <row r="238" s="13" customFormat="1">
      <c r="A238" s="13"/>
      <c r="B238" s="185"/>
      <c r="C238" s="13"/>
      <c r="D238" s="186" t="s">
        <v>166</v>
      </c>
      <c r="E238" s="187" t="s">
        <v>3</v>
      </c>
      <c r="F238" s="188" t="s">
        <v>300</v>
      </c>
      <c r="G238" s="13"/>
      <c r="H238" s="187" t="s">
        <v>3</v>
      </c>
      <c r="I238" s="189"/>
      <c r="J238" s="13"/>
      <c r="K238" s="13"/>
      <c r="L238" s="185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166</v>
      </c>
      <c r="AU238" s="187" t="s">
        <v>82</v>
      </c>
      <c r="AV238" s="13" t="s">
        <v>80</v>
      </c>
      <c r="AW238" s="13" t="s">
        <v>34</v>
      </c>
      <c r="AX238" s="13" t="s">
        <v>72</v>
      </c>
      <c r="AY238" s="187" t="s">
        <v>154</v>
      </c>
    </row>
    <row r="239" s="14" customFormat="1">
      <c r="A239" s="14"/>
      <c r="B239" s="193"/>
      <c r="C239" s="14"/>
      <c r="D239" s="186" t="s">
        <v>166</v>
      </c>
      <c r="E239" s="194" t="s">
        <v>3</v>
      </c>
      <c r="F239" s="195" t="s">
        <v>301</v>
      </c>
      <c r="G239" s="14"/>
      <c r="H239" s="196">
        <v>2.758</v>
      </c>
      <c r="I239" s="197"/>
      <c r="J239" s="14"/>
      <c r="K239" s="14"/>
      <c r="L239" s="193"/>
      <c r="M239" s="198"/>
      <c r="N239" s="199"/>
      <c r="O239" s="199"/>
      <c r="P239" s="199"/>
      <c r="Q239" s="199"/>
      <c r="R239" s="199"/>
      <c r="S239" s="199"/>
      <c r="T239" s="20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4" t="s">
        <v>166</v>
      </c>
      <c r="AU239" s="194" t="s">
        <v>82</v>
      </c>
      <c r="AV239" s="14" t="s">
        <v>82</v>
      </c>
      <c r="AW239" s="14" t="s">
        <v>34</v>
      </c>
      <c r="AX239" s="14" t="s">
        <v>72</v>
      </c>
      <c r="AY239" s="194" t="s">
        <v>154</v>
      </c>
    </row>
    <row r="240" s="13" customFormat="1">
      <c r="A240" s="13"/>
      <c r="B240" s="185"/>
      <c r="C240" s="13"/>
      <c r="D240" s="186" t="s">
        <v>166</v>
      </c>
      <c r="E240" s="187" t="s">
        <v>3</v>
      </c>
      <c r="F240" s="188" t="s">
        <v>302</v>
      </c>
      <c r="G240" s="13"/>
      <c r="H240" s="187" t="s">
        <v>3</v>
      </c>
      <c r="I240" s="189"/>
      <c r="J240" s="13"/>
      <c r="K240" s="13"/>
      <c r="L240" s="185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166</v>
      </c>
      <c r="AU240" s="187" t="s">
        <v>82</v>
      </c>
      <c r="AV240" s="13" t="s">
        <v>80</v>
      </c>
      <c r="AW240" s="13" t="s">
        <v>34</v>
      </c>
      <c r="AX240" s="13" t="s">
        <v>72</v>
      </c>
      <c r="AY240" s="187" t="s">
        <v>154</v>
      </c>
    </row>
    <row r="241" s="14" customFormat="1">
      <c r="A241" s="14"/>
      <c r="B241" s="193"/>
      <c r="C241" s="14"/>
      <c r="D241" s="186" t="s">
        <v>166</v>
      </c>
      <c r="E241" s="194" t="s">
        <v>3</v>
      </c>
      <c r="F241" s="195" t="s">
        <v>303</v>
      </c>
      <c r="G241" s="14"/>
      <c r="H241" s="196">
        <v>4.7279999999999998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166</v>
      </c>
      <c r="AU241" s="194" t="s">
        <v>82</v>
      </c>
      <c r="AV241" s="14" t="s">
        <v>82</v>
      </c>
      <c r="AW241" s="14" t="s">
        <v>34</v>
      </c>
      <c r="AX241" s="14" t="s">
        <v>72</v>
      </c>
      <c r="AY241" s="194" t="s">
        <v>154</v>
      </c>
    </row>
    <row r="242" s="13" customFormat="1">
      <c r="A242" s="13"/>
      <c r="B242" s="185"/>
      <c r="C242" s="13"/>
      <c r="D242" s="186" t="s">
        <v>166</v>
      </c>
      <c r="E242" s="187" t="s">
        <v>3</v>
      </c>
      <c r="F242" s="188" t="s">
        <v>246</v>
      </c>
      <c r="G242" s="13"/>
      <c r="H242" s="187" t="s">
        <v>3</v>
      </c>
      <c r="I242" s="189"/>
      <c r="J242" s="13"/>
      <c r="K242" s="13"/>
      <c r="L242" s="185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166</v>
      </c>
      <c r="AU242" s="187" t="s">
        <v>82</v>
      </c>
      <c r="AV242" s="13" t="s">
        <v>80</v>
      </c>
      <c r="AW242" s="13" t="s">
        <v>34</v>
      </c>
      <c r="AX242" s="13" t="s">
        <v>72</v>
      </c>
      <c r="AY242" s="187" t="s">
        <v>154</v>
      </c>
    </row>
    <row r="243" s="13" customFormat="1">
      <c r="A243" s="13"/>
      <c r="B243" s="185"/>
      <c r="C243" s="13"/>
      <c r="D243" s="186" t="s">
        <v>166</v>
      </c>
      <c r="E243" s="187" t="s">
        <v>3</v>
      </c>
      <c r="F243" s="188" t="s">
        <v>304</v>
      </c>
      <c r="G243" s="13"/>
      <c r="H243" s="187" t="s">
        <v>3</v>
      </c>
      <c r="I243" s="189"/>
      <c r="J243" s="13"/>
      <c r="K243" s="13"/>
      <c r="L243" s="185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166</v>
      </c>
      <c r="AU243" s="187" t="s">
        <v>82</v>
      </c>
      <c r="AV243" s="13" t="s">
        <v>80</v>
      </c>
      <c r="AW243" s="13" t="s">
        <v>34</v>
      </c>
      <c r="AX243" s="13" t="s">
        <v>72</v>
      </c>
      <c r="AY243" s="187" t="s">
        <v>154</v>
      </c>
    </row>
    <row r="244" s="14" customFormat="1">
      <c r="A244" s="14"/>
      <c r="B244" s="193"/>
      <c r="C244" s="14"/>
      <c r="D244" s="186" t="s">
        <v>166</v>
      </c>
      <c r="E244" s="194" t="s">
        <v>3</v>
      </c>
      <c r="F244" s="195" t="s">
        <v>305</v>
      </c>
      <c r="G244" s="14"/>
      <c r="H244" s="196">
        <v>5.516</v>
      </c>
      <c r="I244" s="197"/>
      <c r="J244" s="14"/>
      <c r="K244" s="14"/>
      <c r="L244" s="193"/>
      <c r="M244" s="198"/>
      <c r="N244" s="199"/>
      <c r="O244" s="199"/>
      <c r="P244" s="199"/>
      <c r="Q244" s="199"/>
      <c r="R244" s="199"/>
      <c r="S244" s="199"/>
      <c r="T244" s="20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4" t="s">
        <v>166</v>
      </c>
      <c r="AU244" s="194" t="s">
        <v>82</v>
      </c>
      <c r="AV244" s="14" t="s">
        <v>82</v>
      </c>
      <c r="AW244" s="14" t="s">
        <v>34</v>
      </c>
      <c r="AX244" s="14" t="s">
        <v>72</v>
      </c>
      <c r="AY244" s="194" t="s">
        <v>154</v>
      </c>
    </row>
    <row r="245" s="13" customFormat="1">
      <c r="A245" s="13"/>
      <c r="B245" s="185"/>
      <c r="C245" s="13"/>
      <c r="D245" s="186" t="s">
        <v>166</v>
      </c>
      <c r="E245" s="187" t="s">
        <v>3</v>
      </c>
      <c r="F245" s="188" t="s">
        <v>306</v>
      </c>
      <c r="G245" s="13"/>
      <c r="H245" s="187" t="s">
        <v>3</v>
      </c>
      <c r="I245" s="189"/>
      <c r="J245" s="13"/>
      <c r="K245" s="13"/>
      <c r="L245" s="185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166</v>
      </c>
      <c r="AU245" s="187" t="s">
        <v>82</v>
      </c>
      <c r="AV245" s="13" t="s">
        <v>80</v>
      </c>
      <c r="AW245" s="13" t="s">
        <v>34</v>
      </c>
      <c r="AX245" s="13" t="s">
        <v>72</v>
      </c>
      <c r="AY245" s="187" t="s">
        <v>154</v>
      </c>
    </row>
    <row r="246" s="14" customFormat="1">
      <c r="A246" s="14"/>
      <c r="B246" s="193"/>
      <c r="C246" s="14"/>
      <c r="D246" s="186" t="s">
        <v>166</v>
      </c>
      <c r="E246" s="194" t="s">
        <v>3</v>
      </c>
      <c r="F246" s="195" t="s">
        <v>307</v>
      </c>
      <c r="G246" s="14"/>
      <c r="H246" s="196">
        <v>7.8799999999999999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166</v>
      </c>
      <c r="AU246" s="194" t="s">
        <v>82</v>
      </c>
      <c r="AV246" s="14" t="s">
        <v>82</v>
      </c>
      <c r="AW246" s="14" t="s">
        <v>34</v>
      </c>
      <c r="AX246" s="14" t="s">
        <v>72</v>
      </c>
      <c r="AY246" s="194" t="s">
        <v>154</v>
      </c>
    </row>
    <row r="247" s="15" customFormat="1">
      <c r="A247" s="15"/>
      <c r="B247" s="201"/>
      <c r="C247" s="15"/>
      <c r="D247" s="186" t="s">
        <v>166</v>
      </c>
      <c r="E247" s="202" t="s">
        <v>3</v>
      </c>
      <c r="F247" s="203" t="s">
        <v>171</v>
      </c>
      <c r="G247" s="15"/>
      <c r="H247" s="204">
        <v>44.325000000000003</v>
      </c>
      <c r="I247" s="205"/>
      <c r="J247" s="15"/>
      <c r="K247" s="15"/>
      <c r="L247" s="201"/>
      <c r="M247" s="206"/>
      <c r="N247" s="207"/>
      <c r="O247" s="207"/>
      <c r="P247" s="207"/>
      <c r="Q247" s="207"/>
      <c r="R247" s="207"/>
      <c r="S247" s="207"/>
      <c r="T247" s="2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2" t="s">
        <v>166</v>
      </c>
      <c r="AU247" s="202" t="s">
        <v>82</v>
      </c>
      <c r="AV247" s="15" t="s">
        <v>162</v>
      </c>
      <c r="AW247" s="15" t="s">
        <v>34</v>
      </c>
      <c r="AX247" s="15" t="s">
        <v>80</v>
      </c>
      <c r="AY247" s="202" t="s">
        <v>154</v>
      </c>
    </row>
    <row r="248" s="2" customFormat="1" ht="37.8" customHeight="1">
      <c r="A248" s="40"/>
      <c r="B248" s="166"/>
      <c r="C248" s="167" t="s">
        <v>308</v>
      </c>
      <c r="D248" s="167" t="s">
        <v>157</v>
      </c>
      <c r="E248" s="168" t="s">
        <v>309</v>
      </c>
      <c r="F248" s="169" t="s">
        <v>310</v>
      </c>
      <c r="G248" s="170" t="s">
        <v>186</v>
      </c>
      <c r="H248" s="171">
        <v>2.4630000000000001</v>
      </c>
      <c r="I248" s="172"/>
      <c r="J248" s="173">
        <f>ROUND(I248*H248,2)</f>
        <v>0</v>
      </c>
      <c r="K248" s="169" t="s">
        <v>161</v>
      </c>
      <c r="L248" s="41"/>
      <c r="M248" s="174" t="s">
        <v>3</v>
      </c>
      <c r="N248" s="175" t="s">
        <v>43</v>
      </c>
      <c r="O248" s="74"/>
      <c r="P248" s="176">
        <f>O248*H248</f>
        <v>0</v>
      </c>
      <c r="Q248" s="176">
        <v>0</v>
      </c>
      <c r="R248" s="176">
        <f>Q248*H248</f>
        <v>0</v>
      </c>
      <c r="S248" s="176">
        <v>0.063</v>
      </c>
      <c r="T248" s="177">
        <f>S248*H248</f>
        <v>0.155169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78" t="s">
        <v>162</v>
      </c>
      <c r="AT248" s="178" t="s">
        <v>157</v>
      </c>
      <c r="AU248" s="178" t="s">
        <v>82</v>
      </c>
      <c r="AY248" s="21" t="s">
        <v>154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21" t="s">
        <v>80</v>
      </c>
      <c r="BK248" s="179">
        <f>ROUND(I248*H248,2)</f>
        <v>0</v>
      </c>
      <c r="BL248" s="21" t="s">
        <v>162</v>
      </c>
      <c r="BM248" s="178" t="s">
        <v>311</v>
      </c>
    </row>
    <row r="249" s="2" customFormat="1">
      <c r="A249" s="40"/>
      <c r="B249" s="41"/>
      <c r="C249" s="40"/>
      <c r="D249" s="180" t="s">
        <v>164</v>
      </c>
      <c r="E249" s="40"/>
      <c r="F249" s="181" t="s">
        <v>312</v>
      </c>
      <c r="G249" s="40"/>
      <c r="H249" s="40"/>
      <c r="I249" s="182"/>
      <c r="J249" s="40"/>
      <c r="K249" s="40"/>
      <c r="L249" s="41"/>
      <c r="M249" s="183"/>
      <c r="N249" s="184"/>
      <c r="O249" s="74"/>
      <c r="P249" s="74"/>
      <c r="Q249" s="74"/>
      <c r="R249" s="74"/>
      <c r="S249" s="74"/>
      <c r="T249" s="75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21" t="s">
        <v>164</v>
      </c>
      <c r="AU249" s="21" t="s">
        <v>82</v>
      </c>
    </row>
    <row r="250" s="13" customFormat="1">
      <c r="A250" s="13"/>
      <c r="B250" s="185"/>
      <c r="C250" s="13"/>
      <c r="D250" s="186" t="s">
        <v>166</v>
      </c>
      <c r="E250" s="187" t="s">
        <v>3</v>
      </c>
      <c r="F250" s="188" t="s">
        <v>195</v>
      </c>
      <c r="G250" s="13"/>
      <c r="H250" s="187" t="s">
        <v>3</v>
      </c>
      <c r="I250" s="189"/>
      <c r="J250" s="13"/>
      <c r="K250" s="13"/>
      <c r="L250" s="185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166</v>
      </c>
      <c r="AU250" s="187" t="s">
        <v>82</v>
      </c>
      <c r="AV250" s="13" t="s">
        <v>80</v>
      </c>
      <c r="AW250" s="13" t="s">
        <v>34</v>
      </c>
      <c r="AX250" s="13" t="s">
        <v>72</v>
      </c>
      <c r="AY250" s="187" t="s">
        <v>154</v>
      </c>
    </row>
    <row r="251" s="14" customFormat="1">
      <c r="A251" s="14"/>
      <c r="B251" s="193"/>
      <c r="C251" s="14"/>
      <c r="D251" s="186" t="s">
        <v>166</v>
      </c>
      <c r="E251" s="194" t="s">
        <v>3</v>
      </c>
      <c r="F251" s="195" t="s">
        <v>313</v>
      </c>
      <c r="G251" s="14"/>
      <c r="H251" s="196">
        <v>2.4630000000000001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166</v>
      </c>
      <c r="AU251" s="194" t="s">
        <v>82</v>
      </c>
      <c r="AV251" s="14" t="s">
        <v>82</v>
      </c>
      <c r="AW251" s="14" t="s">
        <v>34</v>
      </c>
      <c r="AX251" s="14" t="s">
        <v>80</v>
      </c>
      <c r="AY251" s="194" t="s">
        <v>154</v>
      </c>
    </row>
    <row r="252" s="2" customFormat="1" ht="55.5" customHeight="1">
      <c r="A252" s="40"/>
      <c r="B252" s="166"/>
      <c r="C252" s="167" t="s">
        <v>314</v>
      </c>
      <c r="D252" s="167" t="s">
        <v>157</v>
      </c>
      <c r="E252" s="168" t="s">
        <v>315</v>
      </c>
      <c r="F252" s="169" t="s">
        <v>316</v>
      </c>
      <c r="G252" s="170" t="s">
        <v>317</v>
      </c>
      <c r="H252" s="171">
        <v>17</v>
      </c>
      <c r="I252" s="172"/>
      <c r="J252" s="173">
        <f>ROUND(I252*H252,2)</f>
        <v>0</v>
      </c>
      <c r="K252" s="169" t="s">
        <v>161</v>
      </c>
      <c r="L252" s="41"/>
      <c r="M252" s="174" t="s">
        <v>3</v>
      </c>
      <c r="N252" s="175" t="s">
        <v>43</v>
      </c>
      <c r="O252" s="74"/>
      <c r="P252" s="176">
        <f>O252*H252</f>
        <v>0</v>
      </c>
      <c r="Q252" s="176">
        <v>0</v>
      </c>
      <c r="R252" s="176">
        <f>Q252*H252</f>
        <v>0</v>
      </c>
      <c r="S252" s="176">
        <v>0.27600000000000002</v>
      </c>
      <c r="T252" s="177">
        <f>S252*H252</f>
        <v>4.6920000000000002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78" t="s">
        <v>162</v>
      </c>
      <c r="AT252" s="178" t="s">
        <v>157</v>
      </c>
      <c r="AU252" s="178" t="s">
        <v>82</v>
      </c>
      <c r="AY252" s="21" t="s">
        <v>154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1" t="s">
        <v>80</v>
      </c>
      <c r="BK252" s="179">
        <f>ROUND(I252*H252,2)</f>
        <v>0</v>
      </c>
      <c r="BL252" s="21" t="s">
        <v>162</v>
      </c>
      <c r="BM252" s="178" t="s">
        <v>318</v>
      </c>
    </row>
    <row r="253" s="2" customFormat="1">
      <c r="A253" s="40"/>
      <c r="B253" s="41"/>
      <c r="C253" s="40"/>
      <c r="D253" s="180" t="s">
        <v>164</v>
      </c>
      <c r="E253" s="40"/>
      <c r="F253" s="181" t="s">
        <v>319</v>
      </c>
      <c r="G253" s="40"/>
      <c r="H253" s="40"/>
      <c r="I253" s="182"/>
      <c r="J253" s="40"/>
      <c r="K253" s="40"/>
      <c r="L253" s="41"/>
      <c r="M253" s="183"/>
      <c r="N253" s="184"/>
      <c r="O253" s="74"/>
      <c r="P253" s="74"/>
      <c r="Q253" s="74"/>
      <c r="R253" s="74"/>
      <c r="S253" s="74"/>
      <c r="T253" s="75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21" t="s">
        <v>164</v>
      </c>
      <c r="AU253" s="21" t="s">
        <v>82</v>
      </c>
    </row>
    <row r="254" s="13" customFormat="1">
      <c r="A254" s="13"/>
      <c r="B254" s="185"/>
      <c r="C254" s="13"/>
      <c r="D254" s="186" t="s">
        <v>166</v>
      </c>
      <c r="E254" s="187" t="s">
        <v>3</v>
      </c>
      <c r="F254" s="188" t="s">
        <v>320</v>
      </c>
      <c r="G254" s="13"/>
      <c r="H254" s="187" t="s">
        <v>3</v>
      </c>
      <c r="I254" s="189"/>
      <c r="J254" s="13"/>
      <c r="K254" s="13"/>
      <c r="L254" s="185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166</v>
      </c>
      <c r="AU254" s="187" t="s">
        <v>82</v>
      </c>
      <c r="AV254" s="13" t="s">
        <v>80</v>
      </c>
      <c r="AW254" s="13" t="s">
        <v>34</v>
      </c>
      <c r="AX254" s="13" t="s">
        <v>72</v>
      </c>
      <c r="AY254" s="187" t="s">
        <v>154</v>
      </c>
    </row>
    <row r="255" s="14" customFormat="1">
      <c r="A255" s="14"/>
      <c r="B255" s="193"/>
      <c r="C255" s="14"/>
      <c r="D255" s="186" t="s">
        <v>166</v>
      </c>
      <c r="E255" s="194" t="s">
        <v>3</v>
      </c>
      <c r="F255" s="195" t="s">
        <v>308</v>
      </c>
      <c r="G255" s="14"/>
      <c r="H255" s="196">
        <v>14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166</v>
      </c>
      <c r="AU255" s="194" t="s">
        <v>82</v>
      </c>
      <c r="AV255" s="14" t="s">
        <v>82</v>
      </c>
      <c r="AW255" s="14" t="s">
        <v>34</v>
      </c>
      <c r="AX255" s="14" t="s">
        <v>72</v>
      </c>
      <c r="AY255" s="194" t="s">
        <v>154</v>
      </c>
    </row>
    <row r="256" s="13" customFormat="1">
      <c r="A256" s="13"/>
      <c r="B256" s="185"/>
      <c r="C256" s="13"/>
      <c r="D256" s="186" t="s">
        <v>166</v>
      </c>
      <c r="E256" s="187" t="s">
        <v>3</v>
      </c>
      <c r="F256" s="188" t="s">
        <v>321</v>
      </c>
      <c r="G256" s="13"/>
      <c r="H256" s="187" t="s">
        <v>3</v>
      </c>
      <c r="I256" s="189"/>
      <c r="J256" s="13"/>
      <c r="K256" s="13"/>
      <c r="L256" s="185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166</v>
      </c>
      <c r="AU256" s="187" t="s">
        <v>82</v>
      </c>
      <c r="AV256" s="13" t="s">
        <v>80</v>
      </c>
      <c r="AW256" s="13" t="s">
        <v>34</v>
      </c>
      <c r="AX256" s="13" t="s">
        <v>72</v>
      </c>
      <c r="AY256" s="187" t="s">
        <v>154</v>
      </c>
    </row>
    <row r="257" s="14" customFormat="1">
      <c r="A257" s="14"/>
      <c r="B257" s="193"/>
      <c r="C257" s="14"/>
      <c r="D257" s="186" t="s">
        <v>166</v>
      </c>
      <c r="E257" s="194" t="s">
        <v>3</v>
      </c>
      <c r="F257" s="195" t="s">
        <v>183</v>
      </c>
      <c r="G257" s="14"/>
      <c r="H257" s="196">
        <v>3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166</v>
      </c>
      <c r="AU257" s="194" t="s">
        <v>82</v>
      </c>
      <c r="AV257" s="14" t="s">
        <v>82</v>
      </c>
      <c r="AW257" s="14" t="s">
        <v>34</v>
      </c>
      <c r="AX257" s="14" t="s">
        <v>72</v>
      </c>
      <c r="AY257" s="194" t="s">
        <v>154</v>
      </c>
    </row>
    <row r="258" s="15" customFormat="1">
      <c r="A258" s="15"/>
      <c r="B258" s="201"/>
      <c r="C258" s="15"/>
      <c r="D258" s="186" t="s">
        <v>166</v>
      </c>
      <c r="E258" s="202" t="s">
        <v>3</v>
      </c>
      <c r="F258" s="203" t="s">
        <v>171</v>
      </c>
      <c r="G258" s="15"/>
      <c r="H258" s="204">
        <v>17</v>
      </c>
      <c r="I258" s="205"/>
      <c r="J258" s="15"/>
      <c r="K258" s="15"/>
      <c r="L258" s="201"/>
      <c r="M258" s="206"/>
      <c r="N258" s="207"/>
      <c r="O258" s="207"/>
      <c r="P258" s="207"/>
      <c r="Q258" s="207"/>
      <c r="R258" s="207"/>
      <c r="S258" s="207"/>
      <c r="T258" s="20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2" t="s">
        <v>166</v>
      </c>
      <c r="AU258" s="202" t="s">
        <v>82</v>
      </c>
      <c r="AV258" s="15" t="s">
        <v>162</v>
      </c>
      <c r="AW258" s="15" t="s">
        <v>34</v>
      </c>
      <c r="AX258" s="15" t="s">
        <v>80</v>
      </c>
      <c r="AY258" s="202" t="s">
        <v>154</v>
      </c>
    </row>
    <row r="259" s="2" customFormat="1" ht="55.5" customHeight="1">
      <c r="A259" s="40"/>
      <c r="B259" s="166"/>
      <c r="C259" s="167" t="s">
        <v>322</v>
      </c>
      <c r="D259" s="167" t="s">
        <v>157</v>
      </c>
      <c r="E259" s="168" t="s">
        <v>323</v>
      </c>
      <c r="F259" s="169" t="s">
        <v>324</v>
      </c>
      <c r="G259" s="170" t="s">
        <v>186</v>
      </c>
      <c r="H259" s="171">
        <v>1.5760000000000001</v>
      </c>
      <c r="I259" s="172"/>
      <c r="J259" s="173">
        <f>ROUND(I259*H259,2)</f>
        <v>0</v>
      </c>
      <c r="K259" s="169" t="s">
        <v>161</v>
      </c>
      <c r="L259" s="41"/>
      <c r="M259" s="174" t="s">
        <v>3</v>
      </c>
      <c r="N259" s="175" t="s">
        <v>43</v>
      </c>
      <c r="O259" s="74"/>
      <c r="P259" s="176">
        <f>O259*H259</f>
        <v>0</v>
      </c>
      <c r="Q259" s="176">
        <v>0</v>
      </c>
      <c r="R259" s="176">
        <f>Q259*H259</f>
        <v>0</v>
      </c>
      <c r="S259" s="176">
        <v>0.17999999999999999</v>
      </c>
      <c r="T259" s="177">
        <f>S259*H259</f>
        <v>0.28367999999999999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78" t="s">
        <v>162</v>
      </c>
      <c r="AT259" s="178" t="s">
        <v>157</v>
      </c>
      <c r="AU259" s="178" t="s">
        <v>82</v>
      </c>
      <c r="AY259" s="21" t="s">
        <v>154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1" t="s">
        <v>80</v>
      </c>
      <c r="BK259" s="179">
        <f>ROUND(I259*H259,2)</f>
        <v>0</v>
      </c>
      <c r="BL259" s="21" t="s">
        <v>162</v>
      </c>
      <c r="BM259" s="178" t="s">
        <v>325</v>
      </c>
    </row>
    <row r="260" s="2" customFormat="1">
      <c r="A260" s="40"/>
      <c r="B260" s="41"/>
      <c r="C260" s="40"/>
      <c r="D260" s="180" t="s">
        <v>164</v>
      </c>
      <c r="E260" s="40"/>
      <c r="F260" s="181" t="s">
        <v>326</v>
      </c>
      <c r="G260" s="40"/>
      <c r="H260" s="40"/>
      <c r="I260" s="182"/>
      <c r="J260" s="40"/>
      <c r="K260" s="40"/>
      <c r="L260" s="41"/>
      <c r="M260" s="183"/>
      <c r="N260" s="184"/>
      <c r="O260" s="74"/>
      <c r="P260" s="74"/>
      <c r="Q260" s="74"/>
      <c r="R260" s="74"/>
      <c r="S260" s="74"/>
      <c r="T260" s="75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21" t="s">
        <v>164</v>
      </c>
      <c r="AU260" s="21" t="s">
        <v>82</v>
      </c>
    </row>
    <row r="261" s="13" customFormat="1">
      <c r="A261" s="13"/>
      <c r="B261" s="185"/>
      <c r="C261" s="13"/>
      <c r="D261" s="186" t="s">
        <v>166</v>
      </c>
      <c r="E261" s="187" t="s">
        <v>3</v>
      </c>
      <c r="F261" s="188" t="s">
        <v>327</v>
      </c>
      <c r="G261" s="13"/>
      <c r="H261" s="187" t="s">
        <v>3</v>
      </c>
      <c r="I261" s="189"/>
      <c r="J261" s="13"/>
      <c r="K261" s="13"/>
      <c r="L261" s="185"/>
      <c r="M261" s="190"/>
      <c r="N261" s="191"/>
      <c r="O261" s="191"/>
      <c r="P261" s="191"/>
      <c r="Q261" s="191"/>
      <c r="R261" s="191"/>
      <c r="S261" s="191"/>
      <c r="T261" s="19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7" t="s">
        <v>166</v>
      </c>
      <c r="AU261" s="187" t="s">
        <v>82</v>
      </c>
      <c r="AV261" s="13" t="s">
        <v>80</v>
      </c>
      <c r="AW261" s="13" t="s">
        <v>34</v>
      </c>
      <c r="AX261" s="13" t="s">
        <v>72</v>
      </c>
      <c r="AY261" s="187" t="s">
        <v>154</v>
      </c>
    </row>
    <row r="262" s="14" customFormat="1">
      <c r="A262" s="14"/>
      <c r="B262" s="193"/>
      <c r="C262" s="14"/>
      <c r="D262" s="186" t="s">
        <v>166</v>
      </c>
      <c r="E262" s="194" t="s">
        <v>3</v>
      </c>
      <c r="F262" s="195" t="s">
        <v>284</v>
      </c>
      <c r="G262" s="14"/>
      <c r="H262" s="196">
        <v>1.5760000000000001</v>
      </c>
      <c r="I262" s="197"/>
      <c r="J262" s="14"/>
      <c r="K262" s="14"/>
      <c r="L262" s="193"/>
      <c r="M262" s="198"/>
      <c r="N262" s="199"/>
      <c r="O262" s="199"/>
      <c r="P262" s="199"/>
      <c r="Q262" s="199"/>
      <c r="R262" s="199"/>
      <c r="S262" s="199"/>
      <c r="T262" s="20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4" t="s">
        <v>166</v>
      </c>
      <c r="AU262" s="194" t="s">
        <v>82</v>
      </c>
      <c r="AV262" s="14" t="s">
        <v>82</v>
      </c>
      <c r="AW262" s="14" t="s">
        <v>34</v>
      </c>
      <c r="AX262" s="14" t="s">
        <v>80</v>
      </c>
      <c r="AY262" s="194" t="s">
        <v>154</v>
      </c>
    </row>
    <row r="263" s="2" customFormat="1" ht="55.5" customHeight="1">
      <c r="A263" s="40"/>
      <c r="B263" s="166"/>
      <c r="C263" s="167" t="s">
        <v>328</v>
      </c>
      <c r="D263" s="167" t="s">
        <v>157</v>
      </c>
      <c r="E263" s="168" t="s">
        <v>329</v>
      </c>
      <c r="F263" s="169" t="s">
        <v>330</v>
      </c>
      <c r="G263" s="170" t="s">
        <v>186</v>
      </c>
      <c r="H263" s="171">
        <v>1.5760000000000001</v>
      </c>
      <c r="I263" s="172"/>
      <c r="J263" s="173">
        <f>ROUND(I263*H263,2)</f>
        <v>0</v>
      </c>
      <c r="K263" s="169" t="s">
        <v>161</v>
      </c>
      <c r="L263" s="41"/>
      <c r="M263" s="174" t="s">
        <v>3</v>
      </c>
      <c r="N263" s="175" t="s">
        <v>43</v>
      </c>
      <c r="O263" s="74"/>
      <c r="P263" s="176">
        <f>O263*H263</f>
        <v>0</v>
      </c>
      <c r="Q263" s="176">
        <v>0</v>
      </c>
      <c r="R263" s="176">
        <f>Q263*H263</f>
        <v>0</v>
      </c>
      <c r="S263" s="176">
        <v>0.27000000000000002</v>
      </c>
      <c r="T263" s="177">
        <f>S263*H263</f>
        <v>0.42552000000000006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78" t="s">
        <v>162</v>
      </c>
      <c r="AT263" s="178" t="s">
        <v>157</v>
      </c>
      <c r="AU263" s="178" t="s">
        <v>82</v>
      </c>
      <c r="AY263" s="21" t="s">
        <v>154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1" t="s">
        <v>80</v>
      </c>
      <c r="BK263" s="179">
        <f>ROUND(I263*H263,2)</f>
        <v>0</v>
      </c>
      <c r="BL263" s="21" t="s">
        <v>162</v>
      </c>
      <c r="BM263" s="178" t="s">
        <v>331</v>
      </c>
    </row>
    <row r="264" s="2" customFormat="1">
      <c r="A264" s="40"/>
      <c r="B264" s="41"/>
      <c r="C264" s="40"/>
      <c r="D264" s="180" t="s">
        <v>164</v>
      </c>
      <c r="E264" s="40"/>
      <c r="F264" s="181" t="s">
        <v>332</v>
      </c>
      <c r="G264" s="40"/>
      <c r="H264" s="40"/>
      <c r="I264" s="182"/>
      <c r="J264" s="40"/>
      <c r="K264" s="40"/>
      <c r="L264" s="41"/>
      <c r="M264" s="183"/>
      <c r="N264" s="184"/>
      <c r="O264" s="74"/>
      <c r="P264" s="74"/>
      <c r="Q264" s="74"/>
      <c r="R264" s="74"/>
      <c r="S264" s="74"/>
      <c r="T264" s="75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21" t="s">
        <v>164</v>
      </c>
      <c r="AU264" s="21" t="s">
        <v>82</v>
      </c>
    </row>
    <row r="265" s="13" customFormat="1">
      <c r="A265" s="13"/>
      <c r="B265" s="185"/>
      <c r="C265" s="13"/>
      <c r="D265" s="186" t="s">
        <v>166</v>
      </c>
      <c r="E265" s="187" t="s">
        <v>3</v>
      </c>
      <c r="F265" s="188" t="s">
        <v>333</v>
      </c>
      <c r="G265" s="13"/>
      <c r="H265" s="187" t="s">
        <v>3</v>
      </c>
      <c r="I265" s="189"/>
      <c r="J265" s="13"/>
      <c r="K265" s="13"/>
      <c r="L265" s="185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166</v>
      </c>
      <c r="AU265" s="187" t="s">
        <v>82</v>
      </c>
      <c r="AV265" s="13" t="s">
        <v>80</v>
      </c>
      <c r="AW265" s="13" t="s">
        <v>34</v>
      </c>
      <c r="AX265" s="13" t="s">
        <v>72</v>
      </c>
      <c r="AY265" s="187" t="s">
        <v>154</v>
      </c>
    </row>
    <row r="266" s="14" customFormat="1">
      <c r="A266" s="14"/>
      <c r="B266" s="193"/>
      <c r="C266" s="14"/>
      <c r="D266" s="186" t="s">
        <v>166</v>
      </c>
      <c r="E266" s="194" t="s">
        <v>3</v>
      </c>
      <c r="F266" s="195" t="s">
        <v>284</v>
      </c>
      <c r="G266" s="14"/>
      <c r="H266" s="196">
        <v>1.5760000000000001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166</v>
      </c>
      <c r="AU266" s="194" t="s">
        <v>82</v>
      </c>
      <c r="AV266" s="14" t="s">
        <v>82</v>
      </c>
      <c r="AW266" s="14" t="s">
        <v>34</v>
      </c>
      <c r="AX266" s="14" t="s">
        <v>80</v>
      </c>
      <c r="AY266" s="194" t="s">
        <v>154</v>
      </c>
    </row>
    <row r="267" s="2" customFormat="1" ht="55.5" customHeight="1">
      <c r="A267" s="40"/>
      <c r="B267" s="166"/>
      <c r="C267" s="167" t="s">
        <v>334</v>
      </c>
      <c r="D267" s="167" t="s">
        <v>157</v>
      </c>
      <c r="E267" s="168" t="s">
        <v>335</v>
      </c>
      <c r="F267" s="169" t="s">
        <v>336</v>
      </c>
      <c r="G267" s="170" t="s">
        <v>174</v>
      </c>
      <c r="H267" s="171">
        <v>16.298999999999999</v>
      </c>
      <c r="I267" s="172"/>
      <c r="J267" s="173">
        <f>ROUND(I267*H267,2)</f>
        <v>0</v>
      </c>
      <c r="K267" s="169" t="s">
        <v>161</v>
      </c>
      <c r="L267" s="41"/>
      <c r="M267" s="174" t="s">
        <v>3</v>
      </c>
      <c r="N267" s="175" t="s">
        <v>43</v>
      </c>
      <c r="O267" s="74"/>
      <c r="P267" s="176">
        <f>O267*H267</f>
        <v>0</v>
      </c>
      <c r="Q267" s="176">
        <v>0</v>
      </c>
      <c r="R267" s="176">
        <f>Q267*H267</f>
        <v>0</v>
      </c>
      <c r="S267" s="176">
        <v>1.8</v>
      </c>
      <c r="T267" s="177">
        <f>S267*H267</f>
        <v>29.3382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78" t="s">
        <v>162</v>
      </c>
      <c r="AT267" s="178" t="s">
        <v>157</v>
      </c>
      <c r="AU267" s="178" t="s">
        <v>82</v>
      </c>
      <c r="AY267" s="21" t="s">
        <v>154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1" t="s">
        <v>80</v>
      </c>
      <c r="BK267" s="179">
        <f>ROUND(I267*H267,2)</f>
        <v>0</v>
      </c>
      <c r="BL267" s="21" t="s">
        <v>162</v>
      </c>
      <c r="BM267" s="178" t="s">
        <v>337</v>
      </c>
    </row>
    <row r="268" s="2" customFormat="1">
      <c r="A268" s="40"/>
      <c r="B268" s="41"/>
      <c r="C268" s="40"/>
      <c r="D268" s="180" t="s">
        <v>164</v>
      </c>
      <c r="E268" s="40"/>
      <c r="F268" s="181" t="s">
        <v>338</v>
      </c>
      <c r="G268" s="40"/>
      <c r="H268" s="40"/>
      <c r="I268" s="182"/>
      <c r="J268" s="40"/>
      <c r="K268" s="40"/>
      <c r="L268" s="41"/>
      <c r="M268" s="183"/>
      <c r="N268" s="184"/>
      <c r="O268" s="74"/>
      <c r="P268" s="74"/>
      <c r="Q268" s="74"/>
      <c r="R268" s="74"/>
      <c r="S268" s="74"/>
      <c r="T268" s="75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21" t="s">
        <v>164</v>
      </c>
      <c r="AU268" s="21" t="s">
        <v>82</v>
      </c>
    </row>
    <row r="269" s="13" customFormat="1">
      <c r="A269" s="13"/>
      <c r="B269" s="185"/>
      <c r="C269" s="13"/>
      <c r="D269" s="186" t="s">
        <v>166</v>
      </c>
      <c r="E269" s="187" t="s">
        <v>3</v>
      </c>
      <c r="F269" s="188" t="s">
        <v>339</v>
      </c>
      <c r="G269" s="13"/>
      <c r="H269" s="187" t="s">
        <v>3</v>
      </c>
      <c r="I269" s="189"/>
      <c r="J269" s="13"/>
      <c r="K269" s="13"/>
      <c r="L269" s="185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166</v>
      </c>
      <c r="AU269" s="187" t="s">
        <v>82</v>
      </c>
      <c r="AV269" s="13" t="s">
        <v>80</v>
      </c>
      <c r="AW269" s="13" t="s">
        <v>34</v>
      </c>
      <c r="AX269" s="13" t="s">
        <v>72</v>
      </c>
      <c r="AY269" s="187" t="s">
        <v>154</v>
      </c>
    </row>
    <row r="270" s="14" customFormat="1">
      <c r="A270" s="14"/>
      <c r="B270" s="193"/>
      <c r="C270" s="14"/>
      <c r="D270" s="186" t="s">
        <v>166</v>
      </c>
      <c r="E270" s="194" t="s">
        <v>3</v>
      </c>
      <c r="F270" s="195" t="s">
        <v>340</v>
      </c>
      <c r="G270" s="14"/>
      <c r="H270" s="196">
        <v>1.23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166</v>
      </c>
      <c r="AU270" s="194" t="s">
        <v>82</v>
      </c>
      <c r="AV270" s="14" t="s">
        <v>82</v>
      </c>
      <c r="AW270" s="14" t="s">
        <v>34</v>
      </c>
      <c r="AX270" s="14" t="s">
        <v>72</v>
      </c>
      <c r="AY270" s="194" t="s">
        <v>154</v>
      </c>
    </row>
    <row r="271" s="13" customFormat="1">
      <c r="A271" s="13"/>
      <c r="B271" s="185"/>
      <c r="C271" s="13"/>
      <c r="D271" s="186" t="s">
        <v>166</v>
      </c>
      <c r="E271" s="187" t="s">
        <v>3</v>
      </c>
      <c r="F271" s="188" t="s">
        <v>341</v>
      </c>
      <c r="G271" s="13"/>
      <c r="H271" s="187" t="s">
        <v>3</v>
      </c>
      <c r="I271" s="189"/>
      <c r="J271" s="13"/>
      <c r="K271" s="13"/>
      <c r="L271" s="185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166</v>
      </c>
      <c r="AU271" s="187" t="s">
        <v>82</v>
      </c>
      <c r="AV271" s="13" t="s">
        <v>80</v>
      </c>
      <c r="AW271" s="13" t="s">
        <v>34</v>
      </c>
      <c r="AX271" s="13" t="s">
        <v>72</v>
      </c>
      <c r="AY271" s="187" t="s">
        <v>154</v>
      </c>
    </row>
    <row r="272" s="14" customFormat="1">
      <c r="A272" s="14"/>
      <c r="B272" s="193"/>
      <c r="C272" s="14"/>
      <c r="D272" s="186" t="s">
        <v>166</v>
      </c>
      <c r="E272" s="194" t="s">
        <v>3</v>
      </c>
      <c r="F272" s="195" t="s">
        <v>342</v>
      </c>
      <c r="G272" s="14"/>
      <c r="H272" s="196">
        <v>1.6910000000000001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166</v>
      </c>
      <c r="AU272" s="194" t="s">
        <v>82</v>
      </c>
      <c r="AV272" s="14" t="s">
        <v>82</v>
      </c>
      <c r="AW272" s="14" t="s">
        <v>34</v>
      </c>
      <c r="AX272" s="14" t="s">
        <v>72</v>
      </c>
      <c r="AY272" s="194" t="s">
        <v>154</v>
      </c>
    </row>
    <row r="273" s="13" customFormat="1">
      <c r="A273" s="13"/>
      <c r="B273" s="185"/>
      <c r="C273" s="13"/>
      <c r="D273" s="186" t="s">
        <v>166</v>
      </c>
      <c r="E273" s="187" t="s">
        <v>3</v>
      </c>
      <c r="F273" s="188" t="s">
        <v>343</v>
      </c>
      <c r="G273" s="13"/>
      <c r="H273" s="187" t="s">
        <v>3</v>
      </c>
      <c r="I273" s="189"/>
      <c r="J273" s="13"/>
      <c r="K273" s="13"/>
      <c r="L273" s="185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166</v>
      </c>
      <c r="AU273" s="187" t="s">
        <v>82</v>
      </c>
      <c r="AV273" s="13" t="s">
        <v>80</v>
      </c>
      <c r="AW273" s="13" t="s">
        <v>34</v>
      </c>
      <c r="AX273" s="13" t="s">
        <v>72</v>
      </c>
      <c r="AY273" s="187" t="s">
        <v>154</v>
      </c>
    </row>
    <row r="274" s="14" customFormat="1">
      <c r="A274" s="14"/>
      <c r="B274" s="193"/>
      <c r="C274" s="14"/>
      <c r="D274" s="186" t="s">
        <v>166</v>
      </c>
      <c r="E274" s="194" t="s">
        <v>3</v>
      </c>
      <c r="F274" s="195" t="s">
        <v>344</v>
      </c>
      <c r="G274" s="14"/>
      <c r="H274" s="196">
        <v>1.3839999999999999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166</v>
      </c>
      <c r="AU274" s="194" t="s">
        <v>82</v>
      </c>
      <c r="AV274" s="14" t="s">
        <v>82</v>
      </c>
      <c r="AW274" s="14" t="s">
        <v>34</v>
      </c>
      <c r="AX274" s="14" t="s">
        <v>72</v>
      </c>
      <c r="AY274" s="194" t="s">
        <v>154</v>
      </c>
    </row>
    <row r="275" s="14" customFormat="1">
      <c r="A275" s="14"/>
      <c r="B275" s="193"/>
      <c r="C275" s="14"/>
      <c r="D275" s="186" t="s">
        <v>166</v>
      </c>
      <c r="E275" s="194" t="s">
        <v>3</v>
      </c>
      <c r="F275" s="195" t="s">
        <v>345</v>
      </c>
      <c r="G275" s="14"/>
      <c r="H275" s="196">
        <v>0.36899999999999999</v>
      </c>
      <c r="I275" s="197"/>
      <c r="J275" s="14"/>
      <c r="K275" s="14"/>
      <c r="L275" s="193"/>
      <c r="M275" s="198"/>
      <c r="N275" s="199"/>
      <c r="O275" s="199"/>
      <c r="P275" s="199"/>
      <c r="Q275" s="199"/>
      <c r="R275" s="199"/>
      <c r="S275" s="199"/>
      <c r="T275" s="20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4" t="s">
        <v>166</v>
      </c>
      <c r="AU275" s="194" t="s">
        <v>82</v>
      </c>
      <c r="AV275" s="14" t="s">
        <v>82</v>
      </c>
      <c r="AW275" s="14" t="s">
        <v>34</v>
      </c>
      <c r="AX275" s="14" t="s">
        <v>72</v>
      </c>
      <c r="AY275" s="194" t="s">
        <v>154</v>
      </c>
    </row>
    <row r="276" s="13" customFormat="1">
      <c r="A276" s="13"/>
      <c r="B276" s="185"/>
      <c r="C276" s="13"/>
      <c r="D276" s="186" t="s">
        <v>166</v>
      </c>
      <c r="E276" s="187" t="s">
        <v>3</v>
      </c>
      <c r="F276" s="188" t="s">
        <v>346</v>
      </c>
      <c r="G276" s="13"/>
      <c r="H276" s="187" t="s">
        <v>3</v>
      </c>
      <c r="I276" s="189"/>
      <c r="J276" s="13"/>
      <c r="K276" s="13"/>
      <c r="L276" s="185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166</v>
      </c>
      <c r="AU276" s="187" t="s">
        <v>82</v>
      </c>
      <c r="AV276" s="13" t="s">
        <v>80</v>
      </c>
      <c r="AW276" s="13" t="s">
        <v>34</v>
      </c>
      <c r="AX276" s="13" t="s">
        <v>72</v>
      </c>
      <c r="AY276" s="187" t="s">
        <v>154</v>
      </c>
    </row>
    <row r="277" s="14" customFormat="1">
      <c r="A277" s="14"/>
      <c r="B277" s="193"/>
      <c r="C277" s="14"/>
      <c r="D277" s="186" t="s">
        <v>166</v>
      </c>
      <c r="E277" s="194" t="s">
        <v>3</v>
      </c>
      <c r="F277" s="195" t="s">
        <v>347</v>
      </c>
      <c r="G277" s="14"/>
      <c r="H277" s="196">
        <v>1.5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166</v>
      </c>
      <c r="AU277" s="194" t="s">
        <v>82</v>
      </c>
      <c r="AV277" s="14" t="s">
        <v>82</v>
      </c>
      <c r="AW277" s="14" t="s">
        <v>34</v>
      </c>
      <c r="AX277" s="14" t="s">
        <v>72</v>
      </c>
      <c r="AY277" s="194" t="s">
        <v>154</v>
      </c>
    </row>
    <row r="278" s="13" customFormat="1">
      <c r="A278" s="13"/>
      <c r="B278" s="185"/>
      <c r="C278" s="13"/>
      <c r="D278" s="186" t="s">
        <v>166</v>
      </c>
      <c r="E278" s="187" t="s">
        <v>3</v>
      </c>
      <c r="F278" s="188" t="s">
        <v>348</v>
      </c>
      <c r="G278" s="13"/>
      <c r="H278" s="187" t="s">
        <v>3</v>
      </c>
      <c r="I278" s="189"/>
      <c r="J278" s="13"/>
      <c r="K278" s="13"/>
      <c r="L278" s="185"/>
      <c r="M278" s="190"/>
      <c r="N278" s="191"/>
      <c r="O278" s="191"/>
      <c r="P278" s="191"/>
      <c r="Q278" s="191"/>
      <c r="R278" s="191"/>
      <c r="S278" s="191"/>
      <c r="T278" s="19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166</v>
      </c>
      <c r="AU278" s="187" t="s">
        <v>82</v>
      </c>
      <c r="AV278" s="13" t="s">
        <v>80</v>
      </c>
      <c r="AW278" s="13" t="s">
        <v>34</v>
      </c>
      <c r="AX278" s="13" t="s">
        <v>72</v>
      </c>
      <c r="AY278" s="187" t="s">
        <v>154</v>
      </c>
    </row>
    <row r="279" s="14" customFormat="1">
      <c r="A279" s="14"/>
      <c r="B279" s="193"/>
      <c r="C279" s="14"/>
      <c r="D279" s="186" t="s">
        <v>166</v>
      </c>
      <c r="E279" s="194" t="s">
        <v>3</v>
      </c>
      <c r="F279" s="195" t="s">
        <v>349</v>
      </c>
      <c r="G279" s="14"/>
      <c r="H279" s="196">
        <v>0.67500000000000004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166</v>
      </c>
      <c r="AU279" s="194" t="s">
        <v>82</v>
      </c>
      <c r="AV279" s="14" t="s">
        <v>82</v>
      </c>
      <c r="AW279" s="14" t="s">
        <v>34</v>
      </c>
      <c r="AX279" s="14" t="s">
        <v>72</v>
      </c>
      <c r="AY279" s="194" t="s">
        <v>154</v>
      </c>
    </row>
    <row r="280" s="13" customFormat="1">
      <c r="A280" s="13"/>
      <c r="B280" s="185"/>
      <c r="C280" s="13"/>
      <c r="D280" s="186" t="s">
        <v>166</v>
      </c>
      <c r="E280" s="187" t="s">
        <v>3</v>
      </c>
      <c r="F280" s="188" t="s">
        <v>222</v>
      </c>
      <c r="G280" s="13"/>
      <c r="H280" s="187" t="s">
        <v>3</v>
      </c>
      <c r="I280" s="189"/>
      <c r="J280" s="13"/>
      <c r="K280" s="13"/>
      <c r="L280" s="185"/>
      <c r="M280" s="190"/>
      <c r="N280" s="191"/>
      <c r="O280" s="191"/>
      <c r="P280" s="191"/>
      <c r="Q280" s="191"/>
      <c r="R280" s="191"/>
      <c r="S280" s="191"/>
      <c r="T280" s="19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166</v>
      </c>
      <c r="AU280" s="187" t="s">
        <v>82</v>
      </c>
      <c r="AV280" s="13" t="s">
        <v>80</v>
      </c>
      <c r="AW280" s="13" t="s">
        <v>34</v>
      </c>
      <c r="AX280" s="13" t="s">
        <v>72</v>
      </c>
      <c r="AY280" s="187" t="s">
        <v>154</v>
      </c>
    </row>
    <row r="281" s="13" customFormat="1">
      <c r="A281" s="13"/>
      <c r="B281" s="185"/>
      <c r="C281" s="13"/>
      <c r="D281" s="186" t="s">
        <v>166</v>
      </c>
      <c r="E281" s="187" t="s">
        <v>3</v>
      </c>
      <c r="F281" s="188" t="s">
        <v>350</v>
      </c>
      <c r="G281" s="13"/>
      <c r="H281" s="187" t="s">
        <v>3</v>
      </c>
      <c r="I281" s="189"/>
      <c r="J281" s="13"/>
      <c r="K281" s="13"/>
      <c r="L281" s="185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166</v>
      </c>
      <c r="AU281" s="187" t="s">
        <v>82</v>
      </c>
      <c r="AV281" s="13" t="s">
        <v>80</v>
      </c>
      <c r="AW281" s="13" t="s">
        <v>34</v>
      </c>
      <c r="AX281" s="13" t="s">
        <v>72</v>
      </c>
      <c r="AY281" s="187" t="s">
        <v>154</v>
      </c>
    </row>
    <row r="282" s="14" customFormat="1">
      <c r="A282" s="14"/>
      <c r="B282" s="193"/>
      <c r="C282" s="14"/>
      <c r="D282" s="186" t="s">
        <v>166</v>
      </c>
      <c r="E282" s="194" t="s">
        <v>3</v>
      </c>
      <c r="F282" s="195" t="s">
        <v>351</v>
      </c>
      <c r="G282" s="14"/>
      <c r="H282" s="196">
        <v>0.60899999999999999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166</v>
      </c>
      <c r="AU282" s="194" t="s">
        <v>82</v>
      </c>
      <c r="AV282" s="14" t="s">
        <v>82</v>
      </c>
      <c r="AW282" s="14" t="s">
        <v>34</v>
      </c>
      <c r="AX282" s="14" t="s">
        <v>72</v>
      </c>
      <c r="AY282" s="194" t="s">
        <v>154</v>
      </c>
    </row>
    <row r="283" s="14" customFormat="1">
      <c r="A283" s="14"/>
      <c r="B283" s="193"/>
      <c r="C283" s="14"/>
      <c r="D283" s="186" t="s">
        <v>166</v>
      </c>
      <c r="E283" s="194" t="s">
        <v>3</v>
      </c>
      <c r="F283" s="195" t="s">
        <v>352</v>
      </c>
      <c r="G283" s="14"/>
      <c r="H283" s="196">
        <v>0.81799999999999995</v>
      </c>
      <c r="I283" s="197"/>
      <c r="J283" s="14"/>
      <c r="K283" s="14"/>
      <c r="L283" s="193"/>
      <c r="M283" s="198"/>
      <c r="N283" s="199"/>
      <c r="O283" s="199"/>
      <c r="P283" s="199"/>
      <c r="Q283" s="199"/>
      <c r="R283" s="199"/>
      <c r="S283" s="199"/>
      <c r="T283" s="20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4" t="s">
        <v>166</v>
      </c>
      <c r="AU283" s="194" t="s">
        <v>82</v>
      </c>
      <c r="AV283" s="14" t="s">
        <v>82</v>
      </c>
      <c r="AW283" s="14" t="s">
        <v>34</v>
      </c>
      <c r="AX283" s="14" t="s">
        <v>72</v>
      </c>
      <c r="AY283" s="194" t="s">
        <v>154</v>
      </c>
    </row>
    <row r="284" s="13" customFormat="1">
      <c r="A284" s="13"/>
      <c r="B284" s="185"/>
      <c r="C284" s="13"/>
      <c r="D284" s="186" t="s">
        <v>166</v>
      </c>
      <c r="E284" s="187" t="s">
        <v>3</v>
      </c>
      <c r="F284" s="188" t="s">
        <v>353</v>
      </c>
      <c r="G284" s="13"/>
      <c r="H284" s="187" t="s">
        <v>3</v>
      </c>
      <c r="I284" s="189"/>
      <c r="J284" s="13"/>
      <c r="K284" s="13"/>
      <c r="L284" s="185"/>
      <c r="M284" s="190"/>
      <c r="N284" s="191"/>
      <c r="O284" s="191"/>
      <c r="P284" s="191"/>
      <c r="Q284" s="191"/>
      <c r="R284" s="191"/>
      <c r="S284" s="191"/>
      <c r="T284" s="19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166</v>
      </c>
      <c r="AU284" s="187" t="s">
        <v>82</v>
      </c>
      <c r="AV284" s="13" t="s">
        <v>80</v>
      </c>
      <c r="AW284" s="13" t="s">
        <v>34</v>
      </c>
      <c r="AX284" s="13" t="s">
        <v>72</v>
      </c>
      <c r="AY284" s="187" t="s">
        <v>154</v>
      </c>
    </row>
    <row r="285" s="14" customFormat="1">
      <c r="A285" s="14"/>
      <c r="B285" s="193"/>
      <c r="C285" s="14"/>
      <c r="D285" s="186" t="s">
        <v>166</v>
      </c>
      <c r="E285" s="194" t="s">
        <v>3</v>
      </c>
      <c r="F285" s="195" t="s">
        <v>354</v>
      </c>
      <c r="G285" s="14"/>
      <c r="H285" s="196">
        <v>0.75900000000000001</v>
      </c>
      <c r="I285" s="197"/>
      <c r="J285" s="14"/>
      <c r="K285" s="14"/>
      <c r="L285" s="193"/>
      <c r="M285" s="198"/>
      <c r="N285" s="199"/>
      <c r="O285" s="199"/>
      <c r="P285" s="199"/>
      <c r="Q285" s="199"/>
      <c r="R285" s="199"/>
      <c r="S285" s="199"/>
      <c r="T285" s="20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4" t="s">
        <v>166</v>
      </c>
      <c r="AU285" s="194" t="s">
        <v>82</v>
      </c>
      <c r="AV285" s="14" t="s">
        <v>82</v>
      </c>
      <c r="AW285" s="14" t="s">
        <v>34</v>
      </c>
      <c r="AX285" s="14" t="s">
        <v>72</v>
      </c>
      <c r="AY285" s="194" t="s">
        <v>154</v>
      </c>
    </row>
    <row r="286" s="14" customFormat="1">
      <c r="A286" s="14"/>
      <c r="B286" s="193"/>
      <c r="C286" s="14"/>
      <c r="D286" s="186" t="s">
        <v>166</v>
      </c>
      <c r="E286" s="194" t="s">
        <v>3</v>
      </c>
      <c r="F286" s="195" t="s">
        <v>354</v>
      </c>
      <c r="G286" s="14"/>
      <c r="H286" s="196">
        <v>0.75900000000000001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166</v>
      </c>
      <c r="AU286" s="194" t="s">
        <v>82</v>
      </c>
      <c r="AV286" s="14" t="s">
        <v>82</v>
      </c>
      <c r="AW286" s="14" t="s">
        <v>34</v>
      </c>
      <c r="AX286" s="14" t="s">
        <v>72</v>
      </c>
      <c r="AY286" s="194" t="s">
        <v>154</v>
      </c>
    </row>
    <row r="287" s="14" customFormat="1">
      <c r="A287" s="14"/>
      <c r="B287" s="193"/>
      <c r="C287" s="14"/>
      <c r="D287" s="186" t="s">
        <v>166</v>
      </c>
      <c r="E287" s="194" t="s">
        <v>3</v>
      </c>
      <c r="F287" s="195" t="s">
        <v>354</v>
      </c>
      <c r="G287" s="14"/>
      <c r="H287" s="196">
        <v>0.75900000000000001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166</v>
      </c>
      <c r="AU287" s="194" t="s">
        <v>82</v>
      </c>
      <c r="AV287" s="14" t="s">
        <v>82</v>
      </c>
      <c r="AW287" s="14" t="s">
        <v>34</v>
      </c>
      <c r="AX287" s="14" t="s">
        <v>72</v>
      </c>
      <c r="AY287" s="194" t="s">
        <v>154</v>
      </c>
    </row>
    <row r="288" s="13" customFormat="1">
      <c r="A288" s="13"/>
      <c r="B288" s="185"/>
      <c r="C288" s="13"/>
      <c r="D288" s="186" t="s">
        <v>166</v>
      </c>
      <c r="E288" s="187" t="s">
        <v>3</v>
      </c>
      <c r="F288" s="188" t="s">
        <v>355</v>
      </c>
      <c r="G288" s="13"/>
      <c r="H288" s="187" t="s">
        <v>3</v>
      </c>
      <c r="I288" s="189"/>
      <c r="J288" s="13"/>
      <c r="K288" s="13"/>
      <c r="L288" s="185"/>
      <c r="M288" s="190"/>
      <c r="N288" s="191"/>
      <c r="O288" s="191"/>
      <c r="P288" s="191"/>
      <c r="Q288" s="191"/>
      <c r="R288" s="191"/>
      <c r="S288" s="191"/>
      <c r="T288" s="19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166</v>
      </c>
      <c r="AU288" s="187" t="s">
        <v>82</v>
      </c>
      <c r="AV288" s="13" t="s">
        <v>80</v>
      </c>
      <c r="AW288" s="13" t="s">
        <v>34</v>
      </c>
      <c r="AX288" s="13" t="s">
        <v>72</v>
      </c>
      <c r="AY288" s="187" t="s">
        <v>154</v>
      </c>
    </row>
    <row r="289" s="14" customFormat="1">
      <c r="A289" s="14"/>
      <c r="B289" s="193"/>
      <c r="C289" s="14"/>
      <c r="D289" s="186" t="s">
        <v>166</v>
      </c>
      <c r="E289" s="194" t="s">
        <v>3</v>
      </c>
      <c r="F289" s="195" t="s">
        <v>356</v>
      </c>
      <c r="G289" s="14"/>
      <c r="H289" s="196">
        <v>3.7570000000000001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166</v>
      </c>
      <c r="AU289" s="194" t="s">
        <v>82</v>
      </c>
      <c r="AV289" s="14" t="s">
        <v>82</v>
      </c>
      <c r="AW289" s="14" t="s">
        <v>34</v>
      </c>
      <c r="AX289" s="14" t="s">
        <v>72</v>
      </c>
      <c r="AY289" s="194" t="s">
        <v>154</v>
      </c>
    </row>
    <row r="290" s="13" customFormat="1">
      <c r="A290" s="13"/>
      <c r="B290" s="185"/>
      <c r="C290" s="13"/>
      <c r="D290" s="186" t="s">
        <v>166</v>
      </c>
      <c r="E290" s="187" t="s">
        <v>3</v>
      </c>
      <c r="F290" s="188" t="s">
        <v>357</v>
      </c>
      <c r="G290" s="13"/>
      <c r="H290" s="187" t="s">
        <v>3</v>
      </c>
      <c r="I290" s="189"/>
      <c r="J290" s="13"/>
      <c r="K290" s="13"/>
      <c r="L290" s="185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166</v>
      </c>
      <c r="AU290" s="187" t="s">
        <v>82</v>
      </c>
      <c r="AV290" s="13" t="s">
        <v>80</v>
      </c>
      <c r="AW290" s="13" t="s">
        <v>34</v>
      </c>
      <c r="AX290" s="13" t="s">
        <v>72</v>
      </c>
      <c r="AY290" s="187" t="s">
        <v>154</v>
      </c>
    </row>
    <row r="291" s="14" customFormat="1">
      <c r="A291" s="14"/>
      <c r="B291" s="193"/>
      <c r="C291" s="14"/>
      <c r="D291" s="186" t="s">
        <v>166</v>
      </c>
      <c r="E291" s="194" t="s">
        <v>3</v>
      </c>
      <c r="F291" s="195" t="s">
        <v>358</v>
      </c>
      <c r="G291" s="14"/>
      <c r="H291" s="196">
        <v>0.39900000000000002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166</v>
      </c>
      <c r="AU291" s="194" t="s">
        <v>82</v>
      </c>
      <c r="AV291" s="14" t="s">
        <v>82</v>
      </c>
      <c r="AW291" s="14" t="s">
        <v>34</v>
      </c>
      <c r="AX291" s="14" t="s">
        <v>72</v>
      </c>
      <c r="AY291" s="194" t="s">
        <v>154</v>
      </c>
    </row>
    <row r="292" s="13" customFormat="1">
      <c r="A292" s="13"/>
      <c r="B292" s="185"/>
      <c r="C292" s="13"/>
      <c r="D292" s="186" t="s">
        <v>166</v>
      </c>
      <c r="E292" s="187" t="s">
        <v>3</v>
      </c>
      <c r="F292" s="188" t="s">
        <v>246</v>
      </c>
      <c r="G292" s="13"/>
      <c r="H292" s="187" t="s">
        <v>3</v>
      </c>
      <c r="I292" s="189"/>
      <c r="J292" s="13"/>
      <c r="K292" s="13"/>
      <c r="L292" s="185"/>
      <c r="M292" s="190"/>
      <c r="N292" s="191"/>
      <c r="O292" s="191"/>
      <c r="P292" s="191"/>
      <c r="Q292" s="191"/>
      <c r="R292" s="191"/>
      <c r="S292" s="191"/>
      <c r="T292" s="19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7" t="s">
        <v>166</v>
      </c>
      <c r="AU292" s="187" t="s">
        <v>82</v>
      </c>
      <c r="AV292" s="13" t="s">
        <v>80</v>
      </c>
      <c r="AW292" s="13" t="s">
        <v>34</v>
      </c>
      <c r="AX292" s="13" t="s">
        <v>72</v>
      </c>
      <c r="AY292" s="187" t="s">
        <v>154</v>
      </c>
    </row>
    <row r="293" s="13" customFormat="1">
      <c r="A293" s="13"/>
      <c r="B293" s="185"/>
      <c r="C293" s="13"/>
      <c r="D293" s="186" t="s">
        <v>166</v>
      </c>
      <c r="E293" s="187" t="s">
        <v>3</v>
      </c>
      <c r="F293" s="188" t="s">
        <v>359</v>
      </c>
      <c r="G293" s="13"/>
      <c r="H293" s="187" t="s">
        <v>3</v>
      </c>
      <c r="I293" s="189"/>
      <c r="J293" s="13"/>
      <c r="K293" s="13"/>
      <c r="L293" s="185"/>
      <c r="M293" s="190"/>
      <c r="N293" s="191"/>
      <c r="O293" s="191"/>
      <c r="P293" s="191"/>
      <c r="Q293" s="191"/>
      <c r="R293" s="191"/>
      <c r="S293" s="191"/>
      <c r="T293" s="19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166</v>
      </c>
      <c r="AU293" s="187" t="s">
        <v>82</v>
      </c>
      <c r="AV293" s="13" t="s">
        <v>80</v>
      </c>
      <c r="AW293" s="13" t="s">
        <v>34</v>
      </c>
      <c r="AX293" s="13" t="s">
        <v>72</v>
      </c>
      <c r="AY293" s="187" t="s">
        <v>154</v>
      </c>
    </row>
    <row r="294" s="14" customFormat="1">
      <c r="A294" s="14"/>
      <c r="B294" s="193"/>
      <c r="C294" s="14"/>
      <c r="D294" s="186" t="s">
        <v>166</v>
      </c>
      <c r="E294" s="194" t="s">
        <v>3</v>
      </c>
      <c r="F294" s="195" t="s">
        <v>360</v>
      </c>
      <c r="G294" s="14"/>
      <c r="H294" s="196">
        <v>1.5900000000000001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166</v>
      </c>
      <c r="AU294" s="194" t="s">
        <v>82</v>
      </c>
      <c r="AV294" s="14" t="s">
        <v>82</v>
      </c>
      <c r="AW294" s="14" t="s">
        <v>34</v>
      </c>
      <c r="AX294" s="14" t="s">
        <v>72</v>
      </c>
      <c r="AY294" s="194" t="s">
        <v>154</v>
      </c>
    </row>
    <row r="295" s="15" customFormat="1">
      <c r="A295" s="15"/>
      <c r="B295" s="201"/>
      <c r="C295" s="15"/>
      <c r="D295" s="186" t="s">
        <v>166</v>
      </c>
      <c r="E295" s="202" t="s">
        <v>3</v>
      </c>
      <c r="F295" s="203" t="s">
        <v>171</v>
      </c>
      <c r="G295" s="15"/>
      <c r="H295" s="204">
        <v>16.298999999999999</v>
      </c>
      <c r="I295" s="205"/>
      <c r="J295" s="15"/>
      <c r="K295" s="15"/>
      <c r="L295" s="201"/>
      <c r="M295" s="206"/>
      <c r="N295" s="207"/>
      <c r="O295" s="207"/>
      <c r="P295" s="207"/>
      <c r="Q295" s="207"/>
      <c r="R295" s="207"/>
      <c r="S295" s="207"/>
      <c r="T295" s="20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2" t="s">
        <v>166</v>
      </c>
      <c r="AU295" s="202" t="s">
        <v>82</v>
      </c>
      <c r="AV295" s="15" t="s">
        <v>162</v>
      </c>
      <c r="AW295" s="15" t="s">
        <v>34</v>
      </c>
      <c r="AX295" s="15" t="s">
        <v>80</v>
      </c>
      <c r="AY295" s="202" t="s">
        <v>154</v>
      </c>
    </row>
    <row r="296" s="2" customFormat="1" ht="37.8" customHeight="1">
      <c r="A296" s="40"/>
      <c r="B296" s="166"/>
      <c r="C296" s="167" t="s">
        <v>361</v>
      </c>
      <c r="D296" s="167" t="s">
        <v>157</v>
      </c>
      <c r="E296" s="168" t="s">
        <v>362</v>
      </c>
      <c r="F296" s="169" t="s">
        <v>363</v>
      </c>
      <c r="G296" s="170" t="s">
        <v>317</v>
      </c>
      <c r="H296" s="171">
        <v>6</v>
      </c>
      <c r="I296" s="172"/>
      <c r="J296" s="173">
        <f>ROUND(I296*H296,2)</f>
        <v>0</v>
      </c>
      <c r="K296" s="169" t="s">
        <v>161</v>
      </c>
      <c r="L296" s="41"/>
      <c r="M296" s="174" t="s">
        <v>3</v>
      </c>
      <c r="N296" s="175" t="s">
        <v>43</v>
      </c>
      <c r="O296" s="74"/>
      <c r="P296" s="176">
        <f>O296*H296</f>
        <v>0</v>
      </c>
      <c r="Q296" s="176">
        <v>0</v>
      </c>
      <c r="R296" s="176">
        <f>Q296*H296</f>
        <v>0</v>
      </c>
      <c r="S296" s="176">
        <v>0.097000000000000003</v>
      </c>
      <c r="T296" s="177">
        <f>S296*H296</f>
        <v>0.58200000000000007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78" t="s">
        <v>162</v>
      </c>
      <c r="AT296" s="178" t="s">
        <v>157</v>
      </c>
      <c r="AU296" s="178" t="s">
        <v>82</v>
      </c>
      <c r="AY296" s="21" t="s">
        <v>154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21" t="s">
        <v>80</v>
      </c>
      <c r="BK296" s="179">
        <f>ROUND(I296*H296,2)</f>
        <v>0</v>
      </c>
      <c r="BL296" s="21" t="s">
        <v>162</v>
      </c>
      <c r="BM296" s="178" t="s">
        <v>364</v>
      </c>
    </row>
    <row r="297" s="2" customFormat="1">
      <c r="A297" s="40"/>
      <c r="B297" s="41"/>
      <c r="C297" s="40"/>
      <c r="D297" s="180" t="s">
        <v>164</v>
      </c>
      <c r="E297" s="40"/>
      <c r="F297" s="181" t="s">
        <v>365</v>
      </c>
      <c r="G297" s="40"/>
      <c r="H297" s="40"/>
      <c r="I297" s="182"/>
      <c r="J297" s="40"/>
      <c r="K297" s="40"/>
      <c r="L297" s="41"/>
      <c r="M297" s="183"/>
      <c r="N297" s="184"/>
      <c r="O297" s="74"/>
      <c r="P297" s="74"/>
      <c r="Q297" s="74"/>
      <c r="R297" s="74"/>
      <c r="S297" s="74"/>
      <c r="T297" s="75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21" t="s">
        <v>164</v>
      </c>
      <c r="AU297" s="21" t="s">
        <v>82</v>
      </c>
    </row>
    <row r="298" s="13" customFormat="1">
      <c r="A298" s="13"/>
      <c r="B298" s="185"/>
      <c r="C298" s="13"/>
      <c r="D298" s="186" t="s">
        <v>166</v>
      </c>
      <c r="E298" s="187" t="s">
        <v>3</v>
      </c>
      <c r="F298" s="188" t="s">
        <v>366</v>
      </c>
      <c r="G298" s="13"/>
      <c r="H298" s="187" t="s">
        <v>3</v>
      </c>
      <c r="I298" s="189"/>
      <c r="J298" s="13"/>
      <c r="K298" s="13"/>
      <c r="L298" s="185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166</v>
      </c>
      <c r="AU298" s="187" t="s">
        <v>82</v>
      </c>
      <c r="AV298" s="13" t="s">
        <v>80</v>
      </c>
      <c r="AW298" s="13" t="s">
        <v>34</v>
      </c>
      <c r="AX298" s="13" t="s">
        <v>72</v>
      </c>
      <c r="AY298" s="187" t="s">
        <v>154</v>
      </c>
    </row>
    <row r="299" s="14" customFormat="1">
      <c r="A299" s="14"/>
      <c r="B299" s="193"/>
      <c r="C299" s="14"/>
      <c r="D299" s="186" t="s">
        <v>166</v>
      </c>
      <c r="E299" s="194" t="s">
        <v>3</v>
      </c>
      <c r="F299" s="195" t="s">
        <v>204</v>
      </c>
      <c r="G299" s="14"/>
      <c r="H299" s="196">
        <v>6</v>
      </c>
      <c r="I299" s="197"/>
      <c r="J299" s="14"/>
      <c r="K299" s="14"/>
      <c r="L299" s="193"/>
      <c r="M299" s="198"/>
      <c r="N299" s="199"/>
      <c r="O299" s="199"/>
      <c r="P299" s="199"/>
      <c r="Q299" s="199"/>
      <c r="R299" s="199"/>
      <c r="S299" s="199"/>
      <c r="T299" s="20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4" t="s">
        <v>166</v>
      </c>
      <c r="AU299" s="194" t="s">
        <v>82</v>
      </c>
      <c r="AV299" s="14" t="s">
        <v>82</v>
      </c>
      <c r="AW299" s="14" t="s">
        <v>34</v>
      </c>
      <c r="AX299" s="14" t="s">
        <v>80</v>
      </c>
      <c r="AY299" s="194" t="s">
        <v>154</v>
      </c>
    </row>
    <row r="300" s="2" customFormat="1" ht="33" customHeight="1">
      <c r="A300" s="40"/>
      <c r="B300" s="166"/>
      <c r="C300" s="167" t="s">
        <v>367</v>
      </c>
      <c r="D300" s="167" t="s">
        <v>157</v>
      </c>
      <c r="E300" s="168" t="s">
        <v>368</v>
      </c>
      <c r="F300" s="169" t="s">
        <v>369</v>
      </c>
      <c r="G300" s="170" t="s">
        <v>186</v>
      </c>
      <c r="H300" s="171">
        <v>291.89999999999998</v>
      </c>
      <c r="I300" s="172"/>
      <c r="J300" s="173">
        <f>ROUND(I300*H300,2)</f>
        <v>0</v>
      </c>
      <c r="K300" s="169" t="s">
        <v>161</v>
      </c>
      <c r="L300" s="41"/>
      <c r="M300" s="174" t="s">
        <v>3</v>
      </c>
      <c r="N300" s="175" t="s">
        <v>43</v>
      </c>
      <c r="O300" s="74"/>
      <c r="P300" s="176">
        <f>O300*H300</f>
        <v>0</v>
      </c>
      <c r="Q300" s="176">
        <v>0</v>
      </c>
      <c r="R300" s="176">
        <f>Q300*H300</f>
        <v>0</v>
      </c>
      <c r="S300" s="176">
        <v>0.050000000000000003</v>
      </c>
      <c r="T300" s="177">
        <f>S300*H300</f>
        <v>14.594999999999999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178" t="s">
        <v>162</v>
      </c>
      <c r="AT300" s="178" t="s">
        <v>157</v>
      </c>
      <c r="AU300" s="178" t="s">
        <v>82</v>
      </c>
      <c r="AY300" s="21" t="s">
        <v>154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21" t="s">
        <v>80</v>
      </c>
      <c r="BK300" s="179">
        <f>ROUND(I300*H300,2)</f>
        <v>0</v>
      </c>
      <c r="BL300" s="21" t="s">
        <v>162</v>
      </c>
      <c r="BM300" s="178" t="s">
        <v>370</v>
      </c>
    </row>
    <row r="301" s="2" customFormat="1">
      <c r="A301" s="40"/>
      <c r="B301" s="41"/>
      <c r="C301" s="40"/>
      <c r="D301" s="180" t="s">
        <v>164</v>
      </c>
      <c r="E301" s="40"/>
      <c r="F301" s="181" t="s">
        <v>371</v>
      </c>
      <c r="G301" s="40"/>
      <c r="H301" s="40"/>
      <c r="I301" s="182"/>
      <c r="J301" s="40"/>
      <c r="K301" s="40"/>
      <c r="L301" s="41"/>
      <c r="M301" s="183"/>
      <c r="N301" s="184"/>
      <c r="O301" s="74"/>
      <c r="P301" s="74"/>
      <c r="Q301" s="74"/>
      <c r="R301" s="74"/>
      <c r="S301" s="74"/>
      <c r="T301" s="75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21" t="s">
        <v>164</v>
      </c>
      <c r="AU301" s="21" t="s">
        <v>82</v>
      </c>
    </row>
    <row r="302" s="13" customFormat="1">
      <c r="A302" s="13"/>
      <c r="B302" s="185"/>
      <c r="C302" s="13"/>
      <c r="D302" s="186" t="s">
        <v>166</v>
      </c>
      <c r="E302" s="187" t="s">
        <v>3</v>
      </c>
      <c r="F302" s="188" t="s">
        <v>195</v>
      </c>
      <c r="G302" s="13"/>
      <c r="H302" s="187" t="s">
        <v>3</v>
      </c>
      <c r="I302" s="189"/>
      <c r="J302" s="13"/>
      <c r="K302" s="13"/>
      <c r="L302" s="185"/>
      <c r="M302" s="190"/>
      <c r="N302" s="191"/>
      <c r="O302" s="191"/>
      <c r="P302" s="191"/>
      <c r="Q302" s="191"/>
      <c r="R302" s="191"/>
      <c r="S302" s="191"/>
      <c r="T302" s="19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166</v>
      </c>
      <c r="AU302" s="187" t="s">
        <v>82</v>
      </c>
      <c r="AV302" s="13" t="s">
        <v>80</v>
      </c>
      <c r="AW302" s="13" t="s">
        <v>34</v>
      </c>
      <c r="AX302" s="13" t="s">
        <v>72</v>
      </c>
      <c r="AY302" s="187" t="s">
        <v>154</v>
      </c>
    </row>
    <row r="303" s="14" customFormat="1">
      <c r="A303" s="14"/>
      <c r="B303" s="193"/>
      <c r="C303" s="14"/>
      <c r="D303" s="186" t="s">
        <v>166</v>
      </c>
      <c r="E303" s="194" t="s">
        <v>3</v>
      </c>
      <c r="F303" s="195" t="s">
        <v>372</v>
      </c>
      <c r="G303" s="14"/>
      <c r="H303" s="196">
        <v>150.84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166</v>
      </c>
      <c r="AU303" s="194" t="s">
        <v>82</v>
      </c>
      <c r="AV303" s="14" t="s">
        <v>82</v>
      </c>
      <c r="AW303" s="14" t="s">
        <v>34</v>
      </c>
      <c r="AX303" s="14" t="s">
        <v>72</v>
      </c>
      <c r="AY303" s="194" t="s">
        <v>154</v>
      </c>
    </row>
    <row r="304" s="13" customFormat="1">
      <c r="A304" s="13"/>
      <c r="B304" s="185"/>
      <c r="C304" s="13"/>
      <c r="D304" s="186" t="s">
        <v>166</v>
      </c>
      <c r="E304" s="187" t="s">
        <v>3</v>
      </c>
      <c r="F304" s="188" t="s">
        <v>222</v>
      </c>
      <c r="G304" s="13"/>
      <c r="H304" s="187" t="s">
        <v>3</v>
      </c>
      <c r="I304" s="189"/>
      <c r="J304" s="13"/>
      <c r="K304" s="13"/>
      <c r="L304" s="185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7" t="s">
        <v>166</v>
      </c>
      <c r="AU304" s="187" t="s">
        <v>82</v>
      </c>
      <c r="AV304" s="13" t="s">
        <v>80</v>
      </c>
      <c r="AW304" s="13" t="s">
        <v>34</v>
      </c>
      <c r="AX304" s="13" t="s">
        <v>72</v>
      </c>
      <c r="AY304" s="187" t="s">
        <v>154</v>
      </c>
    </row>
    <row r="305" s="14" customFormat="1">
      <c r="A305" s="14"/>
      <c r="B305" s="193"/>
      <c r="C305" s="14"/>
      <c r="D305" s="186" t="s">
        <v>166</v>
      </c>
      <c r="E305" s="194" t="s">
        <v>3</v>
      </c>
      <c r="F305" s="195" t="s">
        <v>373</v>
      </c>
      <c r="G305" s="14"/>
      <c r="H305" s="196">
        <v>141.06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166</v>
      </c>
      <c r="AU305" s="194" t="s">
        <v>82</v>
      </c>
      <c r="AV305" s="14" t="s">
        <v>82</v>
      </c>
      <c r="AW305" s="14" t="s">
        <v>34</v>
      </c>
      <c r="AX305" s="14" t="s">
        <v>72</v>
      </c>
      <c r="AY305" s="194" t="s">
        <v>154</v>
      </c>
    </row>
    <row r="306" s="15" customFormat="1">
      <c r="A306" s="15"/>
      <c r="B306" s="201"/>
      <c r="C306" s="15"/>
      <c r="D306" s="186" t="s">
        <v>166</v>
      </c>
      <c r="E306" s="202" t="s">
        <v>3</v>
      </c>
      <c r="F306" s="203" t="s">
        <v>171</v>
      </c>
      <c r="G306" s="15"/>
      <c r="H306" s="204">
        <v>291.89999999999998</v>
      </c>
      <c r="I306" s="205"/>
      <c r="J306" s="15"/>
      <c r="K306" s="15"/>
      <c r="L306" s="201"/>
      <c r="M306" s="206"/>
      <c r="N306" s="207"/>
      <c r="O306" s="207"/>
      <c r="P306" s="207"/>
      <c r="Q306" s="207"/>
      <c r="R306" s="207"/>
      <c r="S306" s="207"/>
      <c r="T306" s="20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02" t="s">
        <v>166</v>
      </c>
      <c r="AU306" s="202" t="s">
        <v>82</v>
      </c>
      <c r="AV306" s="15" t="s">
        <v>162</v>
      </c>
      <c r="AW306" s="15" t="s">
        <v>34</v>
      </c>
      <c r="AX306" s="15" t="s">
        <v>80</v>
      </c>
      <c r="AY306" s="202" t="s">
        <v>154</v>
      </c>
    </row>
    <row r="307" s="2" customFormat="1" ht="44.25" customHeight="1">
      <c r="A307" s="40"/>
      <c r="B307" s="166"/>
      <c r="C307" s="167" t="s">
        <v>8</v>
      </c>
      <c r="D307" s="167" t="s">
        <v>157</v>
      </c>
      <c r="E307" s="168" t="s">
        <v>374</v>
      </c>
      <c r="F307" s="169" t="s">
        <v>375</v>
      </c>
      <c r="G307" s="170" t="s">
        <v>186</v>
      </c>
      <c r="H307" s="171">
        <v>957.85199999999998</v>
      </c>
      <c r="I307" s="172"/>
      <c r="J307" s="173">
        <f>ROUND(I307*H307,2)</f>
        <v>0</v>
      </c>
      <c r="K307" s="169" t="s">
        <v>161</v>
      </c>
      <c r="L307" s="41"/>
      <c r="M307" s="174" t="s">
        <v>3</v>
      </c>
      <c r="N307" s="175" t="s">
        <v>43</v>
      </c>
      <c r="O307" s="74"/>
      <c r="P307" s="176">
        <f>O307*H307</f>
        <v>0</v>
      </c>
      <c r="Q307" s="176">
        <v>0</v>
      </c>
      <c r="R307" s="176">
        <f>Q307*H307</f>
        <v>0</v>
      </c>
      <c r="S307" s="176">
        <v>0.045999999999999999</v>
      </c>
      <c r="T307" s="177">
        <f>S307*H307</f>
        <v>44.061191999999998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78" t="s">
        <v>162</v>
      </c>
      <c r="AT307" s="178" t="s">
        <v>157</v>
      </c>
      <c r="AU307" s="178" t="s">
        <v>82</v>
      </c>
      <c r="AY307" s="21" t="s">
        <v>154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21" t="s">
        <v>80</v>
      </c>
      <c r="BK307" s="179">
        <f>ROUND(I307*H307,2)</f>
        <v>0</v>
      </c>
      <c r="BL307" s="21" t="s">
        <v>162</v>
      </c>
      <c r="BM307" s="178" t="s">
        <v>376</v>
      </c>
    </row>
    <row r="308" s="2" customFormat="1">
      <c r="A308" s="40"/>
      <c r="B308" s="41"/>
      <c r="C308" s="40"/>
      <c r="D308" s="180" t="s">
        <v>164</v>
      </c>
      <c r="E308" s="40"/>
      <c r="F308" s="181" t="s">
        <v>377</v>
      </c>
      <c r="G308" s="40"/>
      <c r="H308" s="40"/>
      <c r="I308" s="182"/>
      <c r="J308" s="40"/>
      <c r="K308" s="40"/>
      <c r="L308" s="41"/>
      <c r="M308" s="183"/>
      <c r="N308" s="184"/>
      <c r="O308" s="74"/>
      <c r="P308" s="74"/>
      <c r="Q308" s="74"/>
      <c r="R308" s="74"/>
      <c r="S308" s="74"/>
      <c r="T308" s="75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21" t="s">
        <v>164</v>
      </c>
      <c r="AU308" s="21" t="s">
        <v>82</v>
      </c>
    </row>
    <row r="309" s="13" customFormat="1">
      <c r="A309" s="13"/>
      <c r="B309" s="185"/>
      <c r="C309" s="13"/>
      <c r="D309" s="186" t="s">
        <v>166</v>
      </c>
      <c r="E309" s="187" t="s">
        <v>3</v>
      </c>
      <c r="F309" s="188" t="s">
        <v>195</v>
      </c>
      <c r="G309" s="13"/>
      <c r="H309" s="187" t="s">
        <v>3</v>
      </c>
      <c r="I309" s="189"/>
      <c r="J309" s="13"/>
      <c r="K309" s="13"/>
      <c r="L309" s="185"/>
      <c r="M309" s="190"/>
      <c r="N309" s="191"/>
      <c r="O309" s="191"/>
      <c r="P309" s="191"/>
      <c r="Q309" s="191"/>
      <c r="R309" s="191"/>
      <c r="S309" s="191"/>
      <c r="T309" s="1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7" t="s">
        <v>166</v>
      </c>
      <c r="AU309" s="187" t="s">
        <v>82</v>
      </c>
      <c r="AV309" s="13" t="s">
        <v>80</v>
      </c>
      <c r="AW309" s="13" t="s">
        <v>34</v>
      </c>
      <c r="AX309" s="13" t="s">
        <v>72</v>
      </c>
      <c r="AY309" s="187" t="s">
        <v>154</v>
      </c>
    </row>
    <row r="310" s="14" customFormat="1">
      <c r="A310" s="14"/>
      <c r="B310" s="193"/>
      <c r="C310" s="14"/>
      <c r="D310" s="186" t="s">
        <v>166</v>
      </c>
      <c r="E310" s="194" t="s">
        <v>3</v>
      </c>
      <c r="F310" s="195" t="s">
        <v>378</v>
      </c>
      <c r="G310" s="14"/>
      <c r="H310" s="196">
        <v>104.006</v>
      </c>
      <c r="I310" s="197"/>
      <c r="J310" s="14"/>
      <c r="K310" s="14"/>
      <c r="L310" s="193"/>
      <c r="M310" s="198"/>
      <c r="N310" s="199"/>
      <c r="O310" s="199"/>
      <c r="P310" s="199"/>
      <c r="Q310" s="199"/>
      <c r="R310" s="199"/>
      <c r="S310" s="199"/>
      <c r="T310" s="20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4" t="s">
        <v>166</v>
      </c>
      <c r="AU310" s="194" t="s">
        <v>82</v>
      </c>
      <c r="AV310" s="14" t="s">
        <v>82</v>
      </c>
      <c r="AW310" s="14" t="s">
        <v>34</v>
      </c>
      <c r="AX310" s="14" t="s">
        <v>72</v>
      </c>
      <c r="AY310" s="194" t="s">
        <v>154</v>
      </c>
    </row>
    <row r="311" s="14" customFormat="1">
      <c r="A311" s="14"/>
      <c r="B311" s="193"/>
      <c r="C311" s="14"/>
      <c r="D311" s="186" t="s">
        <v>166</v>
      </c>
      <c r="E311" s="194" t="s">
        <v>3</v>
      </c>
      <c r="F311" s="195" t="s">
        <v>379</v>
      </c>
      <c r="G311" s="14"/>
      <c r="H311" s="196">
        <v>-7.2149999999999999</v>
      </c>
      <c r="I311" s="197"/>
      <c r="J311" s="14"/>
      <c r="K311" s="14"/>
      <c r="L311" s="193"/>
      <c r="M311" s="198"/>
      <c r="N311" s="199"/>
      <c r="O311" s="199"/>
      <c r="P311" s="199"/>
      <c r="Q311" s="199"/>
      <c r="R311" s="199"/>
      <c r="S311" s="199"/>
      <c r="T311" s="20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4" t="s">
        <v>166</v>
      </c>
      <c r="AU311" s="194" t="s">
        <v>82</v>
      </c>
      <c r="AV311" s="14" t="s">
        <v>82</v>
      </c>
      <c r="AW311" s="14" t="s">
        <v>34</v>
      </c>
      <c r="AX311" s="14" t="s">
        <v>72</v>
      </c>
      <c r="AY311" s="194" t="s">
        <v>154</v>
      </c>
    </row>
    <row r="312" s="14" customFormat="1">
      <c r="A312" s="14"/>
      <c r="B312" s="193"/>
      <c r="C312" s="14"/>
      <c r="D312" s="186" t="s">
        <v>166</v>
      </c>
      <c r="E312" s="194" t="s">
        <v>3</v>
      </c>
      <c r="F312" s="195" t="s">
        <v>380</v>
      </c>
      <c r="G312" s="14"/>
      <c r="H312" s="196">
        <v>-2.4630000000000001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166</v>
      </c>
      <c r="AU312" s="194" t="s">
        <v>82</v>
      </c>
      <c r="AV312" s="14" t="s">
        <v>82</v>
      </c>
      <c r="AW312" s="14" t="s">
        <v>34</v>
      </c>
      <c r="AX312" s="14" t="s">
        <v>72</v>
      </c>
      <c r="AY312" s="194" t="s">
        <v>154</v>
      </c>
    </row>
    <row r="313" s="14" customFormat="1">
      <c r="A313" s="14"/>
      <c r="B313" s="193"/>
      <c r="C313" s="14"/>
      <c r="D313" s="186" t="s">
        <v>166</v>
      </c>
      <c r="E313" s="194" t="s">
        <v>3</v>
      </c>
      <c r="F313" s="195" t="s">
        <v>248</v>
      </c>
      <c r="G313" s="14"/>
      <c r="H313" s="196">
        <v>-1.7729999999999999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166</v>
      </c>
      <c r="AU313" s="194" t="s">
        <v>82</v>
      </c>
      <c r="AV313" s="14" t="s">
        <v>82</v>
      </c>
      <c r="AW313" s="14" t="s">
        <v>34</v>
      </c>
      <c r="AX313" s="14" t="s">
        <v>72</v>
      </c>
      <c r="AY313" s="194" t="s">
        <v>154</v>
      </c>
    </row>
    <row r="314" s="14" customFormat="1">
      <c r="A314" s="14"/>
      <c r="B314" s="193"/>
      <c r="C314" s="14"/>
      <c r="D314" s="186" t="s">
        <v>166</v>
      </c>
      <c r="E314" s="194" t="s">
        <v>3</v>
      </c>
      <c r="F314" s="195" t="s">
        <v>232</v>
      </c>
      <c r="G314" s="14"/>
      <c r="H314" s="196">
        <v>-1.379</v>
      </c>
      <c r="I314" s="197"/>
      <c r="J314" s="14"/>
      <c r="K314" s="14"/>
      <c r="L314" s="193"/>
      <c r="M314" s="198"/>
      <c r="N314" s="199"/>
      <c r="O314" s="199"/>
      <c r="P314" s="199"/>
      <c r="Q314" s="199"/>
      <c r="R314" s="199"/>
      <c r="S314" s="199"/>
      <c r="T314" s="20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4" t="s">
        <v>166</v>
      </c>
      <c r="AU314" s="194" t="s">
        <v>82</v>
      </c>
      <c r="AV314" s="14" t="s">
        <v>82</v>
      </c>
      <c r="AW314" s="14" t="s">
        <v>34</v>
      </c>
      <c r="AX314" s="14" t="s">
        <v>72</v>
      </c>
      <c r="AY314" s="194" t="s">
        <v>154</v>
      </c>
    </row>
    <row r="315" s="14" customFormat="1">
      <c r="A315" s="14"/>
      <c r="B315" s="193"/>
      <c r="C315" s="14"/>
      <c r="D315" s="186" t="s">
        <v>166</v>
      </c>
      <c r="E315" s="194" t="s">
        <v>3</v>
      </c>
      <c r="F315" s="195" t="s">
        <v>381</v>
      </c>
      <c r="G315" s="14"/>
      <c r="H315" s="196">
        <v>48.299999999999997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166</v>
      </c>
      <c r="AU315" s="194" t="s">
        <v>82</v>
      </c>
      <c r="AV315" s="14" t="s">
        <v>82</v>
      </c>
      <c r="AW315" s="14" t="s">
        <v>34</v>
      </c>
      <c r="AX315" s="14" t="s">
        <v>72</v>
      </c>
      <c r="AY315" s="194" t="s">
        <v>154</v>
      </c>
    </row>
    <row r="316" s="14" customFormat="1">
      <c r="A316" s="14"/>
      <c r="B316" s="193"/>
      <c r="C316" s="14"/>
      <c r="D316" s="186" t="s">
        <v>166</v>
      </c>
      <c r="E316" s="194" t="s">
        <v>3</v>
      </c>
      <c r="F316" s="195" t="s">
        <v>382</v>
      </c>
      <c r="G316" s="14"/>
      <c r="H316" s="196">
        <v>-1.3500000000000001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166</v>
      </c>
      <c r="AU316" s="194" t="s">
        <v>82</v>
      </c>
      <c r="AV316" s="14" t="s">
        <v>82</v>
      </c>
      <c r="AW316" s="14" t="s">
        <v>34</v>
      </c>
      <c r="AX316" s="14" t="s">
        <v>72</v>
      </c>
      <c r="AY316" s="194" t="s">
        <v>154</v>
      </c>
    </row>
    <row r="317" s="14" customFormat="1">
      <c r="A317" s="14"/>
      <c r="B317" s="193"/>
      <c r="C317" s="14"/>
      <c r="D317" s="186" t="s">
        <v>166</v>
      </c>
      <c r="E317" s="194" t="s">
        <v>3</v>
      </c>
      <c r="F317" s="195" t="s">
        <v>237</v>
      </c>
      <c r="G317" s="14"/>
      <c r="H317" s="196">
        <v>-1.5760000000000001</v>
      </c>
      <c r="I317" s="197"/>
      <c r="J317" s="14"/>
      <c r="K317" s="14"/>
      <c r="L317" s="193"/>
      <c r="M317" s="198"/>
      <c r="N317" s="199"/>
      <c r="O317" s="199"/>
      <c r="P317" s="199"/>
      <c r="Q317" s="199"/>
      <c r="R317" s="199"/>
      <c r="S317" s="199"/>
      <c r="T317" s="20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4" t="s">
        <v>166</v>
      </c>
      <c r="AU317" s="194" t="s">
        <v>82</v>
      </c>
      <c r="AV317" s="14" t="s">
        <v>82</v>
      </c>
      <c r="AW317" s="14" t="s">
        <v>34</v>
      </c>
      <c r="AX317" s="14" t="s">
        <v>72</v>
      </c>
      <c r="AY317" s="194" t="s">
        <v>154</v>
      </c>
    </row>
    <row r="318" s="14" customFormat="1">
      <c r="A318" s="14"/>
      <c r="B318" s="193"/>
      <c r="C318" s="14"/>
      <c r="D318" s="186" t="s">
        <v>166</v>
      </c>
      <c r="E318" s="194" t="s">
        <v>3</v>
      </c>
      <c r="F318" s="195" t="s">
        <v>383</v>
      </c>
      <c r="G318" s="14"/>
      <c r="H318" s="196">
        <v>41.859999999999999</v>
      </c>
      <c r="I318" s="197"/>
      <c r="J318" s="14"/>
      <c r="K318" s="14"/>
      <c r="L318" s="193"/>
      <c r="M318" s="198"/>
      <c r="N318" s="199"/>
      <c r="O318" s="199"/>
      <c r="P318" s="199"/>
      <c r="Q318" s="199"/>
      <c r="R318" s="199"/>
      <c r="S318" s="199"/>
      <c r="T318" s="20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4" t="s">
        <v>166</v>
      </c>
      <c r="AU318" s="194" t="s">
        <v>82</v>
      </c>
      <c r="AV318" s="14" t="s">
        <v>82</v>
      </c>
      <c r="AW318" s="14" t="s">
        <v>34</v>
      </c>
      <c r="AX318" s="14" t="s">
        <v>72</v>
      </c>
      <c r="AY318" s="194" t="s">
        <v>154</v>
      </c>
    </row>
    <row r="319" s="14" customFormat="1">
      <c r="A319" s="14"/>
      <c r="B319" s="193"/>
      <c r="C319" s="14"/>
      <c r="D319" s="186" t="s">
        <v>166</v>
      </c>
      <c r="E319" s="194" t="s">
        <v>3</v>
      </c>
      <c r="F319" s="195" t="s">
        <v>237</v>
      </c>
      <c r="G319" s="14"/>
      <c r="H319" s="196">
        <v>-1.5760000000000001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166</v>
      </c>
      <c r="AU319" s="194" t="s">
        <v>82</v>
      </c>
      <c r="AV319" s="14" t="s">
        <v>82</v>
      </c>
      <c r="AW319" s="14" t="s">
        <v>34</v>
      </c>
      <c r="AX319" s="14" t="s">
        <v>72</v>
      </c>
      <c r="AY319" s="194" t="s">
        <v>154</v>
      </c>
    </row>
    <row r="320" s="14" customFormat="1">
      <c r="A320" s="14"/>
      <c r="B320" s="193"/>
      <c r="C320" s="14"/>
      <c r="D320" s="186" t="s">
        <v>166</v>
      </c>
      <c r="E320" s="194" t="s">
        <v>3</v>
      </c>
      <c r="F320" s="195" t="s">
        <v>236</v>
      </c>
      <c r="G320" s="14"/>
      <c r="H320" s="196">
        <v>-2.758</v>
      </c>
      <c r="I320" s="197"/>
      <c r="J320" s="14"/>
      <c r="K320" s="14"/>
      <c r="L320" s="193"/>
      <c r="M320" s="198"/>
      <c r="N320" s="199"/>
      <c r="O320" s="199"/>
      <c r="P320" s="199"/>
      <c r="Q320" s="199"/>
      <c r="R320" s="199"/>
      <c r="S320" s="199"/>
      <c r="T320" s="20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4" t="s">
        <v>166</v>
      </c>
      <c r="AU320" s="194" t="s">
        <v>82</v>
      </c>
      <c r="AV320" s="14" t="s">
        <v>82</v>
      </c>
      <c r="AW320" s="14" t="s">
        <v>34</v>
      </c>
      <c r="AX320" s="14" t="s">
        <v>72</v>
      </c>
      <c r="AY320" s="194" t="s">
        <v>154</v>
      </c>
    </row>
    <row r="321" s="14" customFormat="1">
      <c r="A321" s="14"/>
      <c r="B321" s="193"/>
      <c r="C321" s="14"/>
      <c r="D321" s="186" t="s">
        <v>166</v>
      </c>
      <c r="E321" s="194" t="s">
        <v>3</v>
      </c>
      <c r="F321" s="195" t="s">
        <v>384</v>
      </c>
      <c r="G321" s="14"/>
      <c r="H321" s="196">
        <v>12.32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166</v>
      </c>
      <c r="AU321" s="194" t="s">
        <v>82</v>
      </c>
      <c r="AV321" s="14" t="s">
        <v>82</v>
      </c>
      <c r="AW321" s="14" t="s">
        <v>34</v>
      </c>
      <c r="AX321" s="14" t="s">
        <v>72</v>
      </c>
      <c r="AY321" s="194" t="s">
        <v>154</v>
      </c>
    </row>
    <row r="322" s="14" customFormat="1">
      <c r="A322" s="14"/>
      <c r="B322" s="193"/>
      <c r="C322" s="14"/>
      <c r="D322" s="186" t="s">
        <v>166</v>
      </c>
      <c r="E322" s="194" t="s">
        <v>3</v>
      </c>
      <c r="F322" s="195" t="s">
        <v>385</v>
      </c>
      <c r="G322" s="14"/>
      <c r="H322" s="196">
        <v>7.3499999999999996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166</v>
      </c>
      <c r="AU322" s="194" t="s">
        <v>82</v>
      </c>
      <c r="AV322" s="14" t="s">
        <v>82</v>
      </c>
      <c r="AW322" s="14" t="s">
        <v>34</v>
      </c>
      <c r="AX322" s="14" t="s">
        <v>72</v>
      </c>
      <c r="AY322" s="194" t="s">
        <v>154</v>
      </c>
    </row>
    <row r="323" s="14" customFormat="1">
      <c r="A323" s="14"/>
      <c r="B323" s="193"/>
      <c r="C323" s="14"/>
      <c r="D323" s="186" t="s">
        <v>166</v>
      </c>
      <c r="E323" s="194" t="s">
        <v>3</v>
      </c>
      <c r="F323" s="195" t="s">
        <v>386</v>
      </c>
      <c r="G323" s="14"/>
      <c r="H323" s="196">
        <v>-0.495</v>
      </c>
      <c r="I323" s="197"/>
      <c r="J323" s="14"/>
      <c r="K323" s="14"/>
      <c r="L323" s="193"/>
      <c r="M323" s="198"/>
      <c r="N323" s="199"/>
      <c r="O323" s="199"/>
      <c r="P323" s="199"/>
      <c r="Q323" s="199"/>
      <c r="R323" s="199"/>
      <c r="S323" s="199"/>
      <c r="T323" s="20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4" t="s">
        <v>166</v>
      </c>
      <c r="AU323" s="194" t="s">
        <v>82</v>
      </c>
      <c r="AV323" s="14" t="s">
        <v>82</v>
      </c>
      <c r="AW323" s="14" t="s">
        <v>34</v>
      </c>
      <c r="AX323" s="14" t="s">
        <v>72</v>
      </c>
      <c r="AY323" s="194" t="s">
        <v>154</v>
      </c>
    </row>
    <row r="324" s="14" customFormat="1">
      <c r="A324" s="14"/>
      <c r="B324" s="193"/>
      <c r="C324" s="14"/>
      <c r="D324" s="186" t="s">
        <v>166</v>
      </c>
      <c r="E324" s="194" t="s">
        <v>3</v>
      </c>
      <c r="F324" s="195" t="s">
        <v>387</v>
      </c>
      <c r="G324" s="14"/>
      <c r="H324" s="196">
        <v>38.640000000000001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166</v>
      </c>
      <c r="AU324" s="194" t="s">
        <v>82</v>
      </c>
      <c r="AV324" s="14" t="s">
        <v>82</v>
      </c>
      <c r="AW324" s="14" t="s">
        <v>34</v>
      </c>
      <c r="AX324" s="14" t="s">
        <v>72</v>
      </c>
      <c r="AY324" s="194" t="s">
        <v>154</v>
      </c>
    </row>
    <row r="325" s="14" customFormat="1">
      <c r="A325" s="14"/>
      <c r="B325" s="193"/>
      <c r="C325" s="14"/>
      <c r="D325" s="186" t="s">
        <v>166</v>
      </c>
      <c r="E325" s="194" t="s">
        <v>3</v>
      </c>
      <c r="F325" s="195" t="s">
        <v>232</v>
      </c>
      <c r="G325" s="14"/>
      <c r="H325" s="196">
        <v>-1.379</v>
      </c>
      <c r="I325" s="197"/>
      <c r="J325" s="14"/>
      <c r="K325" s="14"/>
      <c r="L325" s="193"/>
      <c r="M325" s="198"/>
      <c r="N325" s="199"/>
      <c r="O325" s="199"/>
      <c r="P325" s="199"/>
      <c r="Q325" s="199"/>
      <c r="R325" s="199"/>
      <c r="S325" s="199"/>
      <c r="T325" s="20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4" t="s">
        <v>166</v>
      </c>
      <c r="AU325" s="194" t="s">
        <v>82</v>
      </c>
      <c r="AV325" s="14" t="s">
        <v>82</v>
      </c>
      <c r="AW325" s="14" t="s">
        <v>34</v>
      </c>
      <c r="AX325" s="14" t="s">
        <v>72</v>
      </c>
      <c r="AY325" s="194" t="s">
        <v>154</v>
      </c>
    </row>
    <row r="326" s="14" customFormat="1">
      <c r="A326" s="14"/>
      <c r="B326" s="193"/>
      <c r="C326" s="14"/>
      <c r="D326" s="186" t="s">
        <v>166</v>
      </c>
      <c r="E326" s="194" t="s">
        <v>3</v>
      </c>
      <c r="F326" s="195" t="s">
        <v>388</v>
      </c>
      <c r="G326" s="14"/>
      <c r="H326" s="196">
        <v>-3.75</v>
      </c>
      <c r="I326" s="197"/>
      <c r="J326" s="14"/>
      <c r="K326" s="14"/>
      <c r="L326" s="193"/>
      <c r="M326" s="198"/>
      <c r="N326" s="199"/>
      <c r="O326" s="199"/>
      <c r="P326" s="199"/>
      <c r="Q326" s="199"/>
      <c r="R326" s="199"/>
      <c r="S326" s="199"/>
      <c r="T326" s="20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4" t="s">
        <v>166</v>
      </c>
      <c r="AU326" s="194" t="s">
        <v>82</v>
      </c>
      <c r="AV326" s="14" t="s">
        <v>82</v>
      </c>
      <c r="AW326" s="14" t="s">
        <v>34</v>
      </c>
      <c r="AX326" s="14" t="s">
        <v>72</v>
      </c>
      <c r="AY326" s="194" t="s">
        <v>154</v>
      </c>
    </row>
    <row r="327" s="14" customFormat="1">
      <c r="A327" s="14"/>
      <c r="B327" s="193"/>
      <c r="C327" s="14"/>
      <c r="D327" s="186" t="s">
        <v>166</v>
      </c>
      <c r="E327" s="194" t="s">
        <v>3</v>
      </c>
      <c r="F327" s="195" t="s">
        <v>232</v>
      </c>
      <c r="G327" s="14"/>
      <c r="H327" s="196">
        <v>-1.379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166</v>
      </c>
      <c r="AU327" s="194" t="s">
        <v>82</v>
      </c>
      <c r="AV327" s="14" t="s">
        <v>82</v>
      </c>
      <c r="AW327" s="14" t="s">
        <v>34</v>
      </c>
      <c r="AX327" s="14" t="s">
        <v>72</v>
      </c>
      <c r="AY327" s="194" t="s">
        <v>154</v>
      </c>
    </row>
    <row r="328" s="14" customFormat="1">
      <c r="A328" s="14"/>
      <c r="B328" s="193"/>
      <c r="C328" s="14"/>
      <c r="D328" s="186" t="s">
        <v>166</v>
      </c>
      <c r="E328" s="194" t="s">
        <v>3</v>
      </c>
      <c r="F328" s="195" t="s">
        <v>389</v>
      </c>
      <c r="G328" s="14"/>
      <c r="H328" s="196">
        <v>-3.5459999999999998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166</v>
      </c>
      <c r="AU328" s="194" t="s">
        <v>82</v>
      </c>
      <c r="AV328" s="14" t="s">
        <v>82</v>
      </c>
      <c r="AW328" s="14" t="s">
        <v>34</v>
      </c>
      <c r="AX328" s="14" t="s">
        <v>72</v>
      </c>
      <c r="AY328" s="194" t="s">
        <v>154</v>
      </c>
    </row>
    <row r="329" s="14" customFormat="1">
      <c r="A329" s="14"/>
      <c r="B329" s="193"/>
      <c r="C329" s="14"/>
      <c r="D329" s="186" t="s">
        <v>166</v>
      </c>
      <c r="E329" s="194" t="s">
        <v>3</v>
      </c>
      <c r="F329" s="195" t="s">
        <v>390</v>
      </c>
      <c r="G329" s="14"/>
      <c r="H329" s="196">
        <v>13.23</v>
      </c>
      <c r="I329" s="197"/>
      <c r="J329" s="14"/>
      <c r="K329" s="14"/>
      <c r="L329" s="193"/>
      <c r="M329" s="198"/>
      <c r="N329" s="199"/>
      <c r="O329" s="199"/>
      <c r="P329" s="199"/>
      <c r="Q329" s="199"/>
      <c r="R329" s="199"/>
      <c r="S329" s="199"/>
      <c r="T329" s="20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4" t="s">
        <v>166</v>
      </c>
      <c r="AU329" s="194" t="s">
        <v>82</v>
      </c>
      <c r="AV329" s="14" t="s">
        <v>82</v>
      </c>
      <c r="AW329" s="14" t="s">
        <v>34</v>
      </c>
      <c r="AX329" s="14" t="s">
        <v>72</v>
      </c>
      <c r="AY329" s="194" t="s">
        <v>154</v>
      </c>
    </row>
    <row r="330" s="14" customFormat="1">
      <c r="A330" s="14"/>
      <c r="B330" s="193"/>
      <c r="C330" s="14"/>
      <c r="D330" s="186" t="s">
        <v>166</v>
      </c>
      <c r="E330" s="194" t="s">
        <v>3</v>
      </c>
      <c r="F330" s="195" t="s">
        <v>391</v>
      </c>
      <c r="G330" s="14"/>
      <c r="H330" s="196">
        <v>-0.54000000000000004</v>
      </c>
      <c r="I330" s="197"/>
      <c r="J330" s="14"/>
      <c r="K330" s="14"/>
      <c r="L330" s="193"/>
      <c r="M330" s="198"/>
      <c r="N330" s="199"/>
      <c r="O330" s="199"/>
      <c r="P330" s="199"/>
      <c r="Q330" s="199"/>
      <c r="R330" s="199"/>
      <c r="S330" s="199"/>
      <c r="T330" s="20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4" t="s">
        <v>166</v>
      </c>
      <c r="AU330" s="194" t="s">
        <v>82</v>
      </c>
      <c r="AV330" s="14" t="s">
        <v>82</v>
      </c>
      <c r="AW330" s="14" t="s">
        <v>34</v>
      </c>
      <c r="AX330" s="14" t="s">
        <v>72</v>
      </c>
      <c r="AY330" s="194" t="s">
        <v>154</v>
      </c>
    </row>
    <row r="331" s="14" customFormat="1">
      <c r="A331" s="14"/>
      <c r="B331" s="193"/>
      <c r="C331" s="14"/>
      <c r="D331" s="186" t="s">
        <v>166</v>
      </c>
      <c r="E331" s="194" t="s">
        <v>3</v>
      </c>
      <c r="F331" s="195" t="s">
        <v>392</v>
      </c>
      <c r="G331" s="14"/>
      <c r="H331" s="196">
        <v>45.079999999999998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166</v>
      </c>
      <c r="AU331" s="194" t="s">
        <v>82</v>
      </c>
      <c r="AV331" s="14" t="s">
        <v>82</v>
      </c>
      <c r="AW331" s="14" t="s">
        <v>34</v>
      </c>
      <c r="AX331" s="14" t="s">
        <v>72</v>
      </c>
      <c r="AY331" s="194" t="s">
        <v>154</v>
      </c>
    </row>
    <row r="332" s="14" customFormat="1">
      <c r="A332" s="14"/>
      <c r="B332" s="193"/>
      <c r="C332" s="14"/>
      <c r="D332" s="186" t="s">
        <v>166</v>
      </c>
      <c r="E332" s="194" t="s">
        <v>3</v>
      </c>
      <c r="F332" s="195" t="s">
        <v>244</v>
      </c>
      <c r="G332" s="14"/>
      <c r="H332" s="196">
        <v>-1.1819999999999999</v>
      </c>
      <c r="I332" s="197"/>
      <c r="J332" s="14"/>
      <c r="K332" s="14"/>
      <c r="L332" s="193"/>
      <c r="M332" s="198"/>
      <c r="N332" s="199"/>
      <c r="O332" s="199"/>
      <c r="P332" s="199"/>
      <c r="Q332" s="199"/>
      <c r="R332" s="199"/>
      <c r="S332" s="199"/>
      <c r="T332" s="20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4" t="s">
        <v>166</v>
      </c>
      <c r="AU332" s="194" t="s">
        <v>82</v>
      </c>
      <c r="AV332" s="14" t="s">
        <v>82</v>
      </c>
      <c r="AW332" s="14" t="s">
        <v>34</v>
      </c>
      <c r="AX332" s="14" t="s">
        <v>72</v>
      </c>
      <c r="AY332" s="194" t="s">
        <v>154</v>
      </c>
    </row>
    <row r="333" s="14" customFormat="1">
      <c r="A333" s="14"/>
      <c r="B333" s="193"/>
      <c r="C333" s="14"/>
      <c r="D333" s="186" t="s">
        <v>166</v>
      </c>
      <c r="E333" s="194" t="s">
        <v>3</v>
      </c>
      <c r="F333" s="195" t="s">
        <v>391</v>
      </c>
      <c r="G333" s="14"/>
      <c r="H333" s="196">
        <v>-0.54000000000000004</v>
      </c>
      <c r="I333" s="197"/>
      <c r="J333" s="14"/>
      <c r="K333" s="14"/>
      <c r="L333" s="193"/>
      <c r="M333" s="198"/>
      <c r="N333" s="199"/>
      <c r="O333" s="199"/>
      <c r="P333" s="199"/>
      <c r="Q333" s="199"/>
      <c r="R333" s="199"/>
      <c r="S333" s="199"/>
      <c r="T333" s="20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4" t="s">
        <v>166</v>
      </c>
      <c r="AU333" s="194" t="s">
        <v>82</v>
      </c>
      <c r="AV333" s="14" t="s">
        <v>82</v>
      </c>
      <c r="AW333" s="14" t="s">
        <v>34</v>
      </c>
      <c r="AX333" s="14" t="s">
        <v>72</v>
      </c>
      <c r="AY333" s="194" t="s">
        <v>154</v>
      </c>
    </row>
    <row r="334" s="14" customFormat="1">
      <c r="A334" s="14"/>
      <c r="B334" s="193"/>
      <c r="C334" s="14"/>
      <c r="D334" s="186" t="s">
        <v>166</v>
      </c>
      <c r="E334" s="194" t="s">
        <v>3</v>
      </c>
      <c r="F334" s="195" t="s">
        <v>393</v>
      </c>
      <c r="G334" s="14"/>
      <c r="H334" s="196">
        <v>45.723999999999997</v>
      </c>
      <c r="I334" s="197"/>
      <c r="J334" s="14"/>
      <c r="K334" s="14"/>
      <c r="L334" s="193"/>
      <c r="M334" s="198"/>
      <c r="N334" s="199"/>
      <c r="O334" s="199"/>
      <c r="P334" s="199"/>
      <c r="Q334" s="199"/>
      <c r="R334" s="199"/>
      <c r="S334" s="199"/>
      <c r="T334" s="20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4" t="s">
        <v>166</v>
      </c>
      <c r="AU334" s="194" t="s">
        <v>82</v>
      </c>
      <c r="AV334" s="14" t="s">
        <v>82</v>
      </c>
      <c r="AW334" s="14" t="s">
        <v>34</v>
      </c>
      <c r="AX334" s="14" t="s">
        <v>72</v>
      </c>
      <c r="AY334" s="194" t="s">
        <v>154</v>
      </c>
    </row>
    <row r="335" s="14" customFormat="1">
      <c r="A335" s="14"/>
      <c r="B335" s="193"/>
      <c r="C335" s="14"/>
      <c r="D335" s="186" t="s">
        <v>166</v>
      </c>
      <c r="E335" s="194" t="s">
        <v>3</v>
      </c>
      <c r="F335" s="195" t="s">
        <v>380</v>
      </c>
      <c r="G335" s="14"/>
      <c r="H335" s="196">
        <v>-2.4630000000000001</v>
      </c>
      <c r="I335" s="197"/>
      <c r="J335" s="14"/>
      <c r="K335" s="14"/>
      <c r="L335" s="193"/>
      <c r="M335" s="198"/>
      <c r="N335" s="199"/>
      <c r="O335" s="199"/>
      <c r="P335" s="199"/>
      <c r="Q335" s="199"/>
      <c r="R335" s="199"/>
      <c r="S335" s="199"/>
      <c r="T335" s="20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4" t="s">
        <v>166</v>
      </c>
      <c r="AU335" s="194" t="s">
        <v>82</v>
      </c>
      <c r="AV335" s="14" t="s">
        <v>82</v>
      </c>
      <c r="AW335" s="14" t="s">
        <v>34</v>
      </c>
      <c r="AX335" s="14" t="s">
        <v>72</v>
      </c>
      <c r="AY335" s="194" t="s">
        <v>154</v>
      </c>
    </row>
    <row r="336" s="14" customFormat="1">
      <c r="A336" s="14"/>
      <c r="B336" s="193"/>
      <c r="C336" s="14"/>
      <c r="D336" s="186" t="s">
        <v>166</v>
      </c>
      <c r="E336" s="194" t="s">
        <v>3</v>
      </c>
      <c r="F336" s="195" t="s">
        <v>237</v>
      </c>
      <c r="G336" s="14"/>
      <c r="H336" s="196">
        <v>-1.5760000000000001</v>
      </c>
      <c r="I336" s="197"/>
      <c r="J336" s="14"/>
      <c r="K336" s="14"/>
      <c r="L336" s="193"/>
      <c r="M336" s="198"/>
      <c r="N336" s="199"/>
      <c r="O336" s="199"/>
      <c r="P336" s="199"/>
      <c r="Q336" s="199"/>
      <c r="R336" s="199"/>
      <c r="S336" s="199"/>
      <c r="T336" s="20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4" t="s">
        <v>166</v>
      </c>
      <c r="AU336" s="194" t="s">
        <v>82</v>
      </c>
      <c r="AV336" s="14" t="s">
        <v>82</v>
      </c>
      <c r="AW336" s="14" t="s">
        <v>34</v>
      </c>
      <c r="AX336" s="14" t="s">
        <v>72</v>
      </c>
      <c r="AY336" s="194" t="s">
        <v>154</v>
      </c>
    </row>
    <row r="337" s="14" customFormat="1">
      <c r="A337" s="14"/>
      <c r="B337" s="193"/>
      <c r="C337" s="14"/>
      <c r="D337" s="186" t="s">
        <v>166</v>
      </c>
      <c r="E337" s="194" t="s">
        <v>3</v>
      </c>
      <c r="F337" s="195" t="s">
        <v>394</v>
      </c>
      <c r="G337" s="14"/>
      <c r="H337" s="196">
        <v>-4.75</v>
      </c>
      <c r="I337" s="197"/>
      <c r="J337" s="14"/>
      <c r="K337" s="14"/>
      <c r="L337" s="193"/>
      <c r="M337" s="198"/>
      <c r="N337" s="199"/>
      <c r="O337" s="199"/>
      <c r="P337" s="199"/>
      <c r="Q337" s="199"/>
      <c r="R337" s="199"/>
      <c r="S337" s="199"/>
      <c r="T337" s="20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4" t="s">
        <v>166</v>
      </c>
      <c r="AU337" s="194" t="s">
        <v>82</v>
      </c>
      <c r="AV337" s="14" t="s">
        <v>82</v>
      </c>
      <c r="AW337" s="14" t="s">
        <v>34</v>
      </c>
      <c r="AX337" s="14" t="s">
        <v>72</v>
      </c>
      <c r="AY337" s="194" t="s">
        <v>154</v>
      </c>
    </row>
    <row r="338" s="14" customFormat="1">
      <c r="A338" s="14"/>
      <c r="B338" s="193"/>
      <c r="C338" s="14"/>
      <c r="D338" s="186" t="s">
        <v>166</v>
      </c>
      <c r="E338" s="194" t="s">
        <v>3</v>
      </c>
      <c r="F338" s="195" t="s">
        <v>237</v>
      </c>
      <c r="G338" s="14"/>
      <c r="H338" s="196">
        <v>-1.5760000000000001</v>
      </c>
      <c r="I338" s="197"/>
      <c r="J338" s="14"/>
      <c r="K338" s="14"/>
      <c r="L338" s="193"/>
      <c r="M338" s="198"/>
      <c r="N338" s="199"/>
      <c r="O338" s="199"/>
      <c r="P338" s="199"/>
      <c r="Q338" s="199"/>
      <c r="R338" s="199"/>
      <c r="S338" s="199"/>
      <c r="T338" s="20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4" t="s">
        <v>166</v>
      </c>
      <c r="AU338" s="194" t="s">
        <v>82</v>
      </c>
      <c r="AV338" s="14" t="s">
        <v>82</v>
      </c>
      <c r="AW338" s="14" t="s">
        <v>34</v>
      </c>
      <c r="AX338" s="14" t="s">
        <v>72</v>
      </c>
      <c r="AY338" s="194" t="s">
        <v>154</v>
      </c>
    </row>
    <row r="339" s="14" customFormat="1">
      <c r="A339" s="14"/>
      <c r="B339" s="193"/>
      <c r="C339" s="14"/>
      <c r="D339" s="186" t="s">
        <v>166</v>
      </c>
      <c r="E339" s="194" t="s">
        <v>3</v>
      </c>
      <c r="F339" s="195" t="s">
        <v>395</v>
      </c>
      <c r="G339" s="14"/>
      <c r="H339" s="196">
        <v>36.707999999999998</v>
      </c>
      <c r="I339" s="197"/>
      <c r="J339" s="14"/>
      <c r="K339" s="14"/>
      <c r="L339" s="193"/>
      <c r="M339" s="198"/>
      <c r="N339" s="199"/>
      <c r="O339" s="199"/>
      <c r="P339" s="199"/>
      <c r="Q339" s="199"/>
      <c r="R339" s="199"/>
      <c r="S339" s="199"/>
      <c r="T339" s="20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4" t="s">
        <v>166</v>
      </c>
      <c r="AU339" s="194" t="s">
        <v>82</v>
      </c>
      <c r="AV339" s="14" t="s">
        <v>82</v>
      </c>
      <c r="AW339" s="14" t="s">
        <v>34</v>
      </c>
      <c r="AX339" s="14" t="s">
        <v>72</v>
      </c>
      <c r="AY339" s="194" t="s">
        <v>154</v>
      </c>
    </row>
    <row r="340" s="14" customFormat="1">
      <c r="A340" s="14"/>
      <c r="B340" s="193"/>
      <c r="C340" s="14"/>
      <c r="D340" s="186" t="s">
        <v>166</v>
      </c>
      <c r="E340" s="194" t="s">
        <v>3</v>
      </c>
      <c r="F340" s="195" t="s">
        <v>237</v>
      </c>
      <c r="G340" s="14"/>
      <c r="H340" s="196">
        <v>-1.5760000000000001</v>
      </c>
      <c r="I340" s="197"/>
      <c r="J340" s="14"/>
      <c r="K340" s="14"/>
      <c r="L340" s="193"/>
      <c r="M340" s="198"/>
      <c r="N340" s="199"/>
      <c r="O340" s="199"/>
      <c r="P340" s="199"/>
      <c r="Q340" s="199"/>
      <c r="R340" s="199"/>
      <c r="S340" s="199"/>
      <c r="T340" s="20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4" t="s">
        <v>166</v>
      </c>
      <c r="AU340" s="194" t="s">
        <v>82</v>
      </c>
      <c r="AV340" s="14" t="s">
        <v>82</v>
      </c>
      <c r="AW340" s="14" t="s">
        <v>34</v>
      </c>
      <c r="AX340" s="14" t="s">
        <v>72</v>
      </c>
      <c r="AY340" s="194" t="s">
        <v>154</v>
      </c>
    </row>
    <row r="341" s="14" customFormat="1">
      <c r="A341" s="14"/>
      <c r="B341" s="193"/>
      <c r="C341" s="14"/>
      <c r="D341" s="186" t="s">
        <v>166</v>
      </c>
      <c r="E341" s="194" t="s">
        <v>3</v>
      </c>
      <c r="F341" s="195" t="s">
        <v>396</v>
      </c>
      <c r="G341" s="14"/>
      <c r="H341" s="196">
        <v>-0.95999999999999996</v>
      </c>
      <c r="I341" s="197"/>
      <c r="J341" s="14"/>
      <c r="K341" s="14"/>
      <c r="L341" s="193"/>
      <c r="M341" s="198"/>
      <c r="N341" s="199"/>
      <c r="O341" s="199"/>
      <c r="P341" s="199"/>
      <c r="Q341" s="199"/>
      <c r="R341" s="199"/>
      <c r="S341" s="199"/>
      <c r="T341" s="20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4" t="s">
        <v>166</v>
      </c>
      <c r="AU341" s="194" t="s">
        <v>82</v>
      </c>
      <c r="AV341" s="14" t="s">
        <v>82</v>
      </c>
      <c r="AW341" s="14" t="s">
        <v>34</v>
      </c>
      <c r="AX341" s="14" t="s">
        <v>72</v>
      </c>
      <c r="AY341" s="194" t="s">
        <v>154</v>
      </c>
    </row>
    <row r="342" s="14" customFormat="1">
      <c r="A342" s="14"/>
      <c r="B342" s="193"/>
      <c r="C342" s="14"/>
      <c r="D342" s="186" t="s">
        <v>166</v>
      </c>
      <c r="E342" s="194" t="s">
        <v>3</v>
      </c>
      <c r="F342" s="195" t="s">
        <v>397</v>
      </c>
      <c r="G342" s="14"/>
      <c r="H342" s="196">
        <v>50.554000000000002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166</v>
      </c>
      <c r="AU342" s="194" t="s">
        <v>82</v>
      </c>
      <c r="AV342" s="14" t="s">
        <v>82</v>
      </c>
      <c r="AW342" s="14" t="s">
        <v>34</v>
      </c>
      <c r="AX342" s="14" t="s">
        <v>72</v>
      </c>
      <c r="AY342" s="194" t="s">
        <v>154</v>
      </c>
    </row>
    <row r="343" s="14" customFormat="1">
      <c r="A343" s="14"/>
      <c r="B343" s="193"/>
      <c r="C343" s="14"/>
      <c r="D343" s="186" t="s">
        <v>166</v>
      </c>
      <c r="E343" s="194" t="s">
        <v>3</v>
      </c>
      <c r="F343" s="195" t="s">
        <v>396</v>
      </c>
      <c r="G343" s="14"/>
      <c r="H343" s="196">
        <v>-0.95999999999999996</v>
      </c>
      <c r="I343" s="197"/>
      <c r="J343" s="14"/>
      <c r="K343" s="14"/>
      <c r="L343" s="193"/>
      <c r="M343" s="198"/>
      <c r="N343" s="199"/>
      <c r="O343" s="199"/>
      <c r="P343" s="199"/>
      <c r="Q343" s="199"/>
      <c r="R343" s="199"/>
      <c r="S343" s="199"/>
      <c r="T343" s="20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4" t="s">
        <v>166</v>
      </c>
      <c r="AU343" s="194" t="s">
        <v>82</v>
      </c>
      <c r="AV343" s="14" t="s">
        <v>82</v>
      </c>
      <c r="AW343" s="14" t="s">
        <v>34</v>
      </c>
      <c r="AX343" s="14" t="s">
        <v>72</v>
      </c>
      <c r="AY343" s="194" t="s">
        <v>154</v>
      </c>
    </row>
    <row r="344" s="14" customFormat="1">
      <c r="A344" s="14"/>
      <c r="B344" s="193"/>
      <c r="C344" s="14"/>
      <c r="D344" s="186" t="s">
        <v>166</v>
      </c>
      <c r="E344" s="194" t="s">
        <v>3</v>
      </c>
      <c r="F344" s="195" t="s">
        <v>398</v>
      </c>
      <c r="G344" s="14"/>
      <c r="H344" s="196">
        <v>36.386000000000003</v>
      </c>
      <c r="I344" s="197"/>
      <c r="J344" s="14"/>
      <c r="K344" s="14"/>
      <c r="L344" s="193"/>
      <c r="M344" s="198"/>
      <c r="N344" s="199"/>
      <c r="O344" s="199"/>
      <c r="P344" s="199"/>
      <c r="Q344" s="199"/>
      <c r="R344" s="199"/>
      <c r="S344" s="199"/>
      <c r="T344" s="20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4" t="s">
        <v>166</v>
      </c>
      <c r="AU344" s="194" t="s">
        <v>82</v>
      </c>
      <c r="AV344" s="14" t="s">
        <v>82</v>
      </c>
      <c r="AW344" s="14" t="s">
        <v>34</v>
      </c>
      <c r="AX344" s="14" t="s">
        <v>72</v>
      </c>
      <c r="AY344" s="194" t="s">
        <v>154</v>
      </c>
    </row>
    <row r="345" s="14" customFormat="1">
      <c r="A345" s="14"/>
      <c r="B345" s="193"/>
      <c r="C345" s="14"/>
      <c r="D345" s="186" t="s">
        <v>166</v>
      </c>
      <c r="E345" s="194" t="s">
        <v>3</v>
      </c>
      <c r="F345" s="195" t="s">
        <v>237</v>
      </c>
      <c r="G345" s="14"/>
      <c r="H345" s="196">
        <v>-1.5760000000000001</v>
      </c>
      <c r="I345" s="197"/>
      <c r="J345" s="14"/>
      <c r="K345" s="14"/>
      <c r="L345" s="193"/>
      <c r="M345" s="198"/>
      <c r="N345" s="199"/>
      <c r="O345" s="199"/>
      <c r="P345" s="199"/>
      <c r="Q345" s="199"/>
      <c r="R345" s="199"/>
      <c r="S345" s="199"/>
      <c r="T345" s="20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4" t="s">
        <v>166</v>
      </c>
      <c r="AU345" s="194" t="s">
        <v>82</v>
      </c>
      <c r="AV345" s="14" t="s">
        <v>82</v>
      </c>
      <c r="AW345" s="14" t="s">
        <v>34</v>
      </c>
      <c r="AX345" s="14" t="s">
        <v>72</v>
      </c>
      <c r="AY345" s="194" t="s">
        <v>154</v>
      </c>
    </row>
    <row r="346" s="14" customFormat="1">
      <c r="A346" s="14"/>
      <c r="B346" s="193"/>
      <c r="C346" s="14"/>
      <c r="D346" s="186" t="s">
        <v>166</v>
      </c>
      <c r="E346" s="194" t="s">
        <v>3</v>
      </c>
      <c r="F346" s="195" t="s">
        <v>396</v>
      </c>
      <c r="G346" s="14"/>
      <c r="H346" s="196">
        <v>-0.95999999999999996</v>
      </c>
      <c r="I346" s="197"/>
      <c r="J346" s="14"/>
      <c r="K346" s="14"/>
      <c r="L346" s="193"/>
      <c r="M346" s="198"/>
      <c r="N346" s="199"/>
      <c r="O346" s="199"/>
      <c r="P346" s="199"/>
      <c r="Q346" s="199"/>
      <c r="R346" s="199"/>
      <c r="S346" s="199"/>
      <c r="T346" s="20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4" t="s">
        <v>166</v>
      </c>
      <c r="AU346" s="194" t="s">
        <v>82</v>
      </c>
      <c r="AV346" s="14" t="s">
        <v>82</v>
      </c>
      <c r="AW346" s="14" t="s">
        <v>34</v>
      </c>
      <c r="AX346" s="14" t="s">
        <v>72</v>
      </c>
      <c r="AY346" s="194" t="s">
        <v>154</v>
      </c>
    </row>
    <row r="347" s="16" customFormat="1">
      <c r="A347" s="16"/>
      <c r="B347" s="209"/>
      <c r="C347" s="16"/>
      <c r="D347" s="186" t="s">
        <v>166</v>
      </c>
      <c r="E347" s="210" t="s">
        <v>3</v>
      </c>
      <c r="F347" s="211" t="s">
        <v>234</v>
      </c>
      <c r="G347" s="16"/>
      <c r="H347" s="212">
        <v>430.85999999999996</v>
      </c>
      <c r="I347" s="213"/>
      <c r="J347" s="16"/>
      <c r="K347" s="16"/>
      <c r="L347" s="209"/>
      <c r="M347" s="214"/>
      <c r="N347" s="215"/>
      <c r="O347" s="215"/>
      <c r="P347" s="215"/>
      <c r="Q347" s="215"/>
      <c r="R347" s="215"/>
      <c r="S347" s="215"/>
      <c r="T347" s="2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10" t="s">
        <v>166</v>
      </c>
      <c r="AU347" s="210" t="s">
        <v>82</v>
      </c>
      <c r="AV347" s="16" t="s">
        <v>183</v>
      </c>
      <c r="AW347" s="16" t="s">
        <v>34</v>
      </c>
      <c r="AX347" s="16" t="s">
        <v>72</v>
      </c>
      <c r="AY347" s="210" t="s">
        <v>154</v>
      </c>
    </row>
    <row r="348" s="13" customFormat="1">
      <c r="A348" s="13"/>
      <c r="B348" s="185"/>
      <c r="C348" s="13"/>
      <c r="D348" s="186" t="s">
        <v>166</v>
      </c>
      <c r="E348" s="187" t="s">
        <v>3</v>
      </c>
      <c r="F348" s="188" t="s">
        <v>222</v>
      </c>
      <c r="G348" s="13"/>
      <c r="H348" s="187" t="s">
        <v>3</v>
      </c>
      <c r="I348" s="189"/>
      <c r="J348" s="13"/>
      <c r="K348" s="13"/>
      <c r="L348" s="185"/>
      <c r="M348" s="190"/>
      <c r="N348" s="191"/>
      <c r="O348" s="191"/>
      <c r="P348" s="191"/>
      <c r="Q348" s="191"/>
      <c r="R348" s="191"/>
      <c r="S348" s="191"/>
      <c r="T348" s="19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166</v>
      </c>
      <c r="AU348" s="187" t="s">
        <v>82</v>
      </c>
      <c r="AV348" s="13" t="s">
        <v>80</v>
      </c>
      <c r="AW348" s="13" t="s">
        <v>34</v>
      </c>
      <c r="AX348" s="13" t="s">
        <v>72</v>
      </c>
      <c r="AY348" s="187" t="s">
        <v>154</v>
      </c>
    </row>
    <row r="349" s="14" customFormat="1">
      <c r="A349" s="14"/>
      <c r="B349" s="193"/>
      <c r="C349" s="14"/>
      <c r="D349" s="186" t="s">
        <v>166</v>
      </c>
      <c r="E349" s="194" t="s">
        <v>3</v>
      </c>
      <c r="F349" s="195" t="s">
        <v>399</v>
      </c>
      <c r="G349" s="14"/>
      <c r="H349" s="196">
        <v>129.83000000000001</v>
      </c>
      <c r="I349" s="197"/>
      <c r="J349" s="14"/>
      <c r="K349" s="14"/>
      <c r="L349" s="193"/>
      <c r="M349" s="198"/>
      <c r="N349" s="199"/>
      <c r="O349" s="199"/>
      <c r="P349" s="199"/>
      <c r="Q349" s="199"/>
      <c r="R349" s="199"/>
      <c r="S349" s="199"/>
      <c r="T349" s="20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4" t="s">
        <v>166</v>
      </c>
      <c r="AU349" s="194" t="s">
        <v>82</v>
      </c>
      <c r="AV349" s="14" t="s">
        <v>82</v>
      </c>
      <c r="AW349" s="14" t="s">
        <v>34</v>
      </c>
      <c r="AX349" s="14" t="s">
        <v>72</v>
      </c>
      <c r="AY349" s="194" t="s">
        <v>154</v>
      </c>
    </row>
    <row r="350" s="14" customFormat="1">
      <c r="A350" s="14"/>
      <c r="B350" s="193"/>
      <c r="C350" s="14"/>
      <c r="D350" s="186" t="s">
        <v>166</v>
      </c>
      <c r="E350" s="194" t="s">
        <v>3</v>
      </c>
      <c r="F350" s="195" t="s">
        <v>400</v>
      </c>
      <c r="G350" s="14"/>
      <c r="H350" s="196">
        <v>-7.3780000000000001</v>
      </c>
      <c r="I350" s="197"/>
      <c r="J350" s="14"/>
      <c r="K350" s="14"/>
      <c r="L350" s="193"/>
      <c r="M350" s="198"/>
      <c r="N350" s="199"/>
      <c r="O350" s="199"/>
      <c r="P350" s="199"/>
      <c r="Q350" s="199"/>
      <c r="R350" s="199"/>
      <c r="S350" s="199"/>
      <c r="T350" s="20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4" t="s">
        <v>166</v>
      </c>
      <c r="AU350" s="194" t="s">
        <v>82</v>
      </c>
      <c r="AV350" s="14" t="s">
        <v>82</v>
      </c>
      <c r="AW350" s="14" t="s">
        <v>34</v>
      </c>
      <c r="AX350" s="14" t="s">
        <v>72</v>
      </c>
      <c r="AY350" s="194" t="s">
        <v>154</v>
      </c>
    </row>
    <row r="351" s="14" customFormat="1">
      <c r="A351" s="14"/>
      <c r="B351" s="193"/>
      <c r="C351" s="14"/>
      <c r="D351" s="186" t="s">
        <v>166</v>
      </c>
      <c r="E351" s="194" t="s">
        <v>3</v>
      </c>
      <c r="F351" s="195" t="s">
        <v>401</v>
      </c>
      <c r="G351" s="14"/>
      <c r="H351" s="196">
        <v>-5.6420000000000003</v>
      </c>
      <c r="I351" s="197"/>
      <c r="J351" s="14"/>
      <c r="K351" s="14"/>
      <c r="L351" s="193"/>
      <c r="M351" s="198"/>
      <c r="N351" s="199"/>
      <c r="O351" s="199"/>
      <c r="P351" s="199"/>
      <c r="Q351" s="199"/>
      <c r="R351" s="199"/>
      <c r="S351" s="199"/>
      <c r="T351" s="20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4" t="s">
        <v>166</v>
      </c>
      <c r="AU351" s="194" t="s">
        <v>82</v>
      </c>
      <c r="AV351" s="14" t="s">
        <v>82</v>
      </c>
      <c r="AW351" s="14" t="s">
        <v>34</v>
      </c>
      <c r="AX351" s="14" t="s">
        <v>72</v>
      </c>
      <c r="AY351" s="194" t="s">
        <v>154</v>
      </c>
    </row>
    <row r="352" s="14" customFormat="1">
      <c r="A352" s="14"/>
      <c r="B352" s="193"/>
      <c r="C352" s="14"/>
      <c r="D352" s="186" t="s">
        <v>166</v>
      </c>
      <c r="E352" s="194" t="s">
        <v>3</v>
      </c>
      <c r="F352" s="195" t="s">
        <v>402</v>
      </c>
      <c r="G352" s="14"/>
      <c r="H352" s="196">
        <v>-2.3639999999999999</v>
      </c>
      <c r="I352" s="197"/>
      <c r="J352" s="14"/>
      <c r="K352" s="14"/>
      <c r="L352" s="193"/>
      <c r="M352" s="198"/>
      <c r="N352" s="199"/>
      <c r="O352" s="199"/>
      <c r="P352" s="199"/>
      <c r="Q352" s="199"/>
      <c r="R352" s="199"/>
      <c r="S352" s="199"/>
      <c r="T352" s="20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4" t="s">
        <v>166</v>
      </c>
      <c r="AU352" s="194" t="s">
        <v>82</v>
      </c>
      <c r="AV352" s="14" t="s">
        <v>82</v>
      </c>
      <c r="AW352" s="14" t="s">
        <v>34</v>
      </c>
      <c r="AX352" s="14" t="s">
        <v>72</v>
      </c>
      <c r="AY352" s="194" t="s">
        <v>154</v>
      </c>
    </row>
    <row r="353" s="14" customFormat="1">
      <c r="A353" s="14"/>
      <c r="B353" s="193"/>
      <c r="C353" s="14"/>
      <c r="D353" s="186" t="s">
        <v>166</v>
      </c>
      <c r="E353" s="194" t="s">
        <v>3</v>
      </c>
      <c r="F353" s="195" t="s">
        <v>237</v>
      </c>
      <c r="G353" s="14"/>
      <c r="H353" s="196">
        <v>-1.5760000000000001</v>
      </c>
      <c r="I353" s="197"/>
      <c r="J353" s="14"/>
      <c r="K353" s="14"/>
      <c r="L353" s="193"/>
      <c r="M353" s="198"/>
      <c r="N353" s="199"/>
      <c r="O353" s="199"/>
      <c r="P353" s="199"/>
      <c r="Q353" s="199"/>
      <c r="R353" s="199"/>
      <c r="S353" s="199"/>
      <c r="T353" s="20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4" t="s">
        <v>166</v>
      </c>
      <c r="AU353" s="194" t="s">
        <v>82</v>
      </c>
      <c r="AV353" s="14" t="s">
        <v>82</v>
      </c>
      <c r="AW353" s="14" t="s">
        <v>34</v>
      </c>
      <c r="AX353" s="14" t="s">
        <v>72</v>
      </c>
      <c r="AY353" s="194" t="s">
        <v>154</v>
      </c>
    </row>
    <row r="354" s="14" customFormat="1">
      <c r="A354" s="14"/>
      <c r="B354" s="193"/>
      <c r="C354" s="14"/>
      <c r="D354" s="186" t="s">
        <v>166</v>
      </c>
      <c r="E354" s="194" t="s">
        <v>3</v>
      </c>
      <c r="F354" s="195" t="s">
        <v>403</v>
      </c>
      <c r="G354" s="14"/>
      <c r="H354" s="196">
        <v>68.135000000000005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166</v>
      </c>
      <c r="AU354" s="194" t="s">
        <v>82</v>
      </c>
      <c r="AV354" s="14" t="s">
        <v>82</v>
      </c>
      <c r="AW354" s="14" t="s">
        <v>34</v>
      </c>
      <c r="AX354" s="14" t="s">
        <v>72</v>
      </c>
      <c r="AY354" s="194" t="s">
        <v>154</v>
      </c>
    </row>
    <row r="355" s="14" customFormat="1">
      <c r="A355" s="14"/>
      <c r="B355" s="193"/>
      <c r="C355" s="14"/>
      <c r="D355" s="186" t="s">
        <v>166</v>
      </c>
      <c r="E355" s="194" t="s">
        <v>3</v>
      </c>
      <c r="F355" s="195" t="s">
        <v>237</v>
      </c>
      <c r="G355" s="14"/>
      <c r="H355" s="196">
        <v>-1.5760000000000001</v>
      </c>
      <c r="I355" s="197"/>
      <c r="J355" s="14"/>
      <c r="K355" s="14"/>
      <c r="L355" s="193"/>
      <c r="M355" s="198"/>
      <c r="N355" s="199"/>
      <c r="O355" s="199"/>
      <c r="P355" s="199"/>
      <c r="Q355" s="199"/>
      <c r="R355" s="199"/>
      <c r="S355" s="199"/>
      <c r="T355" s="20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4" t="s">
        <v>166</v>
      </c>
      <c r="AU355" s="194" t="s">
        <v>82</v>
      </c>
      <c r="AV355" s="14" t="s">
        <v>82</v>
      </c>
      <c r="AW355" s="14" t="s">
        <v>34</v>
      </c>
      <c r="AX355" s="14" t="s">
        <v>72</v>
      </c>
      <c r="AY355" s="194" t="s">
        <v>154</v>
      </c>
    </row>
    <row r="356" s="14" customFormat="1">
      <c r="A356" s="14"/>
      <c r="B356" s="193"/>
      <c r="C356" s="14"/>
      <c r="D356" s="186" t="s">
        <v>166</v>
      </c>
      <c r="E356" s="194" t="s">
        <v>3</v>
      </c>
      <c r="F356" s="195" t="s">
        <v>404</v>
      </c>
      <c r="G356" s="14"/>
      <c r="H356" s="196">
        <v>-3.7570000000000001</v>
      </c>
      <c r="I356" s="197"/>
      <c r="J356" s="14"/>
      <c r="K356" s="14"/>
      <c r="L356" s="193"/>
      <c r="M356" s="198"/>
      <c r="N356" s="199"/>
      <c r="O356" s="199"/>
      <c r="P356" s="199"/>
      <c r="Q356" s="199"/>
      <c r="R356" s="199"/>
      <c r="S356" s="199"/>
      <c r="T356" s="20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4" t="s">
        <v>166</v>
      </c>
      <c r="AU356" s="194" t="s">
        <v>82</v>
      </c>
      <c r="AV356" s="14" t="s">
        <v>82</v>
      </c>
      <c r="AW356" s="14" t="s">
        <v>34</v>
      </c>
      <c r="AX356" s="14" t="s">
        <v>72</v>
      </c>
      <c r="AY356" s="194" t="s">
        <v>154</v>
      </c>
    </row>
    <row r="357" s="14" customFormat="1">
      <c r="A357" s="14"/>
      <c r="B357" s="193"/>
      <c r="C357" s="14"/>
      <c r="D357" s="186" t="s">
        <v>166</v>
      </c>
      <c r="E357" s="194" t="s">
        <v>3</v>
      </c>
      <c r="F357" s="195" t="s">
        <v>405</v>
      </c>
      <c r="G357" s="14"/>
      <c r="H357" s="196">
        <v>89.194000000000003</v>
      </c>
      <c r="I357" s="197"/>
      <c r="J357" s="14"/>
      <c r="K357" s="14"/>
      <c r="L357" s="193"/>
      <c r="M357" s="198"/>
      <c r="N357" s="199"/>
      <c r="O357" s="199"/>
      <c r="P357" s="199"/>
      <c r="Q357" s="199"/>
      <c r="R357" s="199"/>
      <c r="S357" s="199"/>
      <c r="T357" s="20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4" t="s">
        <v>166</v>
      </c>
      <c r="AU357" s="194" t="s">
        <v>82</v>
      </c>
      <c r="AV357" s="14" t="s">
        <v>82</v>
      </c>
      <c r="AW357" s="14" t="s">
        <v>34</v>
      </c>
      <c r="AX357" s="14" t="s">
        <v>72</v>
      </c>
      <c r="AY357" s="194" t="s">
        <v>154</v>
      </c>
    </row>
    <row r="358" s="14" customFormat="1">
      <c r="A358" s="14"/>
      <c r="B358" s="193"/>
      <c r="C358" s="14"/>
      <c r="D358" s="186" t="s">
        <v>166</v>
      </c>
      <c r="E358" s="194" t="s">
        <v>3</v>
      </c>
      <c r="F358" s="195" t="s">
        <v>237</v>
      </c>
      <c r="G358" s="14"/>
      <c r="H358" s="196">
        <v>-1.5760000000000001</v>
      </c>
      <c r="I358" s="197"/>
      <c r="J358" s="14"/>
      <c r="K358" s="14"/>
      <c r="L358" s="193"/>
      <c r="M358" s="198"/>
      <c r="N358" s="199"/>
      <c r="O358" s="199"/>
      <c r="P358" s="199"/>
      <c r="Q358" s="199"/>
      <c r="R358" s="199"/>
      <c r="S358" s="199"/>
      <c r="T358" s="20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4" t="s">
        <v>166</v>
      </c>
      <c r="AU358" s="194" t="s">
        <v>82</v>
      </c>
      <c r="AV358" s="14" t="s">
        <v>82</v>
      </c>
      <c r="AW358" s="14" t="s">
        <v>34</v>
      </c>
      <c r="AX358" s="14" t="s">
        <v>72</v>
      </c>
      <c r="AY358" s="194" t="s">
        <v>154</v>
      </c>
    </row>
    <row r="359" s="14" customFormat="1">
      <c r="A359" s="14"/>
      <c r="B359" s="193"/>
      <c r="C359" s="14"/>
      <c r="D359" s="186" t="s">
        <v>166</v>
      </c>
      <c r="E359" s="194" t="s">
        <v>3</v>
      </c>
      <c r="F359" s="195" t="s">
        <v>382</v>
      </c>
      <c r="G359" s="14"/>
      <c r="H359" s="196">
        <v>-1.3500000000000001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166</v>
      </c>
      <c r="AU359" s="194" t="s">
        <v>82</v>
      </c>
      <c r="AV359" s="14" t="s">
        <v>82</v>
      </c>
      <c r="AW359" s="14" t="s">
        <v>34</v>
      </c>
      <c r="AX359" s="14" t="s">
        <v>72</v>
      </c>
      <c r="AY359" s="194" t="s">
        <v>154</v>
      </c>
    </row>
    <row r="360" s="14" customFormat="1">
      <c r="A360" s="14"/>
      <c r="B360" s="193"/>
      <c r="C360" s="14"/>
      <c r="D360" s="186" t="s">
        <v>166</v>
      </c>
      <c r="E360" s="194" t="s">
        <v>3</v>
      </c>
      <c r="F360" s="195" t="s">
        <v>406</v>
      </c>
      <c r="G360" s="14"/>
      <c r="H360" s="196">
        <v>-9.4990000000000006</v>
      </c>
      <c r="I360" s="197"/>
      <c r="J360" s="14"/>
      <c r="K360" s="14"/>
      <c r="L360" s="193"/>
      <c r="M360" s="198"/>
      <c r="N360" s="199"/>
      <c r="O360" s="199"/>
      <c r="P360" s="199"/>
      <c r="Q360" s="199"/>
      <c r="R360" s="199"/>
      <c r="S360" s="199"/>
      <c r="T360" s="20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4" t="s">
        <v>166</v>
      </c>
      <c r="AU360" s="194" t="s">
        <v>82</v>
      </c>
      <c r="AV360" s="14" t="s">
        <v>82</v>
      </c>
      <c r="AW360" s="14" t="s">
        <v>34</v>
      </c>
      <c r="AX360" s="14" t="s">
        <v>72</v>
      </c>
      <c r="AY360" s="194" t="s">
        <v>154</v>
      </c>
    </row>
    <row r="361" s="14" customFormat="1">
      <c r="A361" s="14"/>
      <c r="B361" s="193"/>
      <c r="C361" s="14"/>
      <c r="D361" s="186" t="s">
        <v>166</v>
      </c>
      <c r="E361" s="194" t="s">
        <v>3</v>
      </c>
      <c r="F361" s="195" t="s">
        <v>407</v>
      </c>
      <c r="G361" s="14"/>
      <c r="H361" s="196">
        <v>-1.54</v>
      </c>
      <c r="I361" s="197"/>
      <c r="J361" s="14"/>
      <c r="K361" s="14"/>
      <c r="L361" s="193"/>
      <c r="M361" s="198"/>
      <c r="N361" s="199"/>
      <c r="O361" s="199"/>
      <c r="P361" s="199"/>
      <c r="Q361" s="199"/>
      <c r="R361" s="199"/>
      <c r="S361" s="199"/>
      <c r="T361" s="20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4" t="s">
        <v>166</v>
      </c>
      <c r="AU361" s="194" t="s">
        <v>82</v>
      </c>
      <c r="AV361" s="14" t="s">
        <v>82</v>
      </c>
      <c r="AW361" s="14" t="s">
        <v>34</v>
      </c>
      <c r="AX361" s="14" t="s">
        <v>72</v>
      </c>
      <c r="AY361" s="194" t="s">
        <v>154</v>
      </c>
    </row>
    <row r="362" s="14" customFormat="1">
      <c r="A362" s="14"/>
      <c r="B362" s="193"/>
      <c r="C362" s="14"/>
      <c r="D362" s="186" t="s">
        <v>166</v>
      </c>
      <c r="E362" s="194" t="s">
        <v>3</v>
      </c>
      <c r="F362" s="195" t="s">
        <v>408</v>
      </c>
      <c r="G362" s="14"/>
      <c r="H362" s="196">
        <v>-1.694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166</v>
      </c>
      <c r="AU362" s="194" t="s">
        <v>82</v>
      </c>
      <c r="AV362" s="14" t="s">
        <v>82</v>
      </c>
      <c r="AW362" s="14" t="s">
        <v>34</v>
      </c>
      <c r="AX362" s="14" t="s">
        <v>72</v>
      </c>
      <c r="AY362" s="194" t="s">
        <v>154</v>
      </c>
    </row>
    <row r="363" s="16" customFormat="1">
      <c r="A363" s="16"/>
      <c r="B363" s="209"/>
      <c r="C363" s="16"/>
      <c r="D363" s="186" t="s">
        <v>166</v>
      </c>
      <c r="E363" s="210" t="s">
        <v>3</v>
      </c>
      <c r="F363" s="211" t="s">
        <v>234</v>
      </c>
      <c r="G363" s="16"/>
      <c r="H363" s="212">
        <v>249.20700000000002</v>
      </c>
      <c r="I363" s="213"/>
      <c r="J363" s="16"/>
      <c r="K363" s="16"/>
      <c r="L363" s="209"/>
      <c r="M363" s="214"/>
      <c r="N363" s="215"/>
      <c r="O363" s="215"/>
      <c r="P363" s="215"/>
      <c r="Q363" s="215"/>
      <c r="R363" s="215"/>
      <c r="S363" s="215"/>
      <c r="T363" s="2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10" t="s">
        <v>166</v>
      </c>
      <c r="AU363" s="210" t="s">
        <v>82</v>
      </c>
      <c r="AV363" s="16" t="s">
        <v>183</v>
      </c>
      <c r="AW363" s="16" t="s">
        <v>34</v>
      </c>
      <c r="AX363" s="16" t="s">
        <v>72</v>
      </c>
      <c r="AY363" s="210" t="s">
        <v>154</v>
      </c>
    </row>
    <row r="364" s="13" customFormat="1">
      <c r="A364" s="13"/>
      <c r="B364" s="185"/>
      <c r="C364" s="13"/>
      <c r="D364" s="186" t="s">
        <v>166</v>
      </c>
      <c r="E364" s="187" t="s">
        <v>3</v>
      </c>
      <c r="F364" s="188" t="s">
        <v>246</v>
      </c>
      <c r="G364" s="13"/>
      <c r="H364" s="187" t="s">
        <v>3</v>
      </c>
      <c r="I364" s="189"/>
      <c r="J364" s="13"/>
      <c r="K364" s="13"/>
      <c r="L364" s="185"/>
      <c r="M364" s="190"/>
      <c r="N364" s="191"/>
      <c r="O364" s="191"/>
      <c r="P364" s="191"/>
      <c r="Q364" s="191"/>
      <c r="R364" s="191"/>
      <c r="S364" s="191"/>
      <c r="T364" s="19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7" t="s">
        <v>166</v>
      </c>
      <c r="AU364" s="187" t="s">
        <v>82</v>
      </c>
      <c r="AV364" s="13" t="s">
        <v>80</v>
      </c>
      <c r="AW364" s="13" t="s">
        <v>34</v>
      </c>
      <c r="AX364" s="13" t="s">
        <v>72</v>
      </c>
      <c r="AY364" s="187" t="s">
        <v>154</v>
      </c>
    </row>
    <row r="365" s="14" customFormat="1">
      <c r="A365" s="14"/>
      <c r="B365" s="193"/>
      <c r="C365" s="14"/>
      <c r="D365" s="186" t="s">
        <v>166</v>
      </c>
      <c r="E365" s="194" t="s">
        <v>3</v>
      </c>
      <c r="F365" s="195" t="s">
        <v>409</v>
      </c>
      <c r="G365" s="14"/>
      <c r="H365" s="196">
        <v>27.899999999999999</v>
      </c>
      <c r="I365" s="197"/>
      <c r="J365" s="14"/>
      <c r="K365" s="14"/>
      <c r="L365" s="193"/>
      <c r="M365" s="198"/>
      <c r="N365" s="199"/>
      <c r="O365" s="199"/>
      <c r="P365" s="199"/>
      <c r="Q365" s="199"/>
      <c r="R365" s="199"/>
      <c r="S365" s="199"/>
      <c r="T365" s="20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4" t="s">
        <v>166</v>
      </c>
      <c r="AU365" s="194" t="s">
        <v>82</v>
      </c>
      <c r="AV365" s="14" t="s">
        <v>82</v>
      </c>
      <c r="AW365" s="14" t="s">
        <v>34</v>
      </c>
      <c r="AX365" s="14" t="s">
        <v>72</v>
      </c>
      <c r="AY365" s="194" t="s">
        <v>154</v>
      </c>
    </row>
    <row r="366" s="14" customFormat="1">
      <c r="A366" s="14"/>
      <c r="B366" s="193"/>
      <c r="C366" s="14"/>
      <c r="D366" s="186" t="s">
        <v>166</v>
      </c>
      <c r="E366" s="194" t="s">
        <v>3</v>
      </c>
      <c r="F366" s="195" t="s">
        <v>410</v>
      </c>
      <c r="G366" s="14"/>
      <c r="H366" s="196">
        <v>160.90000000000001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166</v>
      </c>
      <c r="AU366" s="194" t="s">
        <v>82</v>
      </c>
      <c r="AV366" s="14" t="s">
        <v>82</v>
      </c>
      <c r="AW366" s="14" t="s">
        <v>34</v>
      </c>
      <c r="AX366" s="14" t="s">
        <v>72</v>
      </c>
      <c r="AY366" s="194" t="s">
        <v>154</v>
      </c>
    </row>
    <row r="367" s="14" customFormat="1">
      <c r="A367" s="14"/>
      <c r="B367" s="193"/>
      <c r="C367" s="14"/>
      <c r="D367" s="186" t="s">
        <v>166</v>
      </c>
      <c r="E367" s="194" t="s">
        <v>3</v>
      </c>
      <c r="F367" s="195" t="s">
        <v>411</v>
      </c>
      <c r="G367" s="14"/>
      <c r="H367" s="196">
        <v>-2.8799999999999999</v>
      </c>
      <c r="I367" s="197"/>
      <c r="J367" s="14"/>
      <c r="K367" s="14"/>
      <c r="L367" s="193"/>
      <c r="M367" s="198"/>
      <c r="N367" s="199"/>
      <c r="O367" s="199"/>
      <c r="P367" s="199"/>
      <c r="Q367" s="199"/>
      <c r="R367" s="199"/>
      <c r="S367" s="199"/>
      <c r="T367" s="20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4" t="s">
        <v>166</v>
      </c>
      <c r="AU367" s="194" t="s">
        <v>82</v>
      </c>
      <c r="AV367" s="14" t="s">
        <v>82</v>
      </c>
      <c r="AW367" s="14" t="s">
        <v>34</v>
      </c>
      <c r="AX367" s="14" t="s">
        <v>72</v>
      </c>
      <c r="AY367" s="194" t="s">
        <v>154</v>
      </c>
    </row>
    <row r="368" s="14" customFormat="1">
      <c r="A368" s="14"/>
      <c r="B368" s="193"/>
      <c r="C368" s="14"/>
      <c r="D368" s="186" t="s">
        <v>166</v>
      </c>
      <c r="E368" s="194" t="s">
        <v>3</v>
      </c>
      <c r="F368" s="195" t="s">
        <v>412</v>
      </c>
      <c r="G368" s="14"/>
      <c r="H368" s="196">
        <v>-6.3040000000000003</v>
      </c>
      <c r="I368" s="197"/>
      <c r="J368" s="14"/>
      <c r="K368" s="14"/>
      <c r="L368" s="193"/>
      <c r="M368" s="198"/>
      <c r="N368" s="199"/>
      <c r="O368" s="199"/>
      <c r="P368" s="199"/>
      <c r="Q368" s="199"/>
      <c r="R368" s="199"/>
      <c r="S368" s="199"/>
      <c r="T368" s="20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4" t="s">
        <v>166</v>
      </c>
      <c r="AU368" s="194" t="s">
        <v>82</v>
      </c>
      <c r="AV368" s="14" t="s">
        <v>82</v>
      </c>
      <c r="AW368" s="14" t="s">
        <v>34</v>
      </c>
      <c r="AX368" s="14" t="s">
        <v>72</v>
      </c>
      <c r="AY368" s="194" t="s">
        <v>154</v>
      </c>
    </row>
    <row r="369" s="14" customFormat="1">
      <c r="A369" s="14"/>
      <c r="B369" s="193"/>
      <c r="C369" s="14"/>
      <c r="D369" s="186" t="s">
        <v>166</v>
      </c>
      <c r="E369" s="194" t="s">
        <v>3</v>
      </c>
      <c r="F369" s="195" t="s">
        <v>413</v>
      </c>
      <c r="G369" s="14"/>
      <c r="H369" s="196">
        <v>46.600000000000001</v>
      </c>
      <c r="I369" s="197"/>
      <c r="J369" s="14"/>
      <c r="K369" s="14"/>
      <c r="L369" s="193"/>
      <c r="M369" s="198"/>
      <c r="N369" s="199"/>
      <c r="O369" s="199"/>
      <c r="P369" s="199"/>
      <c r="Q369" s="199"/>
      <c r="R369" s="199"/>
      <c r="S369" s="199"/>
      <c r="T369" s="20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4" t="s">
        <v>166</v>
      </c>
      <c r="AU369" s="194" t="s">
        <v>82</v>
      </c>
      <c r="AV369" s="14" t="s">
        <v>82</v>
      </c>
      <c r="AW369" s="14" t="s">
        <v>34</v>
      </c>
      <c r="AX369" s="14" t="s">
        <v>72</v>
      </c>
      <c r="AY369" s="194" t="s">
        <v>154</v>
      </c>
    </row>
    <row r="370" s="14" customFormat="1">
      <c r="A370" s="14"/>
      <c r="B370" s="193"/>
      <c r="C370" s="14"/>
      <c r="D370" s="186" t="s">
        <v>166</v>
      </c>
      <c r="E370" s="194" t="s">
        <v>3</v>
      </c>
      <c r="F370" s="195" t="s">
        <v>248</v>
      </c>
      <c r="G370" s="14"/>
      <c r="H370" s="196">
        <v>-1.7729999999999999</v>
      </c>
      <c r="I370" s="197"/>
      <c r="J370" s="14"/>
      <c r="K370" s="14"/>
      <c r="L370" s="193"/>
      <c r="M370" s="198"/>
      <c r="N370" s="199"/>
      <c r="O370" s="199"/>
      <c r="P370" s="199"/>
      <c r="Q370" s="199"/>
      <c r="R370" s="199"/>
      <c r="S370" s="199"/>
      <c r="T370" s="20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4" t="s">
        <v>166</v>
      </c>
      <c r="AU370" s="194" t="s">
        <v>82</v>
      </c>
      <c r="AV370" s="14" t="s">
        <v>82</v>
      </c>
      <c r="AW370" s="14" t="s">
        <v>34</v>
      </c>
      <c r="AX370" s="14" t="s">
        <v>72</v>
      </c>
      <c r="AY370" s="194" t="s">
        <v>154</v>
      </c>
    </row>
    <row r="371" s="14" customFormat="1">
      <c r="A371" s="14"/>
      <c r="B371" s="193"/>
      <c r="C371" s="14"/>
      <c r="D371" s="186" t="s">
        <v>166</v>
      </c>
      <c r="E371" s="194" t="s">
        <v>3</v>
      </c>
      <c r="F371" s="195" t="s">
        <v>414</v>
      </c>
      <c r="G371" s="14"/>
      <c r="H371" s="196">
        <v>56.100000000000001</v>
      </c>
      <c r="I371" s="197"/>
      <c r="J371" s="14"/>
      <c r="K371" s="14"/>
      <c r="L371" s="193"/>
      <c r="M371" s="198"/>
      <c r="N371" s="199"/>
      <c r="O371" s="199"/>
      <c r="P371" s="199"/>
      <c r="Q371" s="199"/>
      <c r="R371" s="199"/>
      <c r="S371" s="199"/>
      <c r="T371" s="20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4" t="s">
        <v>166</v>
      </c>
      <c r="AU371" s="194" t="s">
        <v>82</v>
      </c>
      <c r="AV371" s="14" t="s">
        <v>82</v>
      </c>
      <c r="AW371" s="14" t="s">
        <v>34</v>
      </c>
      <c r="AX371" s="14" t="s">
        <v>72</v>
      </c>
      <c r="AY371" s="194" t="s">
        <v>154</v>
      </c>
    </row>
    <row r="372" s="14" customFormat="1">
      <c r="A372" s="14"/>
      <c r="B372" s="193"/>
      <c r="C372" s="14"/>
      <c r="D372" s="186" t="s">
        <v>166</v>
      </c>
      <c r="E372" s="194" t="s">
        <v>3</v>
      </c>
      <c r="F372" s="195" t="s">
        <v>236</v>
      </c>
      <c r="G372" s="14"/>
      <c r="H372" s="196">
        <v>-2.758</v>
      </c>
      <c r="I372" s="197"/>
      <c r="J372" s="14"/>
      <c r="K372" s="14"/>
      <c r="L372" s="193"/>
      <c r="M372" s="198"/>
      <c r="N372" s="199"/>
      <c r="O372" s="199"/>
      <c r="P372" s="199"/>
      <c r="Q372" s="199"/>
      <c r="R372" s="199"/>
      <c r="S372" s="199"/>
      <c r="T372" s="20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4" t="s">
        <v>166</v>
      </c>
      <c r="AU372" s="194" t="s">
        <v>82</v>
      </c>
      <c r="AV372" s="14" t="s">
        <v>82</v>
      </c>
      <c r="AW372" s="14" t="s">
        <v>34</v>
      </c>
      <c r="AX372" s="14" t="s">
        <v>72</v>
      </c>
      <c r="AY372" s="194" t="s">
        <v>154</v>
      </c>
    </row>
    <row r="373" s="16" customFormat="1">
      <c r="A373" s="16"/>
      <c r="B373" s="209"/>
      <c r="C373" s="16"/>
      <c r="D373" s="186" t="s">
        <v>166</v>
      </c>
      <c r="E373" s="210" t="s">
        <v>3</v>
      </c>
      <c r="F373" s="211" t="s">
        <v>234</v>
      </c>
      <c r="G373" s="16"/>
      <c r="H373" s="212">
        <v>277.78500000000003</v>
      </c>
      <c r="I373" s="213"/>
      <c r="J373" s="16"/>
      <c r="K373" s="16"/>
      <c r="L373" s="209"/>
      <c r="M373" s="214"/>
      <c r="N373" s="215"/>
      <c r="O373" s="215"/>
      <c r="P373" s="215"/>
      <c r="Q373" s="215"/>
      <c r="R373" s="215"/>
      <c r="S373" s="215"/>
      <c r="T373" s="2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10" t="s">
        <v>166</v>
      </c>
      <c r="AU373" s="210" t="s">
        <v>82</v>
      </c>
      <c r="AV373" s="16" t="s">
        <v>183</v>
      </c>
      <c r="AW373" s="16" t="s">
        <v>34</v>
      </c>
      <c r="AX373" s="16" t="s">
        <v>72</v>
      </c>
      <c r="AY373" s="210" t="s">
        <v>154</v>
      </c>
    </row>
    <row r="374" s="15" customFormat="1">
      <c r="A374" s="15"/>
      <c r="B374" s="201"/>
      <c r="C374" s="15"/>
      <c r="D374" s="186" t="s">
        <v>166</v>
      </c>
      <c r="E374" s="202" t="s">
        <v>3</v>
      </c>
      <c r="F374" s="203" t="s">
        <v>171</v>
      </c>
      <c r="G374" s="15"/>
      <c r="H374" s="204">
        <v>957.85199999999975</v>
      </c>
      <c r="I374" s="205"/>
      <c r="J374" s="15"/>
      <c r="K374" s="15"/>
      <c r="L374" s="201"/>
      <c r="M374" s="206"/>
      <c r="N374" s="207"/>
      <c r="O374" s="207"/>
      <c r="P374" s="207"/>
      <c r="Q374" s="207"/>
      <c r="R374" s="207"/>
      <c r="S374" s="207"/>
      <c r="T374" s="20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02" t="s">
        <v>166</v>
      </c>
      <c r="AU374" s="202" t="s">
        <v>82</v>
      </c>
      <c r="AV374" s="15" t="s">
        <v>162</v>
      </c>
      <c r="AW374" s="15" t="s">
        <v>34</v>
      </c>
      <c r="AX374" s="15" t="s">
        <v>80</v>
      </c>
      <c r="AY374" s="202" t="s">
        <v>154</v>
      </c>
    </row>
    <row r="375" s="2" customFormat="1" ht="37.8" customHeight="1">
      <c r="A375" s="40"/>
      <c r="B375" s="166"/>
      <c r="C375" s="167" t="s">
        <v>415</v>
      </c>
      <c r="D375" s="167" t="s">
        <v>157</v>
      </c>
      <c r="E375" s="168" t="s">
        <v>416</v>
      </c>
      <c r="F375" s="169" t="s">
        <v>417</v>
      </c>
      <c r="G375" s="170" t="s">
        <v>186</v>
      </c>
      <c r="H375" s="171">
        <v>215.34800000000001</v>
      </c>
      <c r="I375" s="172"/>
      <c r="J375" s="173">
        <f>ROUND(I375*H375,2)</f>
        <v>0</v>
      </c>
      <c r="K375" s="169" t="s">
        <v>161</v>
      </c>
      <c r="L375" s="41"/>
      <c r="M375" s="174" t="s">
        <v>3</v>
      </c>
      <c r="N375" s="175" t="s">
        <v>43</v>
      </c>
      <c r="O375" s="74"/>
      <c r="P375" s="176">
        <f>O375*H375</f>
        <v>0</v>
      </c>
      <c r="Q375" s="176">
        <v>0</v>
      </c>
      <c r="R375" s="176">
        <f>Q375*H375</f>
        <v>0</v>
      </c>
      <c r="S375" s="176">
        <v>0.068000000000000005</v>
      </c>
      <c r="T375" s="177">
        <f>S375*H375</f>
        <v>14.643664000000001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178" t="s">
        <v>162</v>
      </c>
      <c r="AT375" s="178" t="s">
        <v>157</v>
      </c>
      <c r="AU375" s="178" t="s">
        <v>82</v>
      </c>
      <c r="AY375" s="21" t="s">
        <v>154</v>
      </c>
      <c r="BE375" s="179">
        <f>IF(N375="základní",J375,0)</f>
        <v>0</v>
      </c>
      <c r="BF375" s="179">
        <f>IF(N375="snížená",J375,0)</f>
        <v>0</v>
      </c>
      <c r="BG375" s="179">
        <f>IF(N375="zákl. přenesená",J375,0)</f>
        <v>0</v>
      </c>
      <c r="BH375" s="179">
        <f>IF(N375="sníž. přenesená",J375,0)</f>
        <v>0</v>
      </c>
      <c r="BI375" s="179">
        <f>IF(N375="nulová",J375,0)</f>
        <v>0</v>
      </c>
      <c r="BJ375" s="21" t="s">
        <v>80</v>
      </c>
      <c r="BK375" s="179">
        <f>ROUND(I375*H375,2)</f>
        <v>0</v>
      </c>
      <c r="BL375" s="21" t="s">
        <v>162</v>
      </c>
      <c r="BM375" s="178" t="s">
        <v>418</v>
      </c>
    </row>
    <row r="376" s="2" customFormat="1">
      <c r="A376" s="40"/>
      <c r="B376" s="41"/>
      <c r="C376" s="40"/>
      <c r="D376" s="180" t="s">
        <v>164</v>
      </c>
      <c r="E376" s="40"/>
      <c r="F376" s="181" t="s">
        <v>419</v>
      </c>
      <c r="G376" s="40"/>
      <c r="H376" s="40"/>
      <c r="I376" s="182"/>
      <c r="J376" s="40"/>
      <c r="K376" s="40"/>
      <c r="L376" s="41"/>
      <c r="M376" s="183"/>
      <c r="N376" s="184"/>
      <c r="O376" s="74"/>
      <c r="P376" s="74"/>
      <c r="Q376" s="74"/>
      <c r="R376" s="74"/>
      <c r="S376" s="74"/>
      <c r="T376" s="75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21" t="s">
        <v>164</v>
      </c>
      <c r="AU376" s="21" t="s">
        <v>82</v>
      </c>
    </row>
    <row r="377" s="13" customFormat="1">
      <c r="A377" s="13"/>
      <c r="B377" s="185"/>
      <c r="C377" s="13"/>
      <c r="D377" s="186" t="s">
        <v>166</v>
      </c>
      <c r="E377" s="187" t="s">
        <v>3</v>
      </c>
      <c r="F377" s="188" t="s">
        <v>195</v>
      </c>
      <c r="G377" s="13"/>
      <c r="H377" s="187" t="s">
        <v>3</v>
      </c>
      <c r="I377" s="189"/>
      <c r="J377" s="13"/>
      <c r="K377" s="13"/>
      <c r="L377" s="185"/>
      <c r="M377" s="190"/>
      <c r="N377" s="191"/>
      <c r="O377" s="191"/>
      <c r="P377" s="191"/>
      <c r="Q377" s="191"/>
      <c r="R377" s="191"/>
      <c r="S377" s="191"/>
      <c r="T377" s="19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166</v>
      </c>
      <c r="AU377" s="187" t="s">
        <v>82</v>
      </c>
      <c r="AV377" s="13" t="s">
        <v>80</v>
      </c>
      <c r="AW377" s="13" t="s">
        <v>34</v>
      </c>
      <c r="AX377" s="13" t="s">
        <v>72</v>
      </c>
      <c r="AY377" s="187" t="s">
        <v>154</v>
      </c>
    </row>
    <row r="378" s="14" customFormat="1">
      <c r="A378" s="14"/>
      <c r="B378" s="193"/>
      <c r="C378" s="14"/>
      <c r="D378" s="186" t="s">
        <v>166</v>
      </c>
      <c r="E378" s="194" t="s">
        <v>3</v>
      </c>
      <c r="F378" s="195" t="s">
        <v>420</v>
      </c>
      <c r="G378" s="14"/>
      <c r="H378" s="196">
        <v>13.09</v>
      </c>
      <c r="I378" s="197"/>
      <c r="J378" s="14"/>
      <c r="K378" s="14"/>
      <c r="L378" s="193"/>
      <c r="M378" s="198"/>
      <c r="N378" s="199"/>
      <c r="O378" s="199"/>
      <c r="P378" s="199"/>
      <c r="Q378" s="199"/>
      <c r="R378" s="199"/>
      <c r="S378" s="199"/>
      <c r="T378" s="20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4" t="s">
        <v>166</v>
      </c>
      <c r="AU378" s="194" t="s">
        <v>82</v>
      </c>
      <c r="AV378" s="14" t="s">
        <v>82</v>
      </c>
      <c r="AW378" s="14" t="s">
        <v>34</v>
      </c>
      <c r="AX378" s="14" t="s">
        <v>72</v>
      </c>
      <c r="AY378" s="194" t="s">
        <v>154</v>
      </c>
    </row>
    <row r="379" s="14" customFormat="1">
      <c r="A379" s="14"/>
      <c r="B379" s="193"/>
      <c r="C379" s="14"/>
      <c r="D379" s="186" t="s">
        <v>166</v>
      </c>
      <c r="E379" s="194" t="s">
        <v>3</v>
      </c>
      <c r="F379" s="195" t="s">
        <v>244</v>
      </c>
      <c r="G379" s="14"/>
      <c r="H379" s="196">
        <v>-1.1819999999999999</v>
      </c>
      <c r="I379" s="197"/>
      <c r="J379" s="14"/>
      <c r="K379" s="14"/>
      <c r="L379" s="193"/>
      <c r="M379" s="198"/>
      <c r="N379" s="199"/>
      <c r="O379" s="199"/>
      <c r="P379" s="199"/>
      <c r="Q379" s="199"/>
      <c r="R379" s="199"/>
      <c r="S379" s="199"/>
      <c r="T379" s="20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4" t="s">
        <v>166</v>
      </c>
      <c r="AU379" s="194" t="s">
        <v>82</v>
      </c>
      <c r="AV379" s="14" t="s">
        <v>82</v>
      </c>
      <c r="AW379" s="14" t="s">
        <v>34</v>
      </c>
      <c r="AX379" s="14" t="s">
        <v>72</v>
      </c>
      <c r="AY379" s="194" t="s">
        <v>154</v>
      </c>
    </row>
    <row r="380" s="14" customFormat="1">
      <c r="A380" s="14"/>
      <c r="B380" s="193"/>
      <c r="C380" s="14"/>
      <c r="D380" s="186" t="s">
        <v>166</v>
      </c>
      <c r="E380" s="194" t="s">
        <v>3</v>
      </c>
      <c r="F380" s="195" t="s">
        <v>421</v>
      </c>
      <c r="G380" s="14"/>
      <c r="H380" s="196">
        <v>4.6379999999999999</v>
      </c>
      <c r="I380" s="197"/>
      <c r="J380" s="14"/>
      <c r="K380" s="14"/>
      <c r="L380" s="193"/>
      <c r="M380" s="198"/>
      <c r="N380" s="199"/>
      <c r="O380" s="199"/>
      <c r="P380" s="199"/>
      <c r="Q380" s="199"/>
      <c r="R380" s="199"/>
      <c r="S380" s="199"/>
      <c r="T380" s="20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4" t="s">
        <v>166</v>
      </c>
      <c r="AU380" s="194" t="s">
        <v>82</v>
      </c>
      <c r="AV380" s="14" t="s">
        <v>82</v>
      </c>
      <c r="AW380" s="14" t="s">
        <v>34</v>
      </c>
      <c r="AX380" s="14" t="s">
        <v>72</v>
      </c>
      <c r="AY380" s="194" t="s">
        <v>154</v>
      </c>
    </row>
    <row r="381" s="14" customFormat="1">
      <c r="A381" s="14"/>
      <c r="B381" s="193"/>
      <c r="C381" s="14"/>
      <c r="D381" s="186" t="s">
        <v>166</v>
      </c>
      <c r="E381" s="194" t="s">
        <v>3</v>
      </c>
      <c r="F381" s="195" t="s">
        <v>422</v>
      </c>
      <c r="G381" s="14"/>
      <c r="H381" s="196">
        <v>23.100000000000001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166</v>
      </c>
      <c r="AU381" s="194" t="s">
        <v>82</v>
      </c>
      <c r="AV381" s="14" t="s">
        <v>82</v>
      </c>
      <c r="AW381" s="14" t="s">
        <v>34</v>
      </c>
      <c r="AX381" s="14" t="s">
        <v>72</v>
      </c>
      <c r="AY381" s="194" t="s">
        <v>154</v>
      </c>
    </row>
    <row r="382" s="14" customFormat="1">
      <c r="A382" s="14"/>
      <c r="B382" s="193"/>
      <c r="C382" s="14"/>
      <c r="D382" s="186" t="s">
        <v>166</v>
      </c>
      <c r="E382" s="194" t="s">
        <v>3</v>
      </c>
      <c r="F382" s="195" t="s">
        <v>232</v>
      </c>
      <c r="G382" s="14"/>
      <c r="H382" s="196">
        <v>-1.379</v>
      </c>
      <c r="I382" s="197"/>
      <c r="J382" s="14"/>
      <c r="K382" s="14"/>
      <c r="L382" s="193"/>
      <c r="M382" s="198"/>
      <c r="N382" s="199"/>
      <c r="O382" s="199"/>
      <c r="P382" s="199"/>
      <c r="Q382" s="199"/>
      <c r="R382" s="199"/>
      <c r="S382" s="199"/>
      <c r="T382" s="20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4" t="s">
        <v>166</v>
      </c>
      <c r="AU382" s="194" t="s">
        <v>82</v>
      </c>
      <c r="AV382" s="14" t="s">
        <v>82</v>
      </c>
      <c r="AW382" s="14" t="s">
        <v>34</v>
      </c>
      <c r="AX382" s="14" t="s">
        <v>72</v>
      </c>
      <c r="AY382" s="194" t="s">
        <v>154</v>
      </c>
    </row>
    <row r="383" s="14" customFormat="1">
      <c r="A383" s="14"/>
      <c r="B383" s="193"/>
      <c r="C383" s="14"/>
      <c r="D383" s="186" t="s">
        <v>166</v>
      </c>
      <c r="E383" s="194" t="s">
        <v>3</v>
      </c>
      <c r="F383" s="195" t="s">
        <v>382</v>
      </c>
      <c r="G383" s="14"/>
      <c r="H383" s="196">
        <v>-1.3500000000000001</v>
      </c>
      <c r="I383" s="197"/>
      <c r="J383" s="14"/>
      <c r="K383" s="14"/>
      <c r="L383" s="193"/>
      <c r="M383" s="198"/>
      <c r="N383" s="199"/>
      <c r="O383" s="199"/>
      <c r="P383" s="199"/>
      <c r="Q383" s="199"/>
      <c r="R383" s="199"/>
      <c r="S383" s="199"/>
      <c r="T383" s="20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4" t="s">
        <v>166</v>
      </c>
      <c r="AU383" s="194" t="s">
        <v>82</v>
      </c>
      <c r="AV383" s="14" t="s">
        <v>82</v>
      </c>
      <c r="AW383" s="14" t="s">
        <v>34</v>
      </c>
      <c r="AX383" s="14" t="s">
        <v>72</v>
      </c>
      <c r="AY383" s="194" t="s">
        <v>154</v>
      </c>
    </row>
    <row r="384" s="14" customFormat="1">
      <c r="A384" s="14"/>
      <c r="B384" s="193"/>
      <c r="C384" s="14"/>
      <c r="D384" s="186" t="s">
        <v>166</v>
      </c>
      <c r="E384" s="194" t="s">
        <v>3</v>
      </c>
      <c r="F384" s="195" t="s">
        <v>423</v>
      </c>
      <c r="G384" s="14"/>
      <c r="H384" s="196">
        <v>37.799999999999997</v>
      </c>
      <c r="I384" s="197"/>
      <c r="J384" s="14"/>
      <c r="K384" s="14"/>
      <c r="L384" s="193"/>
      <c r="M384" s="198"/>
      <c r="N384" s="199"/>
      <c r="O384" s="199"/>
      <c r="P384" s="199"/>
      <c r="Q384" s="199"/>
      <c r="R384" s="199"/>
      <c r="S384" s="199"/>
      <c r="T384" s="20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4" t="s">
        <v>166</v>
      </c>
      <c r="AU384" s="194" t="s">
        <v>82</v>
      </c>
      <c r="AV384" s="14" t="s">
        <v>82</v>
      </c>
      <c r="AW384" s="14" t="s">
        <v>34</v>
      </c>
      <c r="AX384" s="14" t="s">
        <v>72</v>
      </c>
      <c r="AY384" s="194" t="s">
        <v>154</v>
      </c>
    </row>
    <row r="385" s="14" customFormat="1">
      <c r="A385" s="14"/>
      <c r="B385" s="193"/>
      <c r="C385" s="14"/>
      <c r="D385" s="186" t="s">
        <v>166</v>
      </c>
      <c r="E385" s="194" t="s">
        <v>3</v>
      </c>
      <c r="F385" s="195" t="s">
        <v>232</v>
      </c>
      <c r="G385" s="14"/>
      <c r="H385" s="196">
        <v>-1.379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166</v>
      </c>
      <c r="AU385" s="194" t="s">
        <v>82</v>
      </c>
      <c r="AV385" s="14" t="s">
        <v>82</v>
      </c>
      <c r="AW385" s="14" t="s">
        <v>34</v>
      </c>
      <c r="AX385" s="14" t="s">
        <v>72</v>
      </c>
      <c r="AY385" s="194" t="s">
        <v>154</v>
      </c>
    </row>
    <row r="386" s="13" customFormat="1">
      <c r="A386" s="13"/>
      <c r="B386" s="185"/>
      <c r="C386" s="13"/>
      <c r="D386" s="186" t="s">
        <v>166</v>
      </c>
      <c r="E386" s="187" t="s">
        <v>3</v>
      </c>
      <c r="F386" s="188" t="s">
        <v>222</v>
      </c>
      <c r="G386" s="13"/>
      <c r="H386" s="187" t="s">
        <v>3</v>
      </c>
      <c r="I386" s="189"/>
      <c r="J386" s="13"/>
      <c r="K386" s="13"/>
      <c r="L386" s="185"/>
      <c r="M386" s="190"/>
      <c r="N386" s="191"/>
      <c r="O386" s="191"/>
      <c r="P386" s="191"/>
      <c r="Q386" s="191"/>
      <c r="R386" s="191"/>
      <c r="S386" s="191"/>
      <c r="T386" s="19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7" t="s">
        <v>166</v>
      </c>
      <c r="AU386" s="187" t="s">
        <v>82</v>
      </c>
      <c r="AV386" s="13" t="s">
        <v>80</v>
      </c>
      <c r="AW386" s="13" t="s">
        <v>34</v>
      </c>
      <c r="AX386" s="13" t="s">
        <v>72</v>
      </c>
      <c r="AY386" s="187" t="s">
        <v>154</v>
      </c>
    </row>
    <row r="387" s="14" customFormat="1">
      <c r="A387" s="14"/>
      <c r="B387" s="193"/>
      <c r="C387" s="14"/>
      <c r="D387" s="186" t="s">
        <v>166</v>
      </c>
      <c r="E387" s="194" t="s">
        <v>3</v>
      </c>
      <c r="F387" s="195" t="s">
        <v>424</v>
      </c>
      <c r="G387" s="14"/>
      <c r="H387" s="196">
        <v>24.640000000000001</v>
      </c>
      <c r="I387" s="197"/>
      <c r="J387" s="14"/>
      <c r="K387" s="14"/>
      <c r="L387" s="193"/>
      <c r="M387" s="198"/>
      <c r="N387" s="199"/>
      <c r="O387" s="199"/>
      <c r="P387" s="199"/>
      <c r="Q387" s="199"/>
      <c r="R387" s="199"/>
      <c r="S387" s="199"/>
      <c r="T387" s="20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4" t="s">
        <v>166</v>
      </c>
      <c r="AU387" s="194" t="s">
        <v>82</v>
      </c>
      <c r="AV387" s="14" t="s">
        <v>82</v>
      </c>
      <c r="AW387" s="14" t="s">
        <v>34</v>
      </c>
      <c r="AX387" s="14" t="s">
        <v>72</v>
      </c>
      <c r="AY387" s="194" t="s">
        <v>154</v>
      </c>
    </row>
    <row r="388" s="14" customFormat="1">
      <c r="A388" s="14"/>
      <c r="B388" s="193"/>
      <c r="C388" s="14"/>
      <c r="D388" s="186" t="s">
        <v>166</v>
      </c>
      <c r="E388" s="194" t="s">
        <v>3</v>
      </c>
      <c r="F388" s="195" t="s">
        <v>232</v>
      </c>
      <c r="G388" s="14"/>
      <c r="H388" s="196">
        <v>-1.379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166</v>
      </c>
      <c r="AU388" s="194" t="s">
        <v>82</v>
      </c>
      <c r="AV388" s="14" t="s">
        <v>82</v>
      </c>
      <c r="AW388" s="14" t="s">
        <v>34</v>
      </c>
      <c r="AX388" s="14" t="s">
        <v>72</v>
      </c>
      <c r="AY388" s="194" t="s">
        <v>154</v>
      </c>
    </row>
    <row r="389" s="14" customFormat="1">
      <c r="A389" s="14"/>
      <c r="B389" s="193"/>
      <c r="C389" s="14"/>
      <c r="D389" s="186" t="s">
        <v>166</v>
      </c>
      <c r="E389" s="194" t="s">
        <v>3</v>
      </c>
      <c r="F389" s="195" t="s">
        <v>425</v>
      </c>
      <c r="G389" s="14"/>
      <c r="H389" s="196">
        <v>24.379999999999999</v>
      </c>
      <c r="I389" s="197"/>
      <c r="J389" s="14"/>
      <c r="K389" s="14"/>
      <c r="L389" s="193"/>
      <c r="M389" s="198"/>
      <c r="N389" s="199"/>
      <c r="O389" s="199"/>
      <c r="P389" s="199"/>
      <c r="Q389" s="199"/>
      <c r="R389" s="199"/>
      <c r="S389" s="199"/>
      <c r="T389" s="20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4" t="s">
        <v>166</v>
      </c>
      <c r="AU389" s="194" t="s">
        <v>82</v>
      </c>
      <c r="AV389" s="14" t="s">
        <v>82</v>
      </c>
      <c r="AW389" s="14" t="s">
        <v>34</v>
      </c>
      <c r="AX389" s="14" t="s">
        <v>72</v>
      </c>
      <c r="AY389" s="194" t="s">
        <v>154</v>
      </c>
    </row>
    <row r="390" s="14" customFormat="1">
      <c r="A390" s="14"/>
      <c r="B390" s="193"/>
      <c r="C390" s="14"/>
      <c r="D390" s="186" t="s">
        <v>166</v>
      </c>
      <c r="E390" s="194" t="s">
        <v>3</v>
      </c>
      <c r="F390" s="195" t="s">
        <v>426</v>
      </c>
      <c r="G390" s="14"/>
      <c r="H390" s="196">
        <v>-1.379</v>
      </c>
      <c r="I390" s="197"/>
      <c r="J390" s="14"/>
      <c r="K390" s="14"/>
      <c r="L390" s="193"/>
      <c r="M390" s="198"/>
      <c r="N390" s="199"/>
      <c r="O390" s="199"/>
      <c r="P390" s="199"/>
      <c r="Q390" s="199"/>
      <c r="R390" s="199"/>
      <c r="S390" s="199"/>
      <c r="T390" s="20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4" t="s">
        <v>166</v>
      </c>
      <c r="AU390" s="194" t="s">
        <v>82</v>
      </c>
      <c r="AV390" s="14" t="s">
        <v>82</v>
      </c>
      <c r="AW390" s="14" t="s">
        <v>34</v>
      </c>
      <c r="AX390" s="14" t="s">
        <v>72</v>
      </c>
      <c r="AY390" s="194" t="s">
        <v>154</v>
      </c>
    </row>
    <row r="391" s="13" customFormat="1">
      <c r="A391" s="13"/>
      <c r="B391" s="185"/>
      <c r="C391" s="13"/>
      <c r="D391" s="186" t="s">
        <v>166</v>
      </c>
      <c r="E391" s="187" t="s">
        <v>3</v>
      </c>
      <c r="F391" s="188" t="s">
        <v>224</v>
      </c>
      <c r="G391" s="13"/>
      <c r="H391" s="187" t="s">
        <v>3</v>
      </c>
      <c r="I391" s="189"/>
      <c r="J391" s="13"/>
      <c r="K391" s="13"/>
      <c r="L391" s="185"/>
      <c r="M391" s="190"/>
      <c r="N391" s="191"/>
      <c r="O391" s="191"/>
      <c r="P391" s="191"/>
      <c r="Q391" s="191"/>
      <c r="R391" s="191"/>
      <c r="S391" s="191"/>
      <c r="T391" s="19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7" t="s">
        <v>166</v>
      </c>
      <c r="AU391" s="187" t="s">
        <v>82</v>
      </c>
      <c r="AV391" s="13" t="s">
        <v>80</v>
      </c>
      <c r="AW391" s="13" t="s">
        <v>34</v>
      </c>
      <c r="AX391" s="13" t="s">
        <v>72</v>
      </c>
      <c r="AY391" s="187" t="s">
        <v>154</v>
      </c>
    </row>
    <row r="392" s="14" customFormat="1">
      <c r="A392" s="14"/>
      <c r="B392" s="193"/>
      <c r="C392" s="14"/>
      <c r="D392" s="186" t="s">
        <v>166</v>
      </c>
      <c r="E392" s="194" t="s">
        <v>3</v>
      </c>
      <c r="F392" s="195" t="s">
        <v>427</v>
      </c>
      <c r="G392" s="14"/>
      <c r="H392" s="196">
        <v>55.308</v>
      </c>
      <c r="I392" s="197"/>
      <c r="J392" s="14"/>
      <c r="K392" s="14"/>
      <c r="L392" s="193"/>
      <c r="M392" s="198"/>
      <c r="N392" s="199"/>
      <c r="O392" s="199"/>
      <c r="P392" s="199"/>
      <c r="Q392" s="199"/>
      <c r="R392" s="199"/>
      <c r="S392" s="199"/>
      <c r="T392" s="20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4" t="s">
        <v>166</v>
      </c>
      <c r="AU392" s="194" t="s">
        <v>82</v>
      </c>
      <c r="AV392" s="14" t="s">
        <v>82</v>
      </c>
      <c r="AW392" s="14" t="s">
        <v>34</v>
      </c>
      <c r="AX392" s="14" t="s">
        <v>72</v>
      </c>
      <c r="AY392" s="194" t="s">
        <v>154</v>
      </c>
    </row>
    <row r="393" s="14" customFormat="1">
      <c r="A393" s="14"/>
      <c r="B393" s="193"/>
      <c r="C393" s="14"/>
      <c r="D393" s="186" t="s">
        <v>166</v>
      </c>
      <c r="E393" s="194" t="s">
        <v>3</v>
      </c>
      <c r="F393" s="195" t="s">
        <v>428</v>
      </c>
      <c r="G393" s="14"/>
      <c r="H393" s="196">
        <v>-6.8949999999999996</v>
      </c>
      <c r="I393" s="197"/>
      <c r="J393" s="14"/>
      <c r="K393" s="14"/>
      <c r="L393" s="193"/>
      <c r="M393" s="198"/>
      <c r="N393" s="199"/>
      <c r="O393" s="199"/>
      <c r="P393" s="199"/>
      <c r="Q393" s="199"/>
      <c r="R393" s="199"/>
      <c r="S393" s="199"/>
      <c r="T393" s="20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4" t="s">
        <v>166</v>
      </c>
      <c r="AU393" s="194" t="s">
        <v>82</v>
      </c>
      <c r="AV393" s="14" t="s">
        <v>82</v>
      </c>
      <c r="AW393" s="14" t="s">
        <v>34</v>
      </c>
      <c r="AX393" s="14" t="s">
        <v>72</v>
      </c>
      <c r="AY393" s="194" t="s">
        <v>154</v>
      </c>
    </row>
    <row r="394" s="14" customFormat="1">
      <c r="A394" s="14"/>
      <c r="B394" s="193"/>
      <c r="C394" s="14"/>
      <c r="D394" s="186" t="s">
        <v>166</v>
      </c>
      <c r="E394" s="194" t="s">
        <v>3</v>
      </c>
      <c r="F394" s="195" t="s">
        <v>429</v>
      </c>
      <c r="G394" s="14"/>
      <c r="H394" s="196">
        <v>54.229999999999997</v>
      </c>
      <c r="I394" s="197"/>
      <c r="J394" s="14"/>
      <c r="K394" s="14"/>
      <c r="L394" s="193"/>
      <c r="M394" s="198"/>
      <c r="N394" s="199"/>
      <c r="O394" s="199"/>
      <c r="P394" s="199"/>
      <c r="Q394" s="199"/>
      <c r="R394" s="199"/>
      <c r="S394" s="199"/>
      <c r="T394" s="20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4" t="s">
        <v>166</v>
      </c>
      <c r="AU394" s="194" t="s">
        <v>82</v>
      </c>
      <c r="AV394" s="14" t="s">
        <v>82</v>
      </c>
      <c r="AW394" s="14" t="s">
        <v>34</v>
      </c>
      <c r="AX394" s="14" t="s">
        <v>72</v>
      </c>
      <c r="AY394" s="194" t="s">
        <v>154</v>
      </c>
    </row>
    <row r="395" s="14" customFormat="1">
      <c r="A395" s="14"/>
      <c r="B395" s="193"/>
      <c r="C395" s="14"/>
      <c r="D395" s="186" t="s">
        <v>166</v>
      </c>
      <c r="E395" s="194" t="s">
        <v>3</v>
      </c>
      <c r="F395" s="195" t="s">
        <v>428</v>
      </c>
      <c r="G395" s="14"/>
      <c r="H395" s="196">
        <v>-6.8949999999999996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166</v>
      </c>
      <c r="AU395" s="194" t="s">
        <v>82</v>
      </c>
      <c r="AV395" s="14" t="s">
        <v>82</v>
      </c>
      <c r="AW395" s="14" t="s">
        <v>34</v>
      </c>
      <c r="AX395" s="14" t="s">
        <v>72</v>
      </c>
      <c r="AY395" s="194" t="s">
        <v>154</v>
      </c>
    </row>
    <row r="396" s="15" customFormat="1">
      <c r="A396" s="15"/>
      <c r="B396" s="201"/>
      <c r="C396" s="15"/>
      <c r="D396" s="186" t="s">
        <v>166</v>
      </c>
      <c r="E396" s="202" t="s">
        <v>3</v>
      </c>
      <c r="F396" s="203" t="s">
        <v>171</v>
      </c>
      <c r="G396" s="15"/>
      <c r="H396" s="204">
        <v>215.34799999999996</v>
      </c>
      <c r="I396" s="205"/>
      <c r="J396" s="15"/>
      <c r="K396" s="15"/>
      <c r="L396" s="201"/>
      <c r="M396" s="206"/>
      <c r="N396" s="207"/>
      <c r="O396" s="207"/>
      <c r="P396" s="207"/>
      <c r="Q396" s="207"/>
      <c r="R396" s="207"/>
      <c r="S396" s="207"/>
      <c r="T396" s="20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02" t="s">
        <v>166</v>
      </c>
      <c r="AU396" s="202" t="s">
        <v>82</v>
      </c>
      <c r="AV396" s="15" t="s">
        <v>162</v>
      </c>
      <c r="AW396" s="15" t="s">
        <v>34</v>
      </c>
      <c r="AX396" s="15" t="s">
        <v>80</v>
      </c>
      <c r="AY396" s="202" t="s">
        <v>154</v>
      </c>
    </row>
    <row r="397" s="12" customFormat="1" ht="22.8" customHeight="1">
      <c r="A397" s="12"/>
      <c r="B397" s="153"/>
      <c r="C397" s="12"/>
      <c r="D397" s="154" t="s">
        <v>71</v>
      </c>
      <c r="E397" s="164" t="s">
        <v>430</v>
      </c>
      <c r="F397" s="164" t="s">
        <v>431</v>
      </c>
      <c r="G397" s="12"/>
      <c r="H397" s="12"/>
      <c r="I397" s="156"/>
      <c r="J397" s="165">
        <f>BK397</f>
        <v>0</v>
      </c>
      <c r="K397" s="12"/>
      <c r="L397" s="153"/>
      <c r="M397" s="158"/>
      <c r="N397" s="159"/>
      <c r="O397" s="159"/>
      <c r="P397" s="160">
        <f>SUM(P398:P406)</f>
        <v>0</v>
      </c>
      <c r="Q397" s="159"/>
      <c r="R397" s="160">
        <f>SUM(R398:R406)</f>
        <v>0</v>
      </c>
      <c r="S397" s="159"/>
      <c r="T397" s="161">
        <f>SUM(T398:T406)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54" t="s">
        <v>80</v>
      </c>
      <c r="AT397" s="162" t="s">
        <v>71</v>
      </c>
      <c r="AU397" s="162" t="s">
        <v>80</v>
      </c>
      <c r="AY397" s="154" t="s">
        <v>154</v>
      </c>
      <c r="BK397" s="163">
        <f>SUM(BK398:BK406)</f>
        <v>0</v>
      </c>
    </row>
    <row r="398" s="2" customFormat="1" ht="37.8" customHeight="1">
      <c r="A398" s="40"/>
      <c r="B398" s="166"/>
      <c r="C398" s="167" t="s">
        <v>432</v>
      </c>
      <c r="D398" s="167" t="s">
        <v>157</v>
      </c>
      <c r="E398" s="168" t="s">
        <v>433</v>
      </c>
      <c r="F398" s="169" t="s">
        <v>434</v>
      </c>
      <c r="G398" s="170" t="s">
        <v>435</v>
      </c>
      <c r="H398" s="171">
        <v>297.49799999999999</v>
      </c>
      <c r="I398" s="172"/>
      <c r="J398" s="173">
        <f>ROUND(I398*H398,2)</f>
        <v>0</v>
      </c>
      <c r="K398" s="169" t="s">
        <v>161</v>
      </c>
      <c r="L398" s="41"/>
      <c r="M398" s="174" t="s">
        <v>3</v>
      </c>
      <c r="N398" s="175" t="s">
        <v>43</v>
      </c>
      <c r="O398" s="74"/>
      <c r="P398" s="176">
        <f>O398*H398</f>
        <v>0</v>
      </c>
      <c r="Q398" s="176">
        <v>0</v>
      </c>
      <c r="R398" s="176">
        <f>Q398*H398</f>
        <v>0</v>
      </c>
      <c r="S398" s="176">
        <v>0</v>
      </c>
      <c r="T398" s="17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178" t="s">
        <v>162</v>
      </c>
      <c r="AT398" s="178" t="s">
        <v>157</v>
      </c>
      <c r="AU398" s="178" t="s">
        <v>82</v>
      </c>
      <c r="AY398" s="21" t="s">
        <v>154</v>
      </c>
      <c r="BE398" s="179">
        <f>IF(N398="základní",J398,0)</f>
        <v>0</v>
      </c>
      <c r="BF398" s="179">
        <f>IF(N398="snížená",J398,0)</f>
        <v>0</v>
      </c>
      <c r="BG398" s="179">
        <f>IF(N398="zákl. přenesená",J398,0)</f>
        <v>0</v>
      </c>
      <c r="BH398" s="179">
        <f>IF(N398="sníž. přenesená",J398,0)</f>
        <v>0</v>
      </c>
      <c r="BI398" s="179">
        <f>IF(N398="nulová",J398,0)</f>
        <v>0</v>
      </c>
      <c r="BJ398" s="21" t="s">
        <v>80</v>
      </c>
      <c r="BK398" s="179">
        <f>ROUND(I398*H398,2)</f>
        <v>0</v>
      </c>
      <c r="BL398" s="21" t="s">
        <v>162</v>
      </c>
      <c r="BM398" s="178" t="s">
        <v>436</v>
      </c>
    </row>
    <row r="399" s="2" customFormat="1">
      <c r="A399" s="40"/>
      <c r="B399" s="41"/>
      <c r="C399" s="40"/>
      <c r="D399" s="180" t="s">
        <v>164</v>
      </c>
      <c r="E399" s="40"/>
      <c r="F399" s="181" t="s">
        <v>437</v>
      </c>
      <c r="G399" s="40"/>
      <c r="H399" s="40"/>
      <c r="I399" s="182"/>
      <c r="J399" s="40"/>
      <c r="K399" s="40"/>
      <c r="L399" s="41"/>
      <c r="M399" s="183"/>
      <c r="N399" s="184"/>
      <c r="O399" s="74"/>
      <c r="P399" s="74"/>
      <c r="Q399" s="74"/>
      <c r="R399" s="74"/>
      <c r="S399" s="74"/>
      <c r="T399" s="75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21" t="s">
        <v>164</v>
      </c>
      <c r="AU399" s="21" t="s">
        <v>82</v>
      </c>
    </row>
    <row r="400" s="2" customFormat="1" ht="24.15" customHeight="1">
      <c r="A400" s="40"/>
      <c r="B400" s="166"/>
      <c r="C400" s="167" t="s">
        <v>438</v>
      </c>
      <c r="D400" s="167" t="s">
        <v>157</v>
      </c>
      <c r="E400" s="168" t="s">
        <v>439</v>
      </c>
      <c r="F400" s="169" t="s">
        <v>440</v>
      </c>
      <c r="G400" s="170" t="s">
        <v>435</v>
      </c>
      <c r="H400" s="171">
        <v>297.49799999999999</v>
      </c>
      <c r="I400" s="172"/>
      <c r="J400" s="173">
        <f>ROUND(I400*H400,2)</f>
        <v>0</v>
      </c>
      <c r="K400" s="169" t="s">
        <v>161</v>
      </c>
      <c r="L400" s="41"/>
      <c r="M400" s="174" t="s">
        <v>3</v>
      </c>
      <c r="N400" s="175" t="s">
        <v>43</v>
      </c>
      <c r="O400" s="74"/>
      <c r="P400" s="176">
        <f>O400*H400</f>
        <v>0</v>
      </c>
      <c r="Q400" s="176">
        <v>0</v>
      </c>
      <c r="R400" s="176">
        <f>Q400*H400</f>
        <v>0</v>
      </c>
      <c r="S400" s="176">
        <v>0</v>
      </c>
      <c r="T400" s="17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178" t="s">
        <v>162</v>
      </c>
      <c r="AT400" s="178" t="s">
        <v>157</v>
      </c>
      <c r="AU400" s="178" t="s">
        <v>82</v>
      </c>
      <c r="AY400" s="21" t="s">
        <v>154</v>
      </c>
      <c r="BE400" s="179">
        <f>IF(N400="základní",J400,0)</f>
        <v>0</v>
      </c>
      <c r="BF400" s="179">
        <f>IF(N400="snížená",J400,0)</f>
        <v>0</v>
      </c>
      <c r="BG400" s="179">
        <f>IF(N400="zákl. přenesená",J400,0)</f>
        <v>0</v>
      </c>
      <c r="BH400" s="179">
        <f>IF(N400="sníž. přenesená",J400,0)</f>
        <v>0</v>
      </c>
      <c r="BI400" s="179">
        <f>IF(N400="nulová",J400,0)</f>
        <v>0</v>
      </c>
      <c r="BJ400" s="21" t="s">
        <v>80</v>
      </c>
      <c r="BK400" s="179">
        <f>ROUND(I400*H400,2)</f>
        <v>0</v>
      </c>
      <c r="BL400" s="21" t="s">
        <v>162</v>
      </c>
      <c r="BM400" s="178" t="s">
        <v>441</v>
      </c>
    </row>
    <row r="401" s="2" customFormat="1">
      <c r="A401" s="40"/>
      <c r="B401" s="41"/>
      <c r="C401" s="40"/>
      <c r="D401" s="180" t="s">
        <v>164</v>
      </c>
      <c r="E401" s="40"/>
      <c r="F401" s="181" t="s">
        <v>442</v>
      </c>
      <c r="G401" s="40"/>
      <c r="H401" s="40"/>
      <c r="I401" s="182"/>
      <c r="J401" s="40"/>
      <c r="K401" s="40"/>
      <c r="L401" s="41"/>
      <c r="M401" s="183"/>
      <c r="N401" s="184"/>
      <c r="O401" s="74"/>
      <c r="P401" s="74"/>
      <c r="Q401" s="74"/>
      <c r="R401" s="74"/>
      <c r="S401" s="74"/>
      <c r="T401" s="75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21" t="s">
        <v>164</v>
      </c>
      <c r="AU401" s="21" t="s">
        <v>82</v>
      </c>
    </row>
    <row r="402" s="2" customFormat="1" ht="24.15" customHeight="1">
      <c r="A402" s="40"/>
      <c r="B402" s="166"/>
      <c r="C402" s="167" t="s">
        <v>443</v>
      </c>
      <c r="D402" s="167" t="s">
        <v>157</v>
      </c>
      <c r="E402" s="168" t="s">
        <v>444</v>
      </c>
      <c r="F402" s="169" t="s">
        <v>445</v>
      </c>
      <c r="G402" s="170" t="s">
        <v>435</v>
      </c>
      <c r="H402" s="171">
        <v>2974.98</v>
      </c>
      <c r="I402" s="172"/>
      <c r="J402" s="173">
        <f>ROUND(I402*H402,2)</f>
        <v>0</v>
      </c>
      <c r="K402" s="169" t="s">
        <v>161</v>
      </c>
      <c r="L402" s="41"/>
      <c r="M402" s="174" t="s">
        <v>3</v>
      </c>
      <c r="N402" s="175" t="s">
        <v>43</v>
      </c>
      <c r="O402" s="74"/>
      <c r="P402" s="176">
        <f>O402*H402</f>
        <v>0</v>
      </c>
      <c r="Q402" s="176">
        <v>0</v>
      </c>
      <c r="R402" s="176">
        <f>Q402*H402</f>
        <v>0</v>
      </c>
      <c r="S402" s="176">
        <v>0</v>
      </c>
      <c r="T402" s="17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178" t="s">
        <v>162</v>
      </c>
      <c r="AT402" s="178" t="s">
        <v>157</v>
      </c>
      <c r="AU402" s="178" t="s">
        <v>82</v>
      </c>
      <c r="AY402" s="21" t="s">
        <v>154</v>
      </c>
      <c r="BE402" s="179">
        <f>IF(N402="základní",J402,0)</f>
        <v>0</v>
      </c>
      <c r="BF402" s="179">
        <f>IF(N402="snížená",J402,0)</f>
        <v>0</v>
      </c>
      <c r="BG402" s="179">
        <f>IF(N402="zákl. přenesená",J402,0)</f>
        <v>0</v>
      </c>
      <c r="BH402" s="179">
        <f>IF(N402="sníž. přenesená",J402,0)</f>
        <v>0</v>
      </c>
      <c r="BI402" s="179">
        <f>IF(N402="nulová",J402,0)</f>
        <v>0</v>
      </c>
      <c r="BJ402" s="21" t="s">
        <v>80</v>
      </c>
      <c r="BK402" s="179">
        <f>ROUND(I402*H402,2)</f>
        <v>0</v>
      </c>
      <c r="BL402" s="21" t="s">
        <v>162</v>
      </c>
      <c r="BM402" s="178" t="s">
        <v>446</v>
      </c>
    </row>
    <row r="403" s="2" customFormat="1">
      <c r="A403" s="40"/>
      <c r="B403" s="41"/>
      <c r="C403" s="40"/>
      <c r="D403" s="180" t="s">
        <v>164</v>
      </c>
      <c r="E403" s="40"/>
      <c r="F403" s="181" t="s">
        <v>447</v>
      </c>
      <c r="G403" s="40"/>
      <c r="H403" s="40"/>
      <c r="I403" s="182"/>
      <c r="J403" s="40"/>
      <c r="K403" s="40"/>
      <c r="L403" s="41"/>
      <c r="M403" s="183"/>
      <c r="N403" s="184"/>
      <c r="O403" s="74"/>
      <c r="P403" s="74"/>
      <c r="Q403" s="74"/>
      <c r="R403" s="74"/>
      <c r="S403" s="74"/>
      <c r="T403" s="75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21" t="s">
        <v>164</v>
      </c>
      <c r="AU403" s="21" t="s">
        <v>82</v>
      </c>
    </row>
    <row r="404" s="14" customFormat="1">
      <c r="A404" s="14"/>
      <c r="B404" s="193"/>
      <c r="C404" s="14"/>
      <c r="D404" s="186" t="s">
        <v>166</v>
      </c>
      <c r="E404" s="14"/>
      <c r="F404" s="195" t="s">
        <v>448</v>
      </c>
      <c r="G404" s="14"/>
      <c r="H404" s="196">
        <v>2974.98</v>
      </c>
      <c r="I404" s="197"/>
      <c r="J404" s="14"/>
      <c r="K404" s="14"/>
      <c r="L404" s="193"/>
      <c r="M404" s="198"/>
      <c r="N404" s="199"/>
      <c r="O404" s="199"/>
      <c r="P404" s="199"/>
      <c r="Q404" s="199"/>
      <c r="R404" s="199"/>
      <c r="S404" s="199"/>
      <c r="T404" s="20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4" t="s">
        <v>166</v>
      </c>
      <c r="AU404" s="194" t="s">
        <v>82</v>
      </c>
      <c r="AV404" s="14" t="s">
        <v>82</v>
      </c>
      <c r="AW404" s="14" t="s">
        <v>4</v>
      </c>
      <c r="AX404" s="14" t="s">
        <v>80</v>
      </c>
      <c r="AY404" s="194" t="s">
        <v>154</v>
      </c>
    </row>
    <row r="405" s="2" customFormat="1" ht="49.05" customHeight="1">
      <c r="A405" s="40"/>
      <c r="B405" s="166"/>
      <c r="C405" s="167" t="s">
        <v>449</v>
      </c>
      <c r="D405" s="167" t="s">
        <v>157</v>
      </c>
      <c r="E405" s="168" t="s">
        <v>450</v>
      </c>
      <c r="F405" s="169" t="s">
        <v>451</v>
      </c>
      <c r="G405" s="170" t="s">
        <v>435</v>
      </c>
      <c r="H405" s="171">
        <v>297.49799999999999</v>
      </c>
      <c r="I405" s="172"/>
      <c r="J405" s="173">
        <f>ROUND(I405*H405,2)</f>
        <v>0</v>
      </c>
      <c r="K405" s="169" t="s">
        <v>161</v>
      </c>
      <c r="L405" s="41"/>
      <c r="M405" s="174" t="s">
        <v>3</v>
      </c>
      <c r="N405" s="175" t="s">
        <v>43</v>
      </c>
      <c r="O405" s="74"/>
      <c r="P405" s="176">
        <f>O405*H405</f>
        <v>0</v>
      </c>
      <c r="Q405" s="176">
        <v>0</v>
      </c>
      <c r="R405" s="176">
        <f>Q405*H405</f>
        <v>0</v>
      </c>
      <c r="S405" s="176">
        <v>0</v>
      </c>
      <c r="T405" s="177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178" t="s">
        <v>162</v>
      </c>
      <c r="AT405" s="178" t="s">
        <v>157</v>
      </c>
      <c r="AU405" s="178" t="s">
        <v>82</v>
      </c>
      <c r="AY405" s="21" t="s">
        <v>154</v>
      </c>
      <c r="BE405" s="179">
        <f>IF(N405="základní",J405,0)</f>
        <v>0</v>
      </c>
      <c r="BF405" s="179">
        <f>IF(N405="snížená",J405,0)</f>
        <v>0</v>
      </c>
      <c r="BG405" s="179">
        <f>IF(N405="zákl. přenesená",J405,0)</f>
        <v>0</v>
      </c>
      <c r="BH405" s="179">
        <f>IF(N405="sníž. přenesená",J405,0)</f>
        <v>0</v>
      </c>
      <c r="BI405" s="179">
        <f>IF(N405="nulová",J405,0)</f>
        <v>0</v>
      </c>
      <c r="BJ405" s="21" t="s">
        <v>80</v>
      </c>
      <c r="BK405" s="179">
        <f>ROUND(I405*H405,2)</f>
        <v>0</v>
      </c>
      <c r="BL405" s="21" t="s">
        <v>162</v>
      </c>
      <c r="BM405" s="178" t="s">
        <v>452</v>
      </c>
    </row>
    <row r="406" s="2" customFormat="1">
      <c r="A406" s="40"/>
      <c r="B406" s="41"/>
      <c r="C406" s="40"/>
      <c r="D406" s="180" t="s">
        <v>164</v>
      </c>
      <c r="E406" s="40"/>
      <c r="F406" s="181" t="s">
        <v>453</v>
      </c>
      <c r="G406" s="40"/>
      <c r="H406" s="40"/>
      <c r="I406" s="182"/>
      <c r="J406" s="40"/>
      <c r="K406" s="40"/>
      <c r="L406" s="41"/>
      <c r="M406" s="183"/>
      <c r="N406" s="184"/>
      <c r="O406" s="74"/>
      <c r="P406" s="74"/>
      <c r="Q406" s="74"/>
      <c r="R406" s="74"/>
      <c r="S406" s="74"/>
      <c r="T406" s="75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21" t="s">
        <v>164</v>
      </c>
      <c r="AU406" s="21" t="s">
        <v>82</v>
      </c>
    </row>
    <row r="407" s="12" customFormat="1" ht="25.92" customHeight="1">
      <c r="A407" s="12"/>
      <c r="B407" s="153"/>
      <c r="C407" s="12"/>
      <c r="D407" s="154" t="s">
        <v>71</v>
      </c>
      <c r="E407" s="155" t="s">
        <v>454</v>
      </c>
      <c r="F407" s="155" t="s">
        <v>455</v>
      </c>
      <c r="G407" s="12"/>
      <c r="H407" s="12"/>
      <c r="I407" s="156"/>
      <c r="J407" s="157">
        <f>BK407</f>
        <v>0</v>
      </c>
      <c r="K407" s="12"/>
      <c r="L407" s="153"/>
      <c r="M407" s="158"/>
      <c r="N407" s="159"/>
      <c r="O407" s="159"/>
      <c r="P407" s="160">
        <f>P408+P413+P416+P419+P423+P484+P487+P494+P499+P514+P551+P556+P585+P597+P602+P612</f>
        <v>0</v>
      </c>
      <c r="Q407" s="159"/>
      <c r="R407" s="160">
        <f>R408+R413+R416+R419+R423+R484+R487+R494+R499+R514+R551+R556+R585+R597+R602+R612</f>
        <v>1.0985689000000001</v>
      </c>
      <c r="S407" s="159"/>
      <c r="T407" s="161">
        <f>T408+T413+T416+T419+T423+T484+T487+T494+T499+T514+T551+T556+T585+T597+T602+T612</f>
        <v>13.103831859999998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54" t="s">
        <v>82</v>
      </c>
      <c r="AT407" s="162" t="s">
        <v>71</v>
      </c>
      <c r="AU407" s="162" t="s">
        <v>72</v>
      </c>
      <c r="AY407" s="154" t="s">
        <v>154</v>
      </c>
      <c r="BK407" s="163">
        <f>BK408+BK413+BK416+BK419+BK423+BK484+BK487+BK494+BK499+BK514+BK551+BK556+BK585+BK597+BK602+BK612</f>
        <v>0</v>
      </c>
    </row>
    <row r="408" s="12" customFormat="1" ht="22.8" customHeight="1">
      <c r="A408" s="12"/>
      <c r="B408" s="153"/>
      <c r="C408" s="12"/>
      <c r="D408" s="154" t="s">
        <v>71</v>
      </c>
      <c r="E408" s="164" t="s">
        <v>456</v>
      </c>
      <c r="F408" s="164" t="s">
        <v>457</v>
      </c>
      <c r="G408" s="12"/>
      <c r="H408" s="12"/>
      <c r="I408" s="156"/>
      <c r="J408" s="165">
        <f>BK408</f>
        <v>0</v>
      </c>
      <c r="K408" s="12"/>
      <c r="L408" s="153"/>
      <c r="M408" s="158"/>
      <c r="N408" s="159"/>
      <c r="O408" s="159"/>
      <c r="P408" s="160">
        <f>SUM(P409:P412)</f>
        <v>0</v>
      </c>
      <c r="Q408" s="159"/>
      <c r="R408" s="160">
        <f>SUM(R409:R412)</f>
        <v>0</v>
      </c>
      <c r="S408" s="159"/>
      <c r="T408" s="161">
        <f>SUM(T409:T412)</f>
        <v>0.31558999999999998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54" t="s">
        <v>82</v>
      </c>
      <c r="AT408" s="162" t="s">
        <v>71</v>
      </c>
      <c r="AU408" s="162" t="s">
        <v>80</v>
      </c>
      <c r="AY408" s="154" t="s">
        <v>154</v>
      </c>
      <c r="BK408" s="163">
        <f>SUM(BK409:BK412)</f>
        <v>0</v>
      </c>
    </row>
    <row r="409" s="2" customFormat="1" ht="37.8" customHeight="1">
      <c r="A409" s="40"/>
      <c r="B409" s="166"/>
      <c r="C409" s="167" t="s">
        <v>458</v>
      </c>
      <c r="D409" s="167" t="s">
        <v>157</v>
      </c>
      <c r="E409" s="168" t="s">
        <v>459</v>
      </c>
      <c r="F409" s="169" t="s">
        <v>460</v>
      </c>
      <c r="G409" s="170" t="s">
        <v>186</v>
      </c>
      <c r="H409" s="171">
        <v>57.380000000000003</v>
      </c>
      <c r="I409" s="172"/>
      <c r="J409" s="173">
        <f>ROUND(I409*H409,2)</f>
        <v>0</v>
      </c>
      <c r="K409" s="169" t="s">
        <v>161</v>
      </c>
      <c r="L409" s="41"/>
      <c r="M409" s="174" t="s">
        <v>3</v>
      </c>
      <c r="N409" s="175" t="s">
        <v>43</v>
      </c>
      <c r="O409" s="74"/>
      <c r="P409" s="176">
        <f>O409*H409</f>
        <v>0</v>
      </c>
      <c r="Q409" s="176">
        <v>0</v>
      </c>
      <c r="R409" s="176">
        <f>Q409*H409</f>
        <v>0</v>
      </c>
      <c r="S409" s="176">
        <v>0.0054999999999999997</v>
      </c>
      <c r="T409" s="177">
        <f>S409*H409</f>
        <v>0.31558999999999998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178" t="s">
        <v>322</v>
      </c>
      <c r="AT409" s="178" t="s">
        <v>157</v>
      </c>
      <c r="AU409" s="178" t="s">
        <v>82</v>
      </c>
      <c r="AY409" s="21" t="s">
        <v>154</v>
      </c>
      <c r="BE409" s="179">
        <f>IF(N409="základní",J409,0)</f>
        <v>0</v>
      </c>
      <c r="BF409" s="179">
        <f>IF(N409="snížená",J409,0)</f>
        <v>0</v>
      </c>
      <c r="BG409" s="179">
        <f>IF(N409="zákl. přenesená",J409,0)</f>
        <v>0</v>
      </c>
      <c r="BH409" s="179">
        <f>IF(N409="sníž. přenesená",J409,0)</f>
        <v>0</v>
      </c>
      <c r="BI409" s="179">
        <f>IF(N409="nulová",J409,0)</f>
        <v>0</v>
      </c>
      <c r="BJ409" s="21" t="s">
        <v>80</v>
      </c>
      <c r="BK409" s="179">
        <f>ROUND(I409*H409,2)</f>
        <v>0</v>
      </c>
      <c r="BL409" s="21" t="s">
        <v>322</v>
      </c>
      <c r="BM409" s="178" t="s">
        <v>461</v>
      </c>
    </row>
    <row r="410" s="2" customFormat="1">
      <c r="A410" s="40"/>
      <c r="B410" s="41"/>
      <c r="C410" s="40"/>
      <c r="D410" s="180" t="s">
        <v>164</v>
      </c>
      <c r="E410" s="40"/>
      <c r="F410" s="181" t="s">
        <v>462</v>
      </c>
      <c r="G410" s="40"/>
      <c r="H410" s="40"/>
      <c r="I410" s="182"/>
      <c r="J410" s="40"/>
      <c r="K410" s="40"/>
      <c r="L410" s="41"/>
      <c r="M410" s="183"/>
      <c r="N410" s="184"/>
      <c r="O410" s="74"/>
      <c r="P410" s="74"/>
      <c r="Q410" s="74"/>
      <c r="R410" s="74"/>
      <c r="S410" s="74"/>
      <c r="T410" s="75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21" t="s">
        <v>164</v>
      </c>
      <c r="AU410" s="21" t="s">
        <v>82</v>
      </c>
    </row>
    <row r="411" s="13" customFormat="1">
      <c r="A411" s="13"/>
      <c r="B411" s="185"/>
      <c r="C411" s="13"/>
      <c r="D411" s="186" t="s">
        <v>166</v>
      </c>
      <c r="E411" s="187" t="s">
        <v>3</v>
      </c>
      <c r="F411" s="188" t="s">
        <v>195</v>
      </c>
      <c r="G411" s="13"/>
      <c r="H411" s="187" t="s">
        <v>3</v>
      </c>
      <c r="I411" s="189"/>
      <c r="J411" s="13"/>
      <c r="K411" s="13"/>
      <c r="L411" s="185"/>
      <c r="M411" s="190"/>
      <c r="N411" s="191"/>
      <c r="O411" s="191"/>
      <c r="P411" s="191"/>
      <c r="Q411" s="191"/>
      <c r="R411" s="191"/>
      <c r="S411" s="191"/>
      <c r="T411" s="19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7" t="s">
        <v>166</v>
      </c>
      <c r="AU411" s="187" t="s">
        <v>82</v>
      </c>
      <c r="AV411" s="13" t="s">
        <v>80</v>
      </c>
      <c r="AW411" s="13" t="s">
        <v>34</v>
      </c>
      <c r="AX411" s="13" t="s">
        <v>72</v>
      </c>
      <c r="AY411" s="187" t="s">
        <v>154</v>
      </c>
    </row>
    <row r="412" s="14" customFormat="1">
      <c r="A412" s="14"/>
      <c r="B412" s="193"/>
      <c r="C412" s="14"/>
      <c r="D412" s="186" t="s">
        <v>166</v>
      </c>
      <c r="E412" s="194" t="s">
        <v>3</v>
      </c>
      <c r="F412" s="195" t="s">
        <v>196</v>
      </c>
      <c r="G412" s="14"/>
      <c r="H412" s="196">
        <v>57.380000000000003</v>
      </c>
      <c r="I412" s="197"/>
      <c r="J412" s="14"/>
      <c r="K412" s="14"/>
      <c r="L412" s="193"/>
      <c r="M412" s="198"/>
      <c r="N412" s="199"/>
      <c r="O412" s="199"/>
      <c r="P412" s="199"/>
      <c r="Q412" s="199"/>
      <c r="R412" s="199"/>
      <c r="S412" s="199"/>
      <c r="T412" s="20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4" t="s">
        <v>166</v>
      </c>
      <c r="AU412" s="194" t="s">
        <v>82</v>
      </c>
      <c r="AV412" s="14" t="s">
        <v>82</v>
      </c>
      <c r="AW412" s="14" t="s">
        <v>34</v>
      </c>
      <c r="AX412" s="14" t="s">
        <v>80</v>
      </c>
      <c r="AY412" s="194" t="s">
        <v>154</v>
      </c>
    </row>
    <row r="413" s="12" customFormat="1" ht="22.8" customHeight="1">
      <c r="A413" s="12"/>
      <c r="B413" s="153"/>
      <c r="C413" s="12"/>
      <c r="D413" s="154" t="s">
        <v>71</v>
      </c>
      <c r="E413" s="164" t="s">
        <v>463</v>
      </c>
      <c r="F413" s="164" t="s">
        <v>464</v>
      </c>
      <c r="G413" s="12"/>
      <c r="H413" s="12"/>
      <c r="I413" s="156"/>
      <c r="J413" s="165">
        <f>BK413</f>
        <v>0</v>
      </c>
      <c r="K413" s="12"/>
      <c r="L413" s="153"/>
      <c r="M413" s="158"/>
      <c r="N413" s="159"/>
      <c r="O413" s="159"/>
      <c r="P413" s="160">
        <f>SUM(P414:P415)</f>
        <v>0</v>
      </c>
      <c r="Q413" s="159"/>
      <c r="R413" s="160">
        <f>SUM(R414:R415)</f>
        <v>0</v>
      </c>
      <c r="S413" s="159"/>
      <c r="T413" s="161">
        <f>SUM(T414:T415)</f>
        <v>0.00198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54" t="s">
        <v>82</v>
      </c>
      <c r="AT413" s="162" t="s">
        <v>71</v>
      </c>
      <c r="AU413" s="162" t="s">
        <v>80</v>
      </c>
      <c r="AY413" s="154" t="s">
        <v>154</v>
      </c>
      <c r="BK413" s="163">
        <f>SUM(BK414:BK415)</f>
        <v>0</v>
      </c>
    </row>
    <row r="414" s="2" customFormat="1" ht="16.5" customHeight="1">
      <c r="A414" s="40"/>
      <c r="B414" s="166"/>
      <c r="C414" s="167" t="s">
        <v>465</v>
      </c>
      <c r="D414" s="167" t="s">
        <v>157</v>
      </c>
      <c r="E414" s="168" t="s">
        <v>466</v>
      </c>
      <c r="F414" s="169" t="s">
        <v>467</v>
      </c>
      <c r="G414" s="170" t="s">
        <v>468</v>
      </c>
      <c r="H414" s="171">
        <v>1</v>
      </c>
      <c r="I414" s="172"/>
      <c r="J414" s="173">
        <f>ROUND(I414*H414,2)</f>
        <v>0</v>
      </c>
      <c r="K414" s="169" t="s">
        <v>161</v>
      </c>
      <c r="L414" s="41"/>
      <c r="M414" s="174" t="s">
        <v>3</v>
      </c>
      <c r="N414" s="175" t="s">
        <v>43</v>
      </c>
      <c r="O414" s="74"/>
      <c r="P414" s="176">
        <f>O414*H414</f>
        <v>0</v>
      </c>
      <c r="Q414" s="176">
        <v>0</v>
      </c>
      <c r="R414" s="176">
        <f>Q414*H414</f>
        <v>0</v>
      </c>
      <c r="S414" s="176">
        <v>0.00198</v>
      </c>
      <c r="T414" s="177">
        <f>S414*H414</f>
        <v>0.00198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178" t="s">
        <v>322</v>
      </c>
      <c r="AT414" s="178" t="s">
        <v>157</v>
      </c>
      <c r="AU414" s="178" t="s">
        <v>82</v>
      </c>
      <c r="AY414" s="21" t="s">
        <v>154</v>
      </c>
      <c r="BE414" s="179">
        <f>IF(N414="základní",J414,0)</f>
        <v>0</v>
      </c>
      <c r="BF414" s="179">
        <f>IF(N414="snížená",J414,0)</f>
        <v>0</v>
      </c>
      <c r="BG414" s="179">
        <f>IF(N414="zákl. přenesená",J414,0)</f>
        <v>0</v>
      </c>
      <c r="BH414" s="179">
        <f>IF(N414="sníž. přenesená",J414,0)</f>
        <v>0</v>
      </c>
      <c r="BI414" s="179">
        <f>IF(N414="nulová",J414,0)</f>
        <v>0</v>
      </c>
      <c r="BJ414" s="21" t="s">
        <v>80</v>
      </c>
      <c r="BK414" s="179">
        <f>ROUND(I414*H414,2)</f>
        <v>0</v>
      </c>
      <c r="BL414" s="21" t="s">
        <v>322</v>
      </c>
      <c r="BM414" s="178" t="s">
        <v>469</v>
      </c>
    </row>
    <row r="415" s="2" customFormat="1">
      <c r="A415" s="40"/>
      <c r="B415" s="41"/>
      <c r="C415" s="40"/>
      <c r="D415" s="180" t="s">
        <v>164</v>
      </c>
      <c r="E415" s="40"/>
      <c r="F415" s="181" t="s">
        <v>470</v>
      </c>
      <c r="G415" s="40"/>
      <c r="H415" s="40"/>
      <c r="I415" s="182"/>
      <c r="J415" s="40"/>
      <c r="K415" s="40"/>
      <c r="L415" s="41"/>
      <c r="M415" s="183"/>
      <c r="N415" s="184"/>
      <c r="O415" s="74"/>
      <c r="P415" s="74"/>
      <c r="Q415" s="74"/>
      <c r="R415" s="74"/>
      <c r="S415" s="74"/>
      <c r="T415" s="75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21" t="s">
        <v>164</v>
      </c>
      <c r="AU415" s="21" t="s">
        <v>82</v>
      </c>
    </row>
    <row r="416" s="12" customFormat="1" ht="22.8" customHeight="1">
      <c r="A416" s="12"/>
      <c r="B416" s="153"/>
      <c r="C416" s="12"/>
      <c r="D416" s="154" t="s">
        <v>71</v>
      </c>
      <c r="E416" s="164" t="s">
        <v>471</v>
      </c>
      <c r="F416" s="164" t="s">
        <v>472</v>
      </c>
      <c r="G416" s="12"/>
      <c r="H416" s="12"/>
      <c r="I416" s="156"/>
      <c r="J416" s="165">
        <f>BK416</f>
        <v>0</v>
      </c>
      <c r="K416" s="12"/>
      <c r="L416" s="153"/>
      <c r="M416" s="158"/>
      <c r="N416" s="159"/>
      <c r="O416" s="159"/>
      <c r="P416" s="160">
        <f>SUM(P417:P418)</f>
        <v>0</v>
      </c>
      <c r="Q416" s="159"/>
      <c r="R416" s="160">
        <f>SUM(R417:R418)</f>
        <v>0</v>
      </c>
      <c r="S416" s="159"/>
      <c r="T416" s="161">
        <f>SUM(T417:T418)</f>
        <v>0.00029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54" t="s">
        <v>82</v>
      </c>
      <c r="AT416" s="162" t="s">
        <v>71</v>
      </c>
      <c r="AU416" s="162" t="s">
        <v>80</v>
      </c>
      <c r="AY416" s="154" t="s">
        <v>154</v>
      </c>
      <c r="BK416" s="163">
        <f>SUM(BK417:BK418)</f>
        <v>0</v>
      </c>
    </row>
    <row r="417" s="2" customFormat="1" ht="16.5" customHeight="1">
      <c r="A417" s="40"/>
      <c r="B417" s="166"/>
      <c r="C417" s="167" t="s">
        <v>473</v>
      </c>
      <c r="D417" s="167" t="s">
        <v>157</v>
      </c>
      <c r="E417" s="168" t="s">
        <v>474</v>
      </c>
      <c r="F417" s="169" t="s">
        <v>475</v>
      </c>
      <c r="G417" s="170" t="s">
        <v>468</v>
      </c>
      <c r="H417" s="171">
        <v>1</v>
      </c>
      <c r="I417" s="172"/>
      <c r="J417" s="173">
        <f>ROUND(I417*H417,2)</f>
        <v>0</v>
      </c>
      <c r="K417" s="169" t="s">
        <v>161</v>
      </c>
      <c r="L417" s="41"/>
      <c r="M417" s="174" t="s">
        <v>3</v>
      </c>
      <c r="N417" s="175" t="s">
        <v>43</v>
      </c>
      <c r="O417" s="74"/>
      <c r="P417" s="176">
        <f>O417*H417</f>
        <v>0</v>
      </c>
      <c r="Q417" s="176">
        <v>0</v>
      </c>
      <c r="R417" s="176">
        <f>Q417*H417</f>
        <v>0</v>
      </c>
      <c r="S417" s="176">
        <v>0.00029</v>
      </c>
      <c r="T417" s="177">
        <f>S417*H417</f>
        <v>0.00029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178" t="s">
        <v>322</v>
      </c>
      <c r="AT417" s="178" t="s">
        <v>157</v>
      </c>
      <c r="AU417" s="178" t="s">
        <v>82</v>
      </c>
      <c r="AY417" s="21" t="s">
        <v>154</v>
      </c>
      <c r="BE417" s="179">
        <f>IF(N417="základní",J417,0)</f>
        <v>0</v>
      </c>
      <c r="BF417" s="179">
        <f>IF(N417="snížená",J417,0)</f>
        <v>0</v>
      </c>
      <c r="BG417" s="179">
        <f>IF(N417="zákl. přenesená",J417,0)</f>
        <v>0</v>
      </c>
      <c r="BH417" s="179">
        <f>IF(N417="sníž. přenesená",J417,0)</f>
        <v>0</v>
      </c>
      <c r="BI417" s="179">
        <f>IF(N417="nulová",J417,0)</f>
        <v>0</v>
      </c>
      <c r="BJ417" s="21" t="s">
        <v>80</v>
      </c>
      <c r="BK417" s="179">
        <f>ROUND(I417*H417,2)</f>
        <v>0</v>
      </c>
      <c r="BL417" s="21" t="s">
        <v>322</v>
      </c>
      <c r="BM417" s="178" t="s">
        <v>476</v>
      </c>
    </row>
    <row r="418" s="2" customFormat="1">
      <c r="A418" s="40"/>
      <c r="B418" s="41"/>
      <c r="C418" s="40"/>
      <c r="D418" s="180" t="s">
        <v>164</v>
      </c>
      <c r="E418" s="40"/>
      <c r="F418" s="181" t="s">
        <v>477</v>
      </c>
      <c r="G418" s="40"/>
      <c r="H418" s="40"/>
      <c r="I418" s="182"/>
      <c r="J418" s="40"/>
      <c r="K418" s="40"/>
      <c r="L418" s="41"/>
      <c r="M418" s="183"/>
      <c r="N418" s="184"/>
      <c r="O418" s="74"/>
      <c r="P418" s="74"/>
      <c r="Q418" s="74"/>
      <c r="R418" s="74"/>
      <c r="S418" s="74"/>
      <c r="T418" s="75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21" t="s">
        <v>164</v>
      </c>
      <c r="AU418" s="21" t="s">
        <v>82</v>
      </c>
    </row>
    <row r="419" s="12" customFormat="1" ht="22.8" customHeight="1">
      <c r="A419" s="12"/>
      <c r="B419" s="153"/>
      <c r="C419" s="12"/>
      <c r="D419" s="154" t="s">
        <v>71</v>
      </c>
      <c r="E419" s="164" t="s">
        <v>478</v>
      </c>
      <c r="F419" s="164" t="s">
        <v>479</v>
      </c>
      <c r="G419" s="12"/>
      <c r="H419" s="12"/>
      <c r="I419" s="156"/>
      <c r="J419" s="165">
        <f>BK419</f>
        <v>0</v>
      </c>
      <c r="K419" s="12"/>
      <c r="L419" s="153"/>
      <c r="M419" s="158"/>
      <c r="N419" s="159"/>
      <c r="O419" s="159"/>
      <c r="P419" s="160">
        <f>SUM(P420:P422)</f>
        <v>0</v>
      </c>
      <c r="Q419" s="159"/>
      <c r="R419" s="160">
        <f>SUM(R420:R422)</f>
        <v>0.019230900000000002</v>
      </c>
      <c r="S419" s="159"/>
      <c r="T419" s="161">
        <f>SUM(T420:T422)</f>
        <v>0.16864019999999999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54" t="s">
        <v>82</v>
      </c>
      <c r="AT419" s="162" t="s">
        <v>71</v>
      </c>
      <c r="AU419" s="162" t="s">
        <v>80</v>
      </c>
      <c r="AY419" s="154" t="s">
        <v>154</v>
      </c>
      <c r="BK419" s="163">
        <f>SUM(BK420:BK422)</f>
        <v>0</v>
      </c>
    </row>
    <row r="420" s="2" customFormat="1" ht="24.15" customHeight="1">
      <c r="A420" s="40"/>
      <c r="B420" s="166"/>
      <c r="C420" s="167" t="s">
        <v>480</v>
      </c>
      <c r="D420" s="167" t="s">
        <v>157</v>
      </c>
      <c r="E420" s="168" t="s">
        <v>481</v>
      </c>
      <c r="F420" s="169" t="s">
        <v>482</v>
      </c>
      <c r="G420" s="170" t="s">
        <v>160</v>
      </c>
      <c r="H420" s="171">
        <v>49.310000000000002</v>
      </c>
      <c r="I420" s="172"/>
      <c r="J420" s="173">
        <f>ROUND(I420*H420,2)</f>
        <v>0</v>
      </c>
      <c r="K420" s="169" t="s">
        <v>161</v>
      </c>
      <c r="L420" s="41"/>
      <c r="M420" s="174" t="s">
        <v>3</v>
      </c>
      <c r="N420" s="175" t="s">
        <v>43</v>
      </c>
      <c r="O420" s="74"/>
      <c r="P420" s="176">
        <f>O420*H420</f>
        <v>0</v>
      </c>
      <c r="Q420" s="176">
        <v>0.00038999999999999999</v>
      </c>
      <c r="R420" s="176">
        <f>Q420*H420</f>
        <v>0.019230900000000002</v>
      </c>
      <c r="S420" s="176">
        <v>0.0034199999999999999</v>
      </c>
      <c r="T420" s="177">
        <f>S420*H420</f>
        <v>0.16864019999999999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178" t="s">
        <v>322</v>
      </c>
      <c r="AT420" s="178" t="s">
        <v>157</v>
      </c>
      <c r="AU420" s="178" t="s">
        <v>82</v>
      </c>
      <c r="AY420" s="21" t="s">
        <v>154</v>
      </c>
      <c r="BE420" s="179">
        <f>IF(N420="základní",J420,0)</f>
        <v>0</v>
      </c>
      <c r="BF420" s="179">
        <f>IF(N420="snížená",J420,0)</f>
        <v>0</v>
      </c>
      <c r="BG420" s="179">
        <f>IF(N420="zákl. přenesená",J420,0)</f>
        <v>0</v>
      </c>
      <c r="BH420" s="179">
        <f>IF(N420="sníž. přenesená",J420,0)</f>
        <v>0</v>
      </c>
      <c r="BI420" s="179">
        <f>IF(N420="nulová",J420,0)</f>
        <v>0</v>
      </c>
      <c r="BJ420" s="21" t="s">
        <v>80</v>
      </c>
      <c r="BK420" s="179">
        <f>ROUND(I420*H420,2)</f>
        <v>0</v>
      </c>
      <c r="BL420" s="21" t="s">
        <v>322</v>
      </c>
      <c r="BM420" s="178" t="s">
        <v>483</v>
      </c>
    </row>
    <row r="421" s="2" customFormat="1">
      <c r="A421" s="40"/>
      <c r="B421" s="41"/>
      <c r="C421" s="40"/>
      <c r="D421" s="180" t="s">
        <v>164</v>
      </c>
      <c r="E421" s="40"/>
      <c r="F421" s="181" t="s">
        <v>484</v>
      </c>
      <c r="G421" s="40"/>
      <c r="H421" s="40"/>
      <c r="I421" s="182"/>
      <c r="J421" s="40"/>
      <c r="K421" s="40"/>
      <c r="L421" s="41"/>
      <c r="M421" s="183"/>
      <c r="N421" s="184"/>
      <c r="O421" s="74"/>
      <c r="P421" s="74"/>
      <c r="Q421" s="74"/>
      <c r="R421" s="74"/>
      <c r="S421" s="74"/>
      <c r="T421" s="75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21" t="s">
        <v>164</v>
      </c>
      <c r="AU421" s="21" t="s">
        <v>82</v>
      </c>
    </row>
    <row r="422" s="14" customFormat="1">
      <c r="A422" s="14"/>
      <c r="B422" s="193"/>
      <c r="C422" s="14"/>
      <c r="D422" s="186" t="s">
        <v>166</v>
      </c>
      <c r="E422" s="194" t="s">
        <v>3</v>
      </c>
      <c r="F422" s="195" t="s">
        <v>485</v>
      </c>
      <c r="G422" s="14"/>
      <c r="H422" s="196">
        <v>49.310000000000002</v>
      </c>
      <c r="I422" s="197"/>
      <c r="J422" s="14"/>
      <c r="K422" s="14"/>
      <c r="L422" s="193"/>
      <c r="M422" s="198"/>
      <c r="N422" s="199"/>
      <c r="O422" s="199"/>
      <c r="P422" s="199"/>
      <c r="Q422" s="199"/>
      <c r="R422" s="199"/>
      <c r="S422" s="199"/>
      <c r="T422" s="20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4" t="s">
        <v>166</v>
      </c>
      <c r="AU422" s="194" t="s">
        <v>82</v>
      </c>
      <c r="AV422" s="14" t="s">
        <v>82</v>
      </c>
      <c r="AW422" s="14" t="s">
        <v>34</v>
      </c>
      <c r="AX422" s="14" t="s">
        <v>80</v>
      </c>
      <c r="AY422" s="194" t="s">
        <v>154</v>
      </c>
    </row>
    <row r="423" s="12" customFormat="1" ht="22.8" customHeight="1">
      <c r="A423" s="12"/>
      <c r="B423" s="153"/>
      <c r="C423" s="12"/>
      <c r="D423" s="154" t="s">
        <v>71</v>
      </c>
      <c r="E423" s="164" t="s">
        <v>486</v>
      </c>
      <c r="F423" s="164" t="s">
        <v>487</v>
      </c>
      <c r="G423" s="12"/>
      <c r="H423" s="12"/>
      <c r="I423" s="156"/>
      <c r="J423" s="165">
        <f>BK423</f>
        <v>0</v>
      </c>
      <c r="K423" s="12"/>
      <c r="L423" s="153"/>
      <c r="M423" s="158"/>
      <c r="N423" s="159"/>
      <c r="O423" s="159"/>
      <c r="P423" s="160">
        <f>SUM(P424:P483)</f>
        <v>0</v>
      </c>
      <c r="Q423" s="159"/>
      <c r="R423" s="160">
        <f>SUM(R424:R483)</f>
        <v>0</v>
      </c>
      <c r="S423" s="159"/>
      <c r="T423" s="161">
        <f>SUM(T424:T483)</f>
        <v>0.52734000000000003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54" t="s">
        <v>82</v>
      </c>
      <c r="AT423" s="162" t="s">
        <v>71</v>
      </c>
      <c r="AU423" s="162" t="s">
        <v>80</v>
      </c>
      <c r="AY423" s="154" t="s">
        <v>154</v>
      </c>
      <c r="BK423" s="163">
        <f>SUM(BK424:BK483)</f>
        <v>0</v>
      </c>
    </row>
    <row r="424" s="2" customFormat="1" ht="24.15" customHeight="1">
      <c r="A424" s="40"/>
      <c r="B424" s="166"/>
      <c r="C424" s="167" t="s">
        <v>488</v>
      </c>
      <c r="D424" s="167" t="s">
        <v>157</v>
      </c>
      <c r="E424" s="168" t="s">
        <v>489</v>
      </c>
      <c r="F424" s="169" t="s">
        <v>490</v>
      </c>
      <c r="G424" s="170" t="s">
        <v>491</v>
      </c>
      <c r="H424" s="171">
        <v>5</v>
      </c>
      <c r="I424" s="172"/>
      <c r="J424" s="173">
        <f>ROUND(I424*H424,2)</f>
        <v>0</v>
      </c>
      <c r="K424" s="169" t="s">
        <v>161</v>
      </c>
      <c r="L424" s="41"/>
      <c r="M424" s="174" t="s">
        <v>3</v>
      </c>
      <c r="N424" s="175" t="s">
        <v>43</v>
      </c>
      <c r="O424" s="74"/>
      <c r="P424" s="176">
        <f>O424*H424</f>
        <v>0</v>
      </c>
      <c r="Q424" s="176">
        <v>0</v>
      </c>
      <c r="R424" s="176">
        <f>Q424*H424</f>
        <v>0</v>
      </c>
      <c r="S424" s="176">
        <v>0.01933</v>
      </c>
      <c r="T424" s="177">
        <f>S424*H424</f>
        <v>0.09665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178" t="s">
        <v>322</v>
      </c>
      <c r="AT424" s="178" t="s">
        <v>157</v>
      </c>
      <c r="AU424" s="178" t="s">
        <v>82</v>
      </c>
      <c r="AY424" s="21" t="s">
        <v>154</v>
      </c>
      <c r="BE424" s="179">
        <f>IF(N424="základní",J424,0)</f>
        <v>0</v>
      </c>
      <c r="BF424" s="179">
        <f>IF(N424="snížená",J424,0)</f>
        <v>0</v>
      </c>
      <c r="BG424" s="179">
        <f>IF(N424="zákl. přenesená",J424,0)</f>
        <v>0</v>
      </c>
      <c r="BH424" s="179">
        <f>IF(N424="sníž. přenesená",J424,0)</f>
        <v>0</v>
      </c>
      <c r="BI424" s="179">
        <f>IF(N424="nulová",J424,0)</f>
        <v>0</v>
      </c>
      <c r="BJ424" s="21" t="s">
        <v>80</v>
      </c>
      <c r="BK424" s="179">
        <f>ROUND(I424*H424,2)</f>
        <v>0</v>
      </c>
      <c r="BL424" s="21" t="s">
        <v>322</v>
      </c>
      <c r="BM424" s="178" t="s">
        <v>492</v>
      </c>
    </row>
    <row r="425" s="2" customFormat="1">
      <c r="A425" s="40"/>
      <c r="B425" s="41"/>
      <c r="C425" s="40"/>
      <c r="D425" s="180" t="s">
        <v>164</v>
      </c>
      <c r="E425" s="40"/>
      <c r="F425" s="181" t="s">
        <v>493</v>
      </c>
      <c r="G425" s="40"/>
      <c r="H425" s="40"/>
      <c r="I425" s="182"/>
      <c r="J425" s="40"/>
      <c r="K425" s="40"/>
      <c r="L425" s="41"/>
      <c r="M425" s="183"/>
      <c r="N425" s="184"/>
      <c r="O425" s="74"/>
      <c r="P425" s="74"/>
      <c r="Q425" s="74"/>
      <c r="R425" s="74"/>
      <c r="S425" s="74"/>
      <c r="T425" s="75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21" t="s">
        <v>164</v>
      </c>
      <c r="AU425" s="21" t="s">
        <v>82</v>
      </c>
    </row>
    <row r="426" s="13" customFormat="1">
      <c r="A426" s="13"/>
      <c r="B426" s="185"/>
      <c r="C426" s="13"/>
      <c r="D426" s="186" t="s">
        <v>166</v>
      </c>
      <c r="E426" s="187" t="s">
        <v>3</v>
      </c>
      <c r="F426" s="188" t="s">
        <v>195</v>
      </c>
      <c r="G426" s="13"/>
      <c r="H426" s="187" t="s">
        <v>3</v>
      </c>
      <c r="I426" s="189"/>
      <c r="J426" s="13"/>
      <c r="K426" s="13"/>
      <c r="L426" s="185"/>
      <c r="M426" s="190"/>
      <c r="N426" s="191"/>
      <c r="O426" s="191"/>
      <c r="P426" s="191"/>
      <c r="Q426" s="191"/>
      <c r="R426" s="191"/>
      <c r="S426" s="191"/>
      <c r="T426" s="19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166</v>
      </c>
      <c r="AU426" s="187" t="s">
        <v>82</v>
      </c>
      <c r="AV426" s="13" t="s">
        <v>80</v>
      </c>
      <c r="AW426" s="13" t="s">
        <v>34</v>
      </c>
      <c r="AX426" s="13" t="s">
        <v>72</v>
      </c>
      <c r="AY426" s="187" t="s">
        <v>154</v>
      </c>
    </row>
    <row r="427" s="14" customFormat="1">
      <c r="A427" s="14"/>
      <c r="B427" s="193"/>
      <c r="C427" s="14"/>
      <c r="D427" s="186" t="s">
        <v>166</v>
      </c>
      <c r="E427" s="194" t="s">
        <v>3</v>
      </c>
      <c r="F427" s="195" t="s">
        <v>82</v>
      </c>
      <c r="G427" s="14"/>
      <c r="H427" s="196">
        <v>2</v>
      </c>
      <c r="I427" s="197"/>
      <c r="J427" s="14"/>
      <c r="K427" s="14"/>
      <c r="L427" s="193"/>
      <c r="M427" s="198"/>
      <c r="N427" s="199"/>
      <c r="O427" s="199"/>
      <c r="P427" s="199"/>
      <c r="Q427" s="199"/>
      <c r="R427" s="199"/>
      <c r="S427" s="199"/>
      <c r="T427" s="20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94" t="s">
        <v>166</v>
      </c>
      <c r="AU427" s="194" t="s">
        <v>82</v>
      </c>
      <c r="AV427" s="14" t="s">
        <v>82</v>
      </c>
      <c r="AW427" s="14" t="s">
        <v>34</v>
      </c>
      <c r="AX427" s="14" t="s">
        <v>72</v>
      </c>
      <c r="AY427" s="194" t="s">
        <v>154</v>
      </c>
    </row>
    <row r="428" s="13" customFormat="1">
      <c r="A428" s="13"/>
      <c r="B428" s="185"/>
      <c r="C428" s="13"/>
      <c r="D428" s="186" t="s">
        <v>166</v>
      </c>
      <c r="E428" s="187" t="s">
        <v>3</v>
      </c>
      <c r="F428" s="188" t="s">
        <v>222</v>
      </c>
      <c r="G428" s="13"/>
      <c r="H428" s="187" t="s">
        <v>3</v>
      </c>
      <c r="I428" s="189"/>
      <c r="J428" s="13"/>
      <c r="K428" s="13"/>
      <c r="L428" s="185"/>
      <c r="M428" s="190"/>
      <c r="N428" s="191"/>
      <c r="O428" s="191"/>
      <c r="P428" s="191"/>
      <c r="Q428" s="191"/>
      <c r="R428" s="191"/>
      <c r="S428" s="191"/>
      <c r="T428" s="19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7" t="s">
        <v>166</v>
      </c>
      <c r="AU428" s="187" t="s">
        <v>82</v>
      </c>
      <c r="AV428" s="13" t="s">
        <v>80</v>
      </c>
      <c r="AW428" s="13" t="s">
        <v>34</v>
      </c>
      <c r="AX428" s="13" t="s">
        <v>72</v>
      </c>
      <c r="AY428" s="187" t="s">
        <v>154</v>
      </c>
    </row>
    <row r="429" s="14" customFormat="1">
      <c r="A429" s="14"/>
      <c r="B429" s="193"/>
      <c r="C429" s="14"/>
      <c r="D429" s="186" t="s">
        <v>166</v>
      </c>
      <c r="E429" s="194" t="s">
        <v>3</v>
      </c>
      <c r="F429" s="195" t="s">
        <v>80</v>
      </c>
      <c r="G429" s="14"/>
      <c r="H429" s="196">
        <v>1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166</v>
      </c>
      <c r="AU429" s="194" t="s">
        <v>82</v>
      </c>
      <c r="AV429" s="14" t="s">
        <v>82</v>
      </c>
      <c r="AW429" s="14" t="s">
        <v>34</v>
      </c>
      <c r="AX429" s="14" t="s">
        <v>72</v>
      </c>
      <c r="AY429" s="194" t="s">
        <v>154</v>
      </c>
    </row>
    <row r="430" s="13" customFormat="1">
      <c r="A430" s="13"/>
      <c r="B430" s="185"/>
      <c r="C430" s="13"/>
      <c r="D430" s="186" t="s">
        <v>166</v>
      </c>
      <c r="E430" s="187" t="s">
        <v>3</v>
      </c>
      <c r="F430" s="188" t="s">
        <v>494</v>
      </c>
      <c r="G430" s="13"/>
      <c r="H430" s="187" t="s">
        <v>3</v>
      </c>
      <c r="I430" s="189"/>
      <c r="J430" s="13"/>
      <c r="K430" s="13"/>
      <c r="L430" s="185"/>
      <c r="M430" s="190"/>
      <c r="N430" s="191"/>
      <c r="O430" s="191"/>
      <c r="P430" s="191"/>
      <c r="Q430" s="191"/>
      <c r="R430" s="191"/>
      <c r="S430" s="191"/>
      <c r="T430" s="19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166</v>
      </c>
      <c r="AU430" s="187" t="s">
        <v>82</v>
      </c>
      <c r="AV430" s="13" t="s">
        <v>80</v>
      </c>
      <c r="AW430" s="13" t="s">
        <v>34</v>
      </c>
      <c r="AX430" s="13" t="s">
        <v>72</v>
      </c>
      <c r="AY430" s="187" t="s">
        <v>154</v>
      </c>
    </row>
    <row r="431" s="14" customFormat="1">
      <c r="A431" s="14"/>
      <c r="B431" s="193"/>
      <c r="C431" s="14"/>
      <c r="D431" s="186" t="s">
        <v>166</v>
      </c>
      <c r="E431" s="194" t="s">
        <v>3</v>
      </c>
      <c r="F431" s="195" t="s">
        <v>82</v>
      </c>
      <c r="G431" s="14"/>
      <c r="H431" s="196">
        <v>2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166</v>
      </c>
      <c r="AU431" s="194" t="s">
        <v>82</v>
      </c>
      <c r="AV431" s="14" t="s">
        <v>82</v>
      </c>
      <c r="AW431" s="14" t="s">
        <v>34</v>
      </c>
      <c r="AX431" s="14" t="s">
        <v>72</v>
      </c>
      <c r="AY431" s="194" t="s">
        <v>154</v>
      </c>
    </row>
    <row r="432" s="15" customFormat="1">
      <c r="A432" s="15"/>
      <c r="B432" s="201"/>
      <c r="C432" s="15"/>
      <c r="D432" s="186" t="s">
        <v>166</v>
      </c>
      <c r="E432" s="202" t="s">
        <v>3</v>
      </c>
      <c r="F432" s="203" t="s">
        <v>171</v>
      </c>
      <c r="G432" s="15"/>
      <c r="H432" s="204">
        <v>5</v>
      </c>
      <c r="I432" s="205"/>
      <c r="J432" s="15"/>
      <c r="K432" s="15"/>
      <c r="L432" s="201"/>
      <c r="M432" s="206"/>
      <c r="N432" s="207"/>
      <c r="O432" s="207"/>
      <c r="P432" s="207"/>
      <c r="Q432" s="207"/>
      <c r="R432" s="207"/>
      <c r="S432" s="207"/>
      <c r="T432" s="20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02" t="s">
        <v>166</v>
      </c>
      <c r="AU432" s="202" t="s">
        <v>82</v>
      </c>
      <c r="AV432" s="15" t="s">
        <v>162</v>
      </c>
      <c r="AW432" s="15" t="s">
        <v>34</v>
      </c>
      <c r="AX432" s="15" t="s">
        <v>80</v>
      </c>
      <c r="AY432" s="202" t="s">
        <v>154</v>
      </c>
    </row>
    <row r="433" s="2" customFormat="1" ht="21.75" customHeight="1">
      <c r="A433" s="40"/>
      <c r="B433" s="166"/>
      <c r="C433" s="167" t="s">
        <v>495</v>
      </c>
      <c r="D433" s="167" t="s">
        <v>157</v>
      </c>
      <c r="E433" s="168" t="s">
        <v>496</v>
      </c>
      <c r="F433" s="169" t="s">
        <v>497</v>
      </c>
      <c r="G433" s="170" t="s">
        <v>491</v>
      </c>
      <c r="H433" s="171">
        <v>7</v>
      </c>
      <c r="I433" s="172"/>
      <c r="J433" s="173">
        <f>ROUND(I433*H433,2)</f>
        <v>0</v>
      </c>
      <c r="K433" s="169" t="s">
        <v>161</v>
      </c>
      <c r="L433" s="41"/>
      <c r="M433" s="174" t="s">
        <v>3</v>
      </c>
      <c r="N433" s="175" t="s">
        <v>43</v>
      </c>
      <c r="O433" s="74"/>
      <c r="P433" s="176">
        <f>O433*H433</f>
        <v>0</v>
      </c>
      <c r="Q433" s="176">
        <v>0</v>
      </c>
      <c r="R433" s="176">
        <f>Q433*H433</f>
        <v>0</v>
      </c>
      <c r="S433" s="176">
        <v>0.019460000000000002</v>
      </c>
      <c r="T433" s="177">
        <f>S433*H433</f>
        <v>0.13622000000000001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178" t="s">
        <v>322</v>
      </c>
      <c r="AT433" s="178" t="s">
        <v>157</v>
      </c>
      <c r="AU433" s="178" t="s">
        <v>82</v>
      </c>
      <c r="AY433" s="21" t="s">
        <v>154</v>
      </c>
      <c r="BE433" s="179">
        <f>IF(N433="základní",J433,0)</f>
        <v>0</v>
      </c>
      <c r="BF433" s="179">
        <f>IF(N433="snížená",J433,0)</f>
        <v>0</v>
      </c>
      <c r="BG433" s="179">
        <f>IF(N433="zákl. přenesená",J433,0)</f>
        <v>0</v>
      </c>
      <c r="BH433" s="179">
        <f>IF(N433="sníž. přenesená",J433,0)</f>
        <v>0</v>
      </c>
      <c r="BI433" s="179">
        <f>IF(N433="nulová",J433,0)</f>
        <v>0</v>
      </c>
      <c r="BJ433" s="21" t="s">
        <v>80</v>
      </c>
      <c r="BK433" s="179">
        <f>ROUND(I433*H433,2)</f>
        <v>0</v>
      </c>
      <c r="BL433" s="21" t="s">
        <v>322</v>
      </c>
      <c r="BM433" s="178" t="s">
        <v>498</v>
      </c>
    </row>
    <row r="434" s="2" customFormat="1">
      <c r="A434" s="40"/>
      <c r="B434" s="41"/>
      <c r="C434" s="40"/>
      <c r="D434" s="180" t="s">
        <v>164</v>
      </c>
      <c r="E434" s="40"/>
      <c r="F434" s="181" t="s">
        <v>499</v>
      </c>
      <c r="G434" s="40"/>
      <c r="H434" s="40"/>
      <c r="I434" s="182"/>
      <c r="J434" s="40"/>
      <c r="K434" s="40"/>
      <c r="L434" s="41"/>
      <c r="M434" s="183"/>
      <c r="N434" s="184"/>
      <c r="O434" s="74"/>
      <c r="P434" s="74"/>
      <c r="Q434" s="74"/>
      <c r="R434" s="74"/>
      <c r="S434" s="74"/>
      <c r="T434" s="75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21" t="s">
        <v>164</v>
      </c>
      <c r="AU434" s="21" t="s">
        <v>82</v>
      </c>
    </row>
    <row r="435" s="13" customFormat="1">
      <c r="A435" s="13"/>
      <c r="B435" s="185"/>
      <c r="C435" s="13"/>
      <c r="D435" s="186" t="s">
        <v>166</v>
      </c>
      <c r="E435" s="187" t="s">
        <v>3</v>
      </c>
      <c r="F435" s="188" t="s">
        <v>195</v>
      </c>
      <c r="G435" s="13"/>
      <c r="H435" s="187" t="s">
        <v>3</v>
      </c>
      <c r="I435" s="189"/>
      <c r="J435" s="13"/>
      <c r="K435" s="13"/>
      <c r="L435" s="185"/>
      <c r="M435" s="190"/>
      <c r="N435" s="191"/>
      <c r="O435" s="191"/>
      <c r="P435" s="191"/>
      <c r="Q435" s="191"/>
      <c r="R435" s="191"/>
      <c r="S435" s="191"/>
      <c r="T435" s="19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7" t="s">
        <v>166</v>
      </c>
      <c r="AU435" s="187" t="s">
        <v>82</v>
      </c>
      <c r="AV435" s="13" t="s">
        <v>80</v>
      </c>
      <c r="AW435" s="13" t="s">
        <v>34</v>
      </c>
      <c r="AX435" s="13" t="s">
        <v>72</v>
      </c>
      <c r="AY435" s="187" t="s">
        <v>154</v>
      </c>
    </row>
    <row r="436" s="14" customFormat="1">
      <c r="A436" s="14"/>
      <c r="B436" s="193"/>
      <c r="C436" s="14"/>
      <c r="D436" s="186" t="s">
        <v>166</v>
      </c>
      <c r="E436" s="194" t="s">
        <v>3</v>
      </c>
      <c r="F436" s="195" t="s">
        <v>82</v>
      </c>
      <c r="G436" s="14"/>
      <c r="H436" s="196">
        <v>2</v>
      </c>
      <c r="I436" s="197"/>
      <c r="J436" s="14"/>
      <c r="K436" s="14"/>
      <c r="L436" s="193"/>
      <c r="M436" s="198"/>
      <c r="N436" s="199"/>
      <c r="O436" s="199"/>
      <c r="P436" s="199"/>
      <c r="Q436" s="199"/>
      <c r="R436" s="199"/>
      <c r="S436" s="199"/>
      <c r="T436" s="20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4" t="s">
        <v>166</v>
      </c>
      <c r="AU436" s="194" t="s">
        <v>82</v>
      </c>
      <c r="AV436" s="14" t="s">
        <v>82</v>
      </c>
      <c r="AW436" s="14" t="s">
        <v>34</v>
      </c>
      <c r="AX436" s="14" t="s">
        <v>72</v>
      </c>
      <c r="AY436" s="194" t="s">
        <v>154</v>
      </c>
    </row>
    <row r="437" s="13" customFormat="1">
      <c r="A437" s="13"/>
      <c r="B437" s="185"/>
      <c r="C437" s="13"/>
      <c r="D437" s="186" t="s">
        <v>166</v>
      </c>
      <c r="E437" s="187" t="s">
        <v>3</v>
      </c>
      <c r="F437" s="188" t="s">
        <v>222</v>
      </c>
      <c r="G437" s="13"/>
      <c r="H437" s="187" t="s">
        <v>3</v>
      </c>
      <c r="I437" s="189"/>
      <c r="J437" s="13"/>
      <c r="K437" s="13"/>
      <c r="L437" s="185"/>
      <c r="M437" s="190"/>
      <c r="N437" s="191"/>
      <c r="O437" s="191"/>
      <c r="P437" s="191"/>
      <c r="Q437" s="191"/>
      <c r="R437" s="191"/>
      <c r="S437" s="191"/>
      <c r="T437" s="19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166</v>
      </c>
      <c r="AU437" s="187" t="s">
        <v>82</v>
      </c>
      <c r="AV437" s="13" t="s">
        <v>80</v>
      </c>
      <c r="AW437" s="13" t="s">
        <v>34</v>
      </c>
      <c r="AX437" s="13" t="s">
        <v>72</v>
      </c>
      <c r="AY437" s="187" t="s">
        <v>154</v>
      </c>
    </row>
    <row r="438" s="14" customFormat="1">
      <c r="A438" s="14"/>
      <c r="B438" s="193"/>
      <c r="C438" s="14"/>
      <c r="D438" s="186" t="s">
        <v>166</v>
      </c>
      <c r="E438" s="194" t="s">
        <v>3</v>
      </c>
      <c r="F438" s="195" t="s">
        <v>183</v>
      </c>
      <c r="G438" s="14"/>
      <c r="H438" s="196">
        <v>3</v>
      </c>
      <c r="I438" s="197"/>
      <c r="J438" s="14"/>
      <c r="K438" s="14"/>
      <c r="L438" s="193"/>
      <c r="M438" s="198"/>
      <c r="N438" s="199"/>
      <c r="O438" s="199"/>
      <c r="P438" s="199"/>
      <c r="Q438" s="199"/>
      <c r="R438" s="199"/>
      <c r="S438" s="199"/>
      <c r="T438" s="20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4" t="s">
        <v>166</v>
      </c>
      <c r="AU438" s="194" t="s">
        <v>82</v>
      </c>
      <c r="AV438" s="14" t="s">
        <v>82</v>
      </c>
      <c r="AW438" s="14" t="s">
        <v>34</v>
      </c>
      <c r="AX438" s="14" t="s">
        <v>72</v>
      </c>
      <c r="AY438" s="194" t="s">
        <v>154</v>
      </c>
    </row>
    <row r="439" s="13" customFormat="1">
      <c r="A439" s="13"/>
      <c r="B439" s="185"/>
      <c r="C439" s="13"/>
      <c r="D439" s="186" t="s">
        <v>166</v>
      </c>
      <c r="E439" s="187" t="s">
        <v>3</v>
      </c>
      <c r="F439" s="188" t="s">
        <v>224</v>
      </c>
      <c r="G439" s="13"/>
      <c r="H439" s="187" t="s">
        <v>3</v>
      </c>
      <c r="I439" s="189"/>
      <c r="J439" s="13"/>
      <c r="K439" s="13"/>
      <c r="L439" s="185"/>
      <c r="M439" s="190"/>
      <c r="N439" s="191"/>
      <c r="O439" s="191"/>
      <c r="P439" s="191"/>
      <c r="Q439" s="191"/>
      <c r="R439" s="191"/>
      <c r="S439" s="191"/>
      <c r="T439" s="19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7" t="s">
        <v>166</v>
      </c>
      <c r="AU439" s="187" t="s">
        <v>82</v>
      </c>
      <c r="AV439" s="13" t="s">
        <v>80</v>
      </c>
      <c r="AW439" s="13" t="s">
        <v>34</v>
      </c>
      <c r="AX439" s="13" t="s">
        <v>72</v>
      </c>
      <c r="AY439" s="187" t="s">
        <v>154</v>
      </c>
    </row>
    <row r="440" s="14" customFormat="1">
      <c r="A440" s="14"/>
      <c r="B440" s="193"/>
      <c r="C440" s="14"/>
      <c r="D440" s="186" t="s">
        <v>166</v>
      </c>
      <c r="E440" s="194" t="s">
        <v>3</v>
      </c>
      <c r="F440" s="195" t="s">
        <v>82</v>
      </c>
      <c r="G440" s="14"/>
      <c r="H440" s="196">
        <v>2</v>
      </c>
      <c r="I440" s="197"/>
      <c r="J440" s="14"/>
      <c r="K440" s="14"/>
      <c r="L440" s="193"/>
      <c r="M440" s="198"/>
      <c r="N440" s="199"/>
      <c r="O440" s="199"/>
      <c r="P440" s="199"/>
      <c r="Q440" s="199"/>
      <c r="R440" s="199"/>
      <c r="S440" s="199"/>
      <c r="T440" s="20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4" t="s">
        <v>166</v>
      </c>
      <c r="AU440" s="194" t="s">
        <v>82</v>
      </c>
      <c r="AV440" s="14" t="s">
        <v>82</v>
      </c>
      <c r="AW440" s="14" t="s">
        <v>34</v>
      </c>
      <c r="AX440" s="14" t="s">
        <v>72</v>
      </c>
      <c r="AY440" s="194" t="s">
        <v>154</v>
      </c>
    </row>
    <row r="441" s="15" customFormat="1">
      <c r="A441" s="15"/>
      <c r="B441" s="201"/>
      <c r="C441" s="15"/>
      <c r="D441" s="186" t="s">
        <v>166</v>
      </c>
      <c r="E441" s="202" t="s">
        <v>3</v>
      </c>
      <c r="F441" s="203" t="s">
        <v>171</v>
      </c>
      <c r="G441" s="15"/>
      <c r="H441" s="204">
        <v>7</v>
      </c>
      <c r="I441" s="205"/>
      <c r="J441" s="15"/>
      <c r="K441" s="15"/>
      <c r="L441" s="201"/>
      <c r="M441" s="206"/>
      <c r="N441" s="207"/>
      <c r="O441" s="207"/>
      <c r="P441" s="207"/>
      <c r="Q441" s="207"/>
      <c r="R441" s="207"/>
      <c r="S441" s="207"/>
      <c r="T441" s="20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02" t="s">
        <v>166</v>
      </c>
      <c r="AU441" s="202" t="s">
        <v>82</v>
      </c>
      <c r="AV441" s="15" t="s">
        <v>162</v>
      </c>
      <c r="AW441" s="15" t="s">
        <v>34</v>
      </c>
      <c r="AX441" s="15" t="s">
        <v>80</v>
      </c>
      <c r="AY441" s="202" t="s">
        <v>154</v>
      </c>
    </row>
    <row r="442" s="2" customFormat="1" ht="24.15" customHeight="1">
      <c r="A442" s="40"/>
      <c r="B442" s="166"/>
      <c r="C442" s="167" t="s">
        <v>500</v>
      </c>
      <c r="D442" s="167" t="s">
        <v>157</v>
      </c>
      <c r="E442" s="168" t="s">
        <v>501</v>
      </c>
      <c r="F442" s="169" t="s">
        <v>502</v>
      </c>
      <c r="G442" s="170" t="s">
        <v>491</v>
      </c>
      <c r="H442" s="171">
        <v>3</v>
      </c>
      <c r="I442" s="172"/>
      <c r="J442" s="173">
        <f>ROUND(I442*H442,2)</f>
        <v>0</v>
      </c>
      <c r="K442" s="169" t="s">
        <v>161</v>
      </c>
      <c r="L442" s="41"/>
      <c r="M442" s="174" t="s">
        <v>3</v>
      </c>
      <c r="N442" s="175" t="s">
        <v>43</v>
      </c>
      <c r="O442" s="74"/>
      <c r="P442" s="176">
        <f>O442*H442</f>
        <v>0</v>
      </c>
      <c r="Q442" s="176">
        <v>0</v>
      </c>
      <c r="R442" s="176">
        <f>Q442*H442</f>
        <v>0</v>
      </c>
      <c r="S442" s="176">
        <v>0.024500000000000001</v>
      </c>
      <c r="T442" s="177">
        <f>S442*H442</f>
        <v>0.07350000000000001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178" t="s">
        <v>322</v>
      </c>
      <c r="AT442" s="178" t="s">
        <v>157</v>
      </c>
      <c r="AU442" s="178" t="s">
        <v>82</v>
      </c>
      <c r="AY442" s="21" t="s">
        <v>154</v>
      </c>
      <c r="BE442" s="179">
        <f>IF(N442="základní",J442,0)</f>
        <v>0</v>
      </c>
      <c r="BF442" s="179">
        <f>IF(N442="snížená",J442,0)</f>
        <v>0</v>
      </c>
      <c r="BG442" s="179">
        <f>IF(N442="zákl. přenesená",J442,0)</f>
        <v>0</v>
      </c>
      <c r="BH442" s="179">
        <f>IF(N442="sníž. přenesená",J442,0)</f>
        <v>0</v>
      </c>
      <c r="BI442" s="179">
        <f>IF(N442="nulová",J442,0)</f>
        <v>0</v>
      </c>
      <c r="BJ442" s="21" t="s">
        <v>80</v>
      </c>
      <c r="BK442" s="179">
        <f>ROUND(I442*H442,2)</f>
        <v>0</v>
      </c>
      <c r="BL442" s="21" t="s">
        <v>322</v>
      </c>
      <c r="BM442" s="178" t="s">
        <v>503</v>
      </c>
    </row>
    <row r="443" s="2" customFormat="1">
      <c r="A443" s="40"/>
      <c r="B443" s="41"/>
      <c r="C443" s="40"/>
      <c r="D443" s="180" t="s">
        <v>164</v>
      </c>
      <c r="E443" s="40"/>
      <c r="F443" s="181" t="s">
        <v>504</v>
      </c>
      <c r="G443" s="40"/>
      <c r="H443" s="40"/>
      <c r="I443" s="182"/>
      <c r="J443" s="40"/>
      <c r="K443" s="40"/>
      <c r="L443" s="41"/>
      <c r="M443" s="183"/>
      <c r="N443" s="184"/>
      <c r="O443" s="74"/>
      <c r="P443" s="74"/>
      <c r="Q443" s="74"/>
      <c r="R443" s="74"/>
      <c r="S443" s="74"/>
      <c r="T443" s="75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21" t="s">
        <v>164</v>
      </c>
      <c r="AU443" s="21" t="s">
        <v>82</v>
      </c>
    </row>
    <row r="444" s="13" customFormat="1">
      <c r="A444" s="13"/>
      <c r="B444" s="185"/>
      <c r="C444" s="13"/>
      <c r="D444" s="186" t="s">
        <v>166</v>
      </c>
      <c r="E444" s="187" t="s">
        <v>3</v>
      </c>
      <c r="F444" s="188" t="s">
        <v>222</v>
      </c>
      <c r="G444" s="13"/>
      <c r="H444" s="187" t="s">
        <v>3</v>
      </c>
      <c r="I444" s="189"/>
      <c r="J444" s="13"/>
      <c r="K444" s="13"/>
      <c r="L444" s="185"/>
      <c r="M444" s="190"/>
      <c r="N444" s="191"/>
      <c r="O444" s="191"/>
      <c r="P444" s="191"/>
      <c r="Q444" s="191"/>
      <c r="R444" s="191"/>
      <c r="S444" s="191"/>
      <c r="T444" s="19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166</v>
      </c>
      <c r="AU444" s="187" t="s">
        <v>82</v>
      </c>
      <c r="AV444" s="13" t="s">
        <v>80</v>
      </c>
      <c r="AW444" s="13" t="s">
        <v>34</v>
      </c>
      <c r="AX444" s="13" t="s">
        <v>72</v>
      </c>
      <c r="AY444" s="187" t="s">
        <v>154</v>
      </c>
    </row>
    <row r="445" s="14" customFormat="1">
      <c r="A445" s="14"/>
      <c r="B445" s="193"/>
      <c r="C445" s="14"/>
      <c r="D445" s="186" t="s">
        <v>166</v>
      </c>
      <c r="E445" s="194" t="s">
        <v>3</v>
      </c>
      <c r="F445" s="195" t="s">
        <v>80</v>
      </c>
      <c r="G445" s="14"/>
      <c r="H445" s="196">
        <v>1</v>
      </c>
      <c r="I445" s="197"/>
      <c r="J445" s="14"/>
      <c r="K445" s="14"/>
      <c r="L445" s="193"/>
      <c r="M445" s="198"/>
      <c r="N445" s="199"/>
      <c r="O445" s="199"/>
      <c r="P445" s="199"/>
      <c r="Q445" s="199"/>
      <c r="R445" s="199"/>
      <c r="S445" s="199"/>
      <c r="T445" s="20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4" t="s">
        <v>166</v>
      </c>
      <c r="AU445" s="194" t="s">
        <v>82</v>
      </c>
      <c r="AV445" s="14" t="s">
        <v>82</v>
      </c>
      <c r="AW445" s="14" t="s">
        <v>34</v>
      </c>
      <c r="AX445" s="14" t="s">
        <v>72</v>
      </c>
      <c r="AY445" s="194" t="s">
        <v>154</v>
      </c>
    </row>
    <row r="446" s="13" customFormat="1">
      <c r="A446" s="13"/>
      <c r="B446" s="185"/>
      <c r="C446" s="13"/>
      <c r="D446" s="186" t="s">
        <v>166</v>
      </c>
      <c r="E446" s="187" t="s">
        <v>3</v>
      </c>
      <c r="F446" s="188" t="s">
        <v>505</v>
      </c>
      <c r="G446" s="13"/>
      <c r="H446" s="187" t="s">
        <v>3</v>
      </c>
      <c r="I446" s="189"/>
      <c r="J446" s="13"/>
      <c r="K446" s="13"/>
      <c r="L446" s="185"/>
      <c r="M446" s="190"/>
      <c r="N446" s="191"/>
      <c r="O446" s="191"/>
      <c r="P446" s="191"/>
      <c r="Q446" s="191"/>
      <c r="R446" s="191"/>
      <c r="S446" s="191"/>
      <c r="T446" s="19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166</v>
      </c>
      <c r="AU446" s="187" t="s">
        <v>82</v>
      </c>
      <c r="AV446" s="13" t="s">
        <v>80</v>
      </c>
      <c r="AW446" s="13" t="s">
        <v>34</v>
      </c>
      <c r="AX446" s="13" t="s">
        <v>72</v>
      </c>
      <c r="AY446" s="187" t="s">
        <v>154</v>
      </c>
    </row>
    <row r="447" s="14" customFormat="1">
      <c r="A447" s="14"/>
      <c r="B447" s="193"/>
      <c r="C447" s="14"/>
      <c r="D447" s="186" t="s">
        <v>166</v>
      </c>
      <c r="E447" s="194" t="s">
        <v>3</v>
      </c>
      <c r="F447" s="195" t="s">
        <v>82</v>
      </c>
      <c r="G447" s="14"/>
      <c r="H447" s="196">
        <v>2</v>
      </c>
      <c r="I447" s="197"/>
      <c r="J447" s="14"/>
      <c r="K447" s="14"/>
      <c r="L447" s="193"/>
      <c r="M447" s="198"/>
      <c r="N447" s="199"/>
      <c r="O447" s="199"/>
      <c r="P447" s="199"/>
      <c r="Q447" s="199"/>
      <c r="R447" s="199"/>
      <c r="S447" s="199"/>
      <c r="T447" s="20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4" t="s">
        <v>166</v>
      </c>
      <c r="AU447" s="194" t="s">
        <v>82</v>
      </c>
      <c r="AV447" s="14" t="s">
        <v>82</v>
      </c>
      <c r="AW447" s="14" t="s">
        <v>34</v>
      </c>
      <c r="AX447" s="14" t="s">
        <v>72</v>
      </c>
      <c r="AY447" s="194" t="s">
        <v>154</v>
      </c>
    </row>
    <row r="448" s="15" customFormat="1">
      <c r="A448" s="15"/>
      <c r="B448" s="201"/>
      <c r="C448" s="15"/>
      <c r="D448" s="186" t="s">
        <v>166</v>
      </c>
      <c r="E448" s="202" t="s">
        <v>3</v>
      </c>
      <c r="F448" s="203" t="s">
        <v>171</v>
      </c>
      <c r="G448" s="15"/>
      <c r="H448" s="204">
        <v>3</v>
      </c>
      <c r="I448" s="205"/>
      <c r="J448" s="15"/>
      <c r="K448" s="15"/>
      <c r="L448" s="201"/>
      <c r="M448" s="206"/>
      <c r="N448" s="207"/>
      <c r="O448" s="207"/>
      <c r="P448" s="207"/>
      <c r="Q448" s="207"/>
      <c r="R448" s="207"/>
      <c r="S448" s="207"/>
      <c r="T448" s="20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02" t="s">
        <v>166</v>
      </c>
      <c r="AU448" s="202" t="s">
        <v>82</v>
      </c>
      <c r="AV448" s="15" t="s">
        <v>162</v>
      </c>
      <c r="AW448" s="15" t="s">
        <v>34</v>
      </c>
      <c r="AX448" s="15" t="s">
        <v>80</v>
      </c>
      <c r="AY448" s="202" t="s">
        <v>154</v>
      </c>
    </row>
    <row r="449" s="2" customFormat="1" ht="24.15" customHeight="1">
      <c r="A449" s="40"/>
      <c r="B449" s="166"/>
      <c r="C449" s="167" t="s">
        <v>506</v>
      </c>
      <c r="D449" s="167" t="s">
        <v>157</v>
      </c>
      <c r="E449" s="168" t="s">
        <v>507</v>
      </c>
      <c r="F449" s="169" t="s">
        <v>508</v>
      </c>
      <c r="G449" s="170" t="s">
        <v>491</v>
      </c>
      <c r="H449" s="171">
        <v>2</v>
      </c>
      <c r="I449" s="172"/>
      <c r="J449" s="173">
        <f>ROUND(I449*H449,2)</f>
        <v>0</v>
      </c>
      <c r="K449" s="169" t="s">
        <v>161</v>
      </c>
      <c r="L449" s="41"/>
      <c r="M449" s="174" t="s">
        <v>3</v>
      </c>
      <c r="N449" s="175" t="s">
        <v>43</v>
      </c>
      <c r="O449" s="74"/>
      <c r="P449" s="176">
        <f>O449*H449</f>
        <v>0</v>
      </c>
      <c r="Q449" s="176">
        <v>0</v>
      </c>
      <c r="R449" s="176">
        <f>Q449*H449</f>
        <v>0</v>
      </c>
      <c r="S449" s="176">
        <v>0.017299999999999999</v>
      </c>
      <c r="T449" s="177">
        <f>S449*H449</f>
        <v>0.034599999999999999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178" t="s">
        <v>322</v>
      </c>
      <c r="AT449" s="178" t="s">
        <v>157</v>
      </c>
      <c r="AU449" s="178" t="s">
        <v>82</v>
      </c>
      <c r="AY449" s="21" t="s">
        <v>154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21" t="s">
        <v>80</v>
      </c>
      <c r="BK449" s="179">
        <f>ROUND(I449*H449,2)</f>
        <v>0</v>
      </c>
      <c r="BL449" s="21" t="s">
        <v>322</v>
      </c>
      <c r="BM449" s="178" t="s">
        <v>509</v>
      </c>
    </row>
    <row r="450" s="2" customFormat="1">
      <c r="A450" s="40"/>
      <c r="B450" s="41"/>
      <c r="C450" s="40"/>
      <c r="D450" s="180" t="s">
        <v>164</v>
      </c>
      <c r="E450" s="40"/>
      <c r="F450" s="181" t="s">
        <v>510</v>
      </c>
      <c r="G450" s="40"/>
      <c r="H450" s="40"/>
      <c r="I450" s="182"/>
      <c r="J450" s="40"/>
      <c r="K450" s="40"/>
      <c r="L450" s="41"/>
      <c r="M450" s="183"/>
      <c r="N450" s="184"/>
      <c r="O450" s="74"/>
      <c r="P450" s="74"/>
      <c r="Q450" s="74"/>
      <c r="R450" s="74"/>
      <c r="S450" s="74"/>
      <c r="T450" s="75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21" t="s">
        <v>164</v>
      </c>
      <c r="AU450" s="21" t="s">
        <v>82</v>
      </c>
    </row>
    <row r="451" s="13" customFormat="1">
      <c r="A451" s="13"/>
      <c r="B451" s="185"/>
      <c r="C451" s="13"/>
      <c r="D451" s="186" t="s">
        <v>166</v>
      </c>
      <c r="E451" s="187" t="s">
        <v>3</v>
      </c>
      <c r="F451" s="188" t="s">
        <v>222</v>
      </c>
      <c r="G451" s="13"/>
      <c r="H451" s="187" t="s">
        <v>3</v>
      </c>
      <c r="I451" s="189"/>
      <c r="J451" s="13"/>
      <c r="K451" s="13"/>
      <c r="L451" s="185"/>
      <c r="M451" s="190"/>
      <c r="N451" s="191"/>
      <c r="O451" s="191"/>
      <c r="P451" s="191"/>
      <c r="Q451" s="191"/>
      <c r="R451" s="191"/>
      <c r="S451" s="191"/>
      <c r="T451" s="19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7" t="s">
        <v>166</v>
      </c>
      <c r="AU451" s="187" t="s">
        <v>82</v>
      </c>
      <c r="AV451" s="13" t="s">
        <v>80</v>
      </c>
      <c r="AW451" s="13" t="s">
        <v>34</v>
      </c>
      <c r="AX451" s="13" t="s">
        <v>72</v>
      </c>
      <c r="AY451" s="187" t="s">
        <v>154</v>
      </c>
    </row>
    <row r="452" s="14" customFormat="1">
      <c r="A452" s="14"/>
      <c r="B452" s="193"/>
      <c r="C452" s="14"/>
      <c r="D452" s="186" t="s">
        <v>166</v>
      </c>
      <c r="E452" s="194" t="s">
        <v>3</v>
      </c>
      <c r="F452" s="195" t="s">
        <v>80</v>
      </c>
      <c r="G452" s="14"/>
      <c r="H452" s="196">
        <v>1</v>
      </c>
      <c r="I452" s="197"/>
      <c r="J452" s="14"/>
      <c r="K452" s="14"/>
      <c r="L452" s="193"/>
      <c r="M452" s="198"/>
      <c r="N452" s="199"/>
      <c r="O452" s="199"/>
      <c r="P452" s="199"/>
      <c r="Q452" s="199"/>
      <c r="R452" s="199"/>
      <c r="S452" s="199"/>
      <c r="T452" s="20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194" t="s">
        <v>166</v>
      </c>
      <c r="AU452" s="194" t="s">
        <v>82</v>
      </c>
      <c r="AV452" s="14" t="s">
        <v>82</v>
      </c>
      <c r="AW452" s="14" t="s">
        <v>34</v>
      </c>
      <c r="AX452" s="14" t="s">
        <v>72</v>
      </c>
      <c r="AY452" s="194" t="s">
        <v>154</v>
      </c>
    </row>
    <row r="453" s="13" customFormat="1">
      <c r="A453" s="13"/>
      <c r="B453" s="185"/>
      <c r="C453" s="13"/>
      <c r="D453" s="186" t="s">
        <v>166</v>
      </c>
      <c r="E453" s="187" t="s">
        <v>3</v>
      </c>
      <c r="F453" s="188" t="s">
        <v>224</v>
      </c>
      <c r="G453" s="13"/>
      <c r="H453" s="187" t="s">
        <v>3</v>
      </c>
      <c r="I453" s="189"/>
      <c r="J453" s="13"/>
      <c r="K453" s="13"/>
      <c r="L453" s="185"/>
      <c r="M453" s="190"/>
      <c r="N453" s="191"/>
      <c r="O453" s="191"/>
      <c r="P453" s="191"/>
      <c r="Q453" s="191"/>
      <c r="R453" s="191"/>
      <c r="S453" s="191"/>
      <c r="T453" s="19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7" t="s">
        <v>166</v>
      </c>
      <c r="AU453" s="187" t="s">
        <v>82</v>
      </c>
      <c r="AV453" s="13" t="s">
        <v>80</v>
      </c>
      <c r="AW453" s="13" t="s">
        <v>34</v>
      </c>
      <c r="AX453" s="13" t="s">
        <v>72</v>
      </c>
      <c r="AY453" s="187" t="s">
        <v>154</v>
      </c>
    </row>
    <row r="454" s="14" customFormat="1">
      <c r="A454" s="14"/>
      <c r="B454" s="193"/>
      <c r="C454" s="14"/>
      <c r="D454" s="186" t="s">
        <v>166</v>
      </c>
      <c r="E454" s="194" t="s">
        <v>3</v>
      </c>
      <c r="F454" s="195" t="s">
        <v>80</v>
      </c>
      <c r="G454" s="14"/>
      <c r="H454" s="196">
        <v>1</v>
      </c>
      <c r="I454" s="197"/>
      <c r="J454" s="14"/>
      <c r="K454" s="14"/>
      <c r="L454" s="193"/>
      <c r="M454" s="198"/>
      <c r="N454" s="199"/>
      <c r="O454" s="199"/>
      <c r="P454" s="199"/>
      <c r="Q454" s="199"/>
      <c r="R454" s="199"/>
      <c r="S454" s="199"/>
      <c r="T454" s="20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4" t="s">
        <v>166</v>
      </c>
      <c r="AU454" s="194" t="s">
        <v>82</v>
      </c>
      <c r="AV454" s="14" t="s">
        <v>82</v>
      </c>
      <c r="AW454" s="14" t="s">
        <v>34</v>
      </c>
      <c r="AX454" s="14" t="s">
        <v>72</v>
      </c>
      <c r="AY454" s="194" t="s">
        <v>154</v>
      </c>
    </row>
    <row r="455" s="15" customFormat="1">
      <c r="A455" s="15"/>
      <c r="B455" s="201"/>
      <c r="C455" s="15"/>
      <c r="D455" s="186" t="s">
        <v>166</v>
      </c>
      <c r="E455" s="202" t="s">
        <v>3</v>
      </c>
      <c r="F455" s="203" t="s">
        <v>171</v>
      </c>
      <c r="G455" s="15"/>
      <c r="H455" s="204">
        <v>2</v>
      </c>
      <c r="I455" s="205"/>
      <c r="J455" s="15"/>
      <c r="K455" s="15"/>
      <c r="L455" s="201"/>
      <c r="M455" s="206"/>
      <c r="N455" s="207"/>
      <c r="O455" s="207"/>
      <c r="P455" s="207"/>
      <c r="Q455" s="207"/>
      <c r="R455" s="207"/>
      <c r="S455" s="207"/>
      <c r="T455" s="20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02" t="s">
        <v>166</v>
      </c>
      <c r="AU455" s="202" t="s">
        <v>82</v>
      </c>
      <c r="AV455" s="15" t="s">
        <v>162</v>
      </c>
      <c r="AW455" s="15" t="s">
        <v>34</v>
      </c>
      <c r="AX455" s="15" t="s">
        <v>80</v>
      </c>
      <c r="AY455" s="202" t="s">
        <v>154</v>
      </c>
    </row>
    <row r="456" s="2" customFormat="1" ht="24.15" customHeight="1">
      <c r="A456" s="40"/>
      <c r="B456" s="166"/>
      <c r="C456" s="167" t="s">
        <v>511</v>
      </c>
      <c r="D456" s="167" t="s">
        <v>157</v>
      </c>
      <c r="E456" s="168" t="s">
        <v>512</v>
      </c>
      <c r="F456" s="169" t="s">
        <v>513</v>
      </c>
      <c r="G456" s="170" t="s">
        <v>491</v>
      </c>
      <c r="H456" s="171">
        <v>1</v>
      </c>
      <c r="I456" s="172"/>
      <c r="J456" s="173">
        <f>ROUND(I456*H456,2)</f>
        <v>0</v>
      </c>
      <c r="K456" s="169" t="s">
        <v>161</v>
      </c>
      <c r="L456" s="41"/>
      <c r="M456" s="174" t="s">
        <v>3</v>
      </c>
      <c r="N456" s="175" t="s">
        <v>43</v>
      </c>
      <c r="O456" s="74"/>
      <c r="P456" s="176">
        <f>O456*H456</f>
        <v>0</v>
      </c>
      <c r="Q456" s="176">
        <v>0</v>
      </c>
      <c r="R456" s="176">
        <f>Q456*H456</f>
        <v>0</v>
      </c>
      <c r="S456" s="176">
        <v>0.034700000000000002</v>
      </c>
      <c r="T456" s="177">
        <f>S456*H456</f>
        <v>0.034700000000000002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178" t="s">
        <v>322</v>
      </c>
      <c r="AT456" s="178" t="s">
        <v>157</v>
      </c>
      <c r="AU456" s="178" t="s">
        <v>82</v>
      </c>
      <c r="AY456" s="21" t="s">
        <v>154</v>
      </c>
      <c r="BE456" s="179">
        <f>IF(N456="základní",J456,0)</f>
        <v>0</v>
      </c>
      <c r="BF456" s="179">
        <f>IF(N456="snížená",J456,0)</f>
        <v>0</v>
      </c>
      <c r="BG456" s="179">
        <f>IF(N456="zákl. přenesená",J456,0)</f>
        <v>0</v>
      </c>
      <c r="BH456" s="179">
        <f>IF(N456="sníž. přenesená",J456,0)</f>
        <v>0</v>
      </c>
      <c r="BI456" s="179">
        <f>IF(N456="nulová",J456,0)</f>
        <v>0</v>
      </c>
      <c r="BJ456" s="21" t="s">
        <v>80</v>
      </c>
      <c r="BK456" s="179">
        <f>ROUND(I456*H456,2)</f>
        <v>0</v>
      </c>
      <c r="BL456" s="21" t="s">
        <v>322</v>
      </c>
      <c r="BM456" s="178" t="s">
        <v>514</v>
      </c>
    </row>
    <row r="457" s="2" customFormat="1">
      <c r="A457" s="40"/>
      <c r="B457" s="41"/>
      <c r="C457" s="40"/>
      <c r="D457" s="180" t="s">
        <v>164</v>
      </c>
      <c r="E457" s="40"/>
      <c r="F457" s="181" t="s">
        <v>515</v>
      </c>
      <c r="G457" s="40"/>
      <c r="H457" s="40"/>
      <c r="I457" s="182"/>
      <c r="J457" s="40"/>
      <c r="K457" s="40"/>
      <c r="L457" s="41"/>
      <c r="M457" s="183"/>
      <c r="N457" s="184"/>
      <c r="O457" s="74"/>
      <c r="P457" s="74"/>
      <c r="Q457" s="74"/>
      <c r="R457" s="74"/>
      <c r="S457" s="74"/>
      <c r="T457" s="75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21" t="s">
        <v>164</v>
      </c>
      <c r="AU457" s="21" t="s">
        <v>82</v>
      </c>
    </row>
    <row r="458" s="13" customFormat="1">
      <c r="A458" s="13"/>
      <c r="B458" s="185"/>
      <c r="C458" s="13"/>
      <c r="D458" s="186" t="s">
        <v>166</v>
      </c>
      <c r="E458" s="187" t="s">
        <v>3</v>
      </c>
      <c r="F458" s="188" t="s">
        <v>516</v>
      </c>
      <c r="G458" s="13"/>
      <c r="H458" s="187" t="s">
        <v>3</v>
      </c>
      <c r="I458" s="189"/>
      <c r="J458" s="13"/>
      <c r="K458" s="13"/>
      <c r="L458" s="185"/>
      <c r="M458" s="190"/>
      <c r="N458" s="191"/>
      <c r="O458" s="191"/>
      <c r="P458" s="191"/>
      <c r="Q458" s="191"/>
      <c r="R458" s="191"/>
      <c r="S458" s="191"/>
      <c r="T458" s="19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7" t="s">
        <v>166</v>
      </c>
      <c r="AU458" s="187" t="s">
        <v>82</v>
      </c>
      <c r="AV458" s="13" t="s">
        <v>80</v>
      </c>
      <c r="AW458" s="13" t="s">
        <v>34</v>
      </c>
      <c r="AX458" s="13" t="s">
        <v>72</v>
      </c>
      <c r="AY458" s="187" t="s">
        <v>154</v>
      </c>
    </row>
    <row r="459" s="14" customFormat="1">
      <c r="A459" s="14"/>
      <c r="B459" s="193"/>
      <c r="C459" s="14"/>
      <c r="D459" s="186" t="s">
        <v>166</v>
      </c>
      <c r="E459" s="194" t="s">
        <v>3</v>
      </c>
      <c r="F459" s="195" t="s">
        <v>80</v>
      </c>
      <c r="G459" s="14"/>
      <c r="H459" s="196">
        <v>1</v>
      </c>
      <c r="I459" s="197"/>
      <c r="J459" s="14"/>
      <c r="K459" s="14"/>
      <c r="L459" s="193"/>
      <c r="M459" s="198"/>
      <c r="N459" s="199"/>
      <c r="O459" s="199"/>
      <c r="P459" s="199"/>
      <c r="Q459" s="199"/>
      <c r="R459" s="199"/>
      <c r="S459" s="199"/>
      <c r="T459" s="20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94" t="s">
        <v>166</v>
      </c>
      <c r="AU459" s="194" t="s">
        <v>82</v>
      </c>
      <c r="AV459" s="14" t="s">
        <v>82</v>
      </c>
      <c r="AW459" s="14" t="s">
        <v>34</v>
      </c>
      <c r="AX459" s="14" t="s">
        <v>72</v>
      </c>
      <c r="AY459" s="194" t="s">
        <v>154</v>
      </c>
    </row>
    <row r="460" s="15" customFormat="1">
      <c r="A460" s="15"/>
      <c r="B460" s="201"/>
      <c r="C460" s="15"/>
      <c r="D460" s="186" t="s">
        <v>166</v>
      </c>
      <c r="E460" s="202" t="s">
        <v>3</v>
      </c>
      <c r="F460" s="203" t="s">
        <v>171</v>
      </c>
      <c r="G460" s="15"/>
      <c r="H460" s="204">
        <v>1</v>
      </c>
      <c r="I460" s="205"/>
      <c r="J460" s="15"/>
      <c r="K460" s="15"/>
      <c r="L460" s="201"/>
      <c r="M460" s="206"/>
      <c r="N460" s="207"/>
      <c r="O460" s="207"/>
      <c r="P460" s="207"/>
      <c r="Q460" s="207"/>
      <c r="R460" s="207"/>
      <c r="S460" s="207"/>
      <c r="T460" s="20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02" t="s">
        <v>166</v>
      </c>
      <c r="AU460" s="202" t="s">
        <v>82</v>
      </c>
      <c r="AV460" s="15" t="s">
        <v>162</v>
      </c>
      <c r="AW460" s="15" t="s">
        <v>34</v>
      </c>
      <c r="AX460" s="15" t="s">
        <v>80</v>
      </c>
      <c r="AY460" s="202" t="s">
        <v>154</v>
      </c>
    </row>
    <row r="461" s="2" customFormat="1" ht="24.15" customHeight="1">
      <c r="A461" s="40"/>
      <c r="B461" s="166"/>
      <c r="C461" s="167" t="s">
        <v>517</v>
      </c>
      <c r="D461" s="167" t="s">
        <v>157</v>
      </c>
      <c r="E461" s="168" t="s">
        <v>518</v>
      </c>
      <c r="F461" s="169" t="s">
        <v>519</v>
      </c>
      <c r="G461" s="170" t="s">
        <v>491</v>
      </c>
      <c r="H461" s="171">
        <v>2</v>
      </c>
      <c r="I461" s="172"/>
      <c r="J461" s="173">
        <f>ROUND(I461*H461,2)</f>
        <v>0</v>
      </c>
      <c r="K461" s="169" t="s">
        <v>161</v>
      </c>
      <c r="L461" s="41"/>
      <c r="M461" s="174" t="s">
        <v>3</v>
      </c>
      <c r="N461" s="175" t="s">
        <v>43</v>
      </c>
      <c r="O461" s="74"/>
      <c r="P461" s="176">
        <f>O461*H461</f>
        <v>0</v>
      </c>
      <c r="Q461" s="176">
        <v>0</v>
      </c>
      <c r="R461" s="176">
        <f>Q461*H461</f>
        <v>0</v>
      </c>
      <c r="S461" s="176">
        <v>0.067000000000000004</v>
      </c>
      <c r="T461" s="177">
        <f>S461*H461</f>
        <v>0.13400000000000001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178" t="s">
        <v>322</v>
      </c>
      <c r="AT461" s="178" t="s">
        <v>157</v>
      </c>
      <c r="AU461" s="178" t="s">
        <v>82</v>
      </c>
      <c r="AY461" s="21" t="s">
        <v>154</v>
      </c>
      <c r="BE461" s="179">
        <f>IF(N461="základní",J461,0)</f>
        <v>0</v>
      </c>
      <c r="BF461" s="179">
        <f>IF(N461="snížená",J461,0)</f>
        <v>0</v>
      </c>
      <c r="BG461" s="179">
        <f>IF(N461="zákl. přenesená",J461,0)</f>
        <v>0</v>
      </c>
      <c r="BH461" s="179">
        <f>IF(N461="sníž. přenesená",J461,0)</f>
        <v>0</v>
      </c>
      <c r="BI461" s="179">
        <f>IF(N461="nulová",J461,0)</f>
        <v>0</v>
      </c>
      <c r="BJ461" s="21" t="s">
        <v>80</v>
      </c>
      <c r="BK461" s="179">
        <f>ROUND(I461*H461,2)</f>
        <v>0</v>
      </c>
      <c r="BL461" s="21" t="s">
        <v>322</v>
      </c>
      <c r="BM461" s="178" t="s">
        <v>520</v>
      </c>
    </row>
    <row r="462" s="2" customFormat="1">
      <c r="A462" s="40"/>
      <c r="B462" s="41"/>
      <c r="C462" s="40"/>
      <c r="D462" s="180" t="s">
        <v>164</v>
      </c>
      <c r="E462" s="40"/>
      <c r="F462" s="181" t="s">
        <v>521</v>
      </c>
      <c r="G462" s="40"/>
      <c r="H462" s="40"/>
      <c r="I462" s="182"/>
      <c r="J462" s="40"/>
      <c r="K462" s="40"/>
      <c r="L462" s="41"/>
      <c r="M462" s="183"/>
      <c r="N462" s="184"/>
      <c r="O462" s="74"/>
      <c r="P462" s="74"/>
      <c r="Q462" s="74"/>
      <c r="R462" s="74"/>
      <c r="S462" s="74"/>
      <c r="T462" s="75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21" t="s">
        <v>164</v>
      </c>
      <c r="AU462" s="21" t="s">
        <v>82</v>
      </c>
    </row>
    <row r="463" s="13" customFormat="1">
      <c r="A463" s="13"/>
      <c r="B463" s="185"/>
      <c r="C463" s="13"/>
      <c r="D463" s="186" t="s">
        <v>166</v>
      </c>
      <c r="E463" s="187" t="s">
        <v>3</v>
      </c>
      <c r="F463" s="188" t="s">
        <v>222</v>
      </c>
      <c r="G463" s="13"/>
      <c r="H463" s="187" t="s">
        <v>3</v>
      </c>
      <c r="I463" s="189"/>
      <c r="J463" s="13"/>
      <c r="K463" s="13"/>
      <c r="L463" s="185"/>
      <c r="M463" s="190"/>
      <c r="N463" s="191"/>
      <c r="O463" s="191"/>
      <c r="P463" s="191"/>
      <c r="Q463" s="191"/>
      <c r="R463" s="191"/>
      <c r="S463" s="191"/>
      <c r="T463" s="19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7" t="s">
        <v>166</v>
      </c>
      <c r="AU463" s="187" t="s">
        <v>82</v>
      </c>
      <c r="AV463" s="13" t="s">
        <v>80</v>
      </c>
      <c r="AW463" s="13" t="s">
        <v>34</v>
      </c>
      <c r="AX463" s="13" t="s">
        <v>72</v>
      </c>
      <c r="AY463" s="187" t="s">
        <v>154</v>
      </c>
    </row>
    <row r="464" s="14" customFormat="1">
      <c r="A464" s="14"/>
      <c r="B464" s="193"/>
      <c r="C464" s="14"/>
      <c r="D464" s="186" t="s">
        <v>166</v>
      </c>
      <c r="E464" s="194" t="s">
        <v>3</v>
      </c>
      <c r="F464" s="195" t="s">
        <v>80</v>
      </c>
      <c r="G464" s="14"/>
      <c r="H464" s="196">
        <v>1</v>
      </c>
      <c r="I464" s="197"/>
      <c r="J464" s="14"/>
      <c r="K464" s="14"/>
      <c r="L464" s="193"/>
      <c r="M464" s="198"/>
      <c r="N464" s="199"/>
      <c r="O464" s="199"/>
      <c r="P464" s="199"/>
      <c r="Q464" s="199"/>
      <c r="R464" s="199"/>
      <c r="S464" s="199"/>
      <c r="T464" s="20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4" t="s">
        <v>166</v>
      </c>
      <c r="AU464" s="194" t="s">
        <v>82</v>
      </c>
      <c r="AV464" s="14" t="s">
        <v>82</v>
      </c>
      <c r="AW464" s="14" t="s">
        <v>34</v>
      </c>
      <c r="AX464" s="14" t="s">
        <v>72</v>
      </c>
      <c r="AY464" s="194" t="s">
        <v>154</v>
      </c>
    </row>
    <row r="465" s="13" customFormat="1">
      <c r="A465" s="13"/>
      <c r="B465" s="185"/>
      <c r="C465" s="13"/>
      <c r="D465" s="186" t="s">
        <v>166</v>
      </c>
      <c r="E465" s="187" t="s">
        <v>3</v>
      </c>
      <c r="F465" s="188" t="s">
        <v>505</v>
      </c>
      <c r="G465" s="13"/>
      <c r="H465" s="187" t="s">
        <v>3</v>
      </c>
      <c r="I465" s="189"/>
      <c r="J465" s="13"/>
      <c r="K465" s="13"/>
      <c r="L465" s="185"/>
      <c r="M465" s="190"/>
      <c r="N465" s="191"/>
      <c r="O465" s="191"/>
      <c r="P465" s="191"/>
      <c r="Q465" s="191"/>
      <c r="R465" s="191"/>
      <c r="S465" s="191"/>
      <c r="T465" s="19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7" t="s">
        <v>166</v>
      </c>
      <c r="AU465" s="187" t="s">
        <v>82</v>
      </c>
      <c r="AV465" s="13" t="s">
        <v>80</v>
      </c>
      <c r="AW465" s="13" t="s">
        <v>34</v>
      </c>
      <c r="AX465" s="13" t="s">
        <v>72</v>
      </c>
      <c r="AY465" s="187" t="s">
        <v>154</v>
      </c>
    </row>
    <row r="466" s="14" customFormat="1">
      <c r="A466" s="14"/>
      <c r="B466" s="193"/>
      <c r="C466" s="14"/>
      <c r="D466" s="186" t="s">
        <v>166</v>
      </c>
      <c r="E466" s="194" t="s">
        <v>3</v>
      </c>
      <c r="F466" s="195" t="s">
        <v>80</v>
      </c>
      <c r="G466" s="14"/>
      <c r="H466" s="196">
        <v>1</v>
      </c>
      <c r="I466" s="197"/>
      <c r="J466" s="14"/>
      <c r="K466" s="14"/>
      <c r="L466" s="193"/>
      <c r="M466" s="198"/>
      <c r="N466" s="199"/>
      <c r="O466" s="199"/>
      <c r="P466" s="199"/>
      <c r="Q466" s="199"/>
      <c r="R466" s="199"/>
      <c r="S466" s="199"/>
      <c r="T466" s="20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4" t="s">
        <v>166</v>
      </c>
      <c r="AU466" s="194" t="s">
        <v>82</v>
      </c>
      <c r="AV466" s="14" t="s">
        <v>82</v>
      </c>
      <c r="AW466" s="14" t="s">
        <v>34</v>
      </c>
      <c r="AX466" s="14" t="s">
        <v>72</v>
      </c>
      <c r="AY466" s="194" t="s">
        <v>154</v>
      </c>
    </row>
    <row r="467" s="15" customFormat="1">
      <c r="A467" s="15"/>
      <c r="B467" s="201"/>
      <c r="C467" s="15"/>
      <c r="D467" s="186" t="s">
        <v>166</v>
      </c>
      <c r="E467" s="202" t="s">
        <v>3</v>
      </c>
      <c r="F467" s="203" t="s">
        <v>171</v>
      </c>
      <c r="G467" s="15"/>
      <c r="H467" s="204">
        <v>2</v>
      </c>
      <c r="I467" s="205"/>
      <c r="J467" s="15"/>
      <c r="K467" s="15"/>
      <c r="L467" s="201"/>
      <c r="M467" s="206"/>
      <c r="N467" s="207"/>
      <c r="O467" s="207"/>
      <c r="P467" s="207"/>
      <c r="Q467" s="207"/>
      <c r="R467" s="207"/>
      <c r="S467" s="207"/>
      <c r="T467" s="20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02" t="s">
        <v>166</v>
      </c>
      <c r="AU467" s="202" t="s">
        <v>82</v>
      </c>
      <c r="AV467" s="15" t="s">
        <v>162</v>
      </c>
      <c r="AW467" s="15" t="s">
        <v>34</v>
      </c>
      <c r="AX467" s="15" t="s">
        <v>80</v>
      </c>
      <c r="AY467" s="202" t="s">
        <v>154</v>
      </c>
    </row>
    <row r="468" s="2" customFormat="1" ht="16.5" customHeight="1">
      <c r="A468" s="40"/>
      <c r="B468" s="166"/>
      <c r="C468" s="167" t="s">
        <v>522</v>
      </c>
      <c r="D468" s="167" t="s">
        <v>157</v>
      </c>
      <c r="E468" s="168" t="s">
        <v>523</v>
      </c>
      <c r="F468" s="169" t="s">
        <v>524</v>
      </c>
      <c r="G468" s="170" t="s">
        <v>491</v>
      </c>
      <c r="H468" s="171">
        <v>7</v>
      </c>
      <c r="I468" s="172"/>
      <c r="J468" s="173">
        <f>ROUND(I468*H468,2)</f>
        <v>0</v>
      </c>
      <c r="K468" s="169" t="s">
        <v>161</v>
      </c>
      <c r="L468" s="41"/>
      <c r="M468" s="174" t="s">
        <v>3</v>
      </c>
      <c r="N468" s="175" t="s">
        <v>43</v>
      </c>
      <c r="O468" s="74"/>
      <c r="P468" s="176">
        <f>O468*H468</f>
        <v>0</v>
      </c>
      <c r="Q468" s="176">
        <v>0</v>
      </c>
      <c r="R468" s="176">
        <f>Q468*H468</f>
        <v>0</v>
      </c>
      <c r="S468" s="176">
        <v>0.00156</v>
      </c>
      <c r="T468" s="177">
        <f>S468*H468</f>
        <v>0.010919999999999999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178" t="s">
        <v>322</v>
      </c>
      <c r="AT468" s="178" t="s">
        <v>157</v>
      </c>
      <c r="AU468" s="178" t="s">
        <v>82</v>
      </c>
      <c r="AY468" s="21" t="s">
        <v>154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21" t="s">
        <v>80</v>
      </c>
      <c r="BK468" s="179">
        <f>ROUND(I468*H468,2)</f>
        <v>0</v>
      </c>
      <c r="BL468" s="21" t="s">
        <v>322</v>
      </c>
      <c r="BM468" s="178" t="s">
        <v>525</v>
      </c>
    </row>
    <row r="469" s="2" customFormat="1">
      <c r="A469" s="40"/>
      <c r="B469" s="41"/>
      <c r="C469" s="40"/>
      <c r="D469" s="180" t="s">
        <v>164</v>
      </c>
      <c r="E469" s="40"/>
      <c r="F469" s="181" t="s">
        <v>526</v>
      </c>
      <c r="G469" s="40"/>
      <c r="H469" s="40"/>
      <c r="I469" s="182"/>
      <c r="J469" s="40"/>
      <c r="K469" s="40"/>
      <c r="L469" s="41"/>
      <c r="M469" s="183"/>
      <c r="N469" s="184"/>
      <c r="O469" s="74"/>
      <c r="P469" s="74"/>
      <c r="Q469" s="74"/>
      <c r="R469" s="74"/>
      <c r="S469" s="74"/>
      <c r="T469" s="75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21" t="s">
        <v>164</v>
      </c>
      <c r="AU469" s="21" t="s">
        <v>82</v>
      </c>
    </row>
    <row r="470" s="13" customFormat="1">
      <c r="A470" s="13"/>
      <c r="B470" s="185"/>
      <c r="C470" s="13"/>
      <c r="D470" s="186" t="s">
        <v>166</v>
      </c>
      <c r="E470" s="187" t="s">
        <v>3</v>
      </c>
      <c r="F470" s="188" t="s">
        <v>195</v>
      </c>
      <c r="G470" s="13"/>
      <c r="H470" s="187" t="s">
        <v>3</v>
      </c>
      <c r="I470" s="189"/>
      <c r="J470" s="13"/>
      <c r="K470" s="13"/>
      <c r="L470" s="185"/>
      <c r="M470" s="190"/>
      <c r="N470" s="191"/>
      <c r="O470" s="191"/>
      <c r="P470" s="191"/>
      <c r="Q470" s="191"/>
      <c r="R470" s="191"/>
      <c r="S470" s="191"/>
      <c r="T470" s="19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7" t="s">
        <v>166</v>
      </c>
      <c r="AU470" s="187" t="s">
        <v>82</v>
      </c>
      <c r="AV470" s="13" t="s">
        <v>80</v>
      </c>
      <c r="AW470" s="13" t="s">
        <v>34</v>
      </c>
      <c r="AX470" s="13" t="s">
        <v>72</v>
      </c>
      <c r="AY470" s="187" t="s">
        <v>154</v>
      </c>
    </row>
    <row r="471" s="14" customFormat="1">
      <c r="A471" s="14"/>
      <c r="B471" s="193"/>
      <c r="C471" s="14"/>
      <c r="D471" s="186" t="s">
        <v>166</v>
      </c>
      <c r="E471" s="194" t="s">
        <v>3</v>
      </c>
      <c r="F471" s="195" t="s">
        <v>82</v>
      </c>
      <c r="G471" s="14"/>
      <c r="H471" s="196">
        <v>2</v>
      </c>
      <c r="I471" s="197"/>
      <c r="J471" s="14"/>
      <c r="K471" s="14"/>
      <c r="L471" s="193"/>
      <c r="M471" s="198"/>
      <c r="N471" s="199"/>
      <c r="O471" s="199"/>
      <c r="P471" s="199"/>
      <c r="Q471" s="199"/>
      <c r="R471" s="199"/>
      <c r="S471" s="199"/>
      <c r="T471" s="20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4" t="s">
        <v>166</v>
      </c>
      <c r="AU471" s="194" t="s">
        <v>82</v>
      </c>
      <c r="AV471" s="14" t="s">
        <v>82</v>
      </c>
      <c r="AW471" s="14" t="s">
        <v>34</v>
      </c>
      <c r="AX471" s="14" t="s">
        <v>72</v>
      </c>
      <c r="AY471" s="194" t="s">
        <v>154</v>
      </c>
    </row>
    <row r="472" s="13" customFormat="1">
      <c r="A472" s="13"/>
      <c r="B472" s="185"/>
      <c r="C472" s="13"/>
      <c r="D472" s="186" t="s">
        <v>166</v>
      </c>
      <c r="E472" s="187" t="s">
        <v>3</v>
      </c>
      <c r="F472" s="188" t="s">
        <v>222</v>
      </c>
      <c r="G472" s="13"/>
      <c r="H472" s="187" t="s">
        <v>3</v>
      </c>
      <c r="I472" s="189"/>
      <c r="J472" s="13"/>
      <c r="K472" s="13"/>
      <c r="L472" s="185"/>
      <c r="M472" s="190"/>
      <c r="N472" s="191"/>
      <c r="O472" s="191"/>
      <c r="P472" s="191"/>
      <c r="Q472" s="191"/>
      <c r="R472" s="191"/>
      <c r="S472" s="191"/>
      <c r="T472" s="19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7" t="s">
        <v>166</v>
      </c>
      <c r="AU472" s="187" t="s">
        <v>82</v>
      </c>
      <c r="AV472" s="13" t="s">
        <v>80</v>
      </c>
      <c r="AW472" s="13" t="s">
        <v>34</v>
      </c>
      <c r="AX472" s="13" t="s">
        <v>72</v>
      </c>
      <c r="AY472" s="187" t="s">
        <v>154</v>
      </c>
    </row>
    <row r="473" s="14" customFormat="1">
      <c r="A473" s="14"/>
      <c r="B473" s="193"/>
      <c r="C473" s="14"/>
      <c r="D473" s="186" t="s">
        <v>166</v>
      </c>
      <c r="E473" s="194" t="s">
        <v>3</v>
      </c>
      <c r="F473" s="195" t="s">
        <v>183</v>
      </c>
      <c r="G473" s="14"/>
      <c r="H473" s="196">
        <v>3</v>
      </c>
      <c r="I473" s="197"/>
      <c r="J473" s="14"/>
      <c r="K473" s="14"/>
      <c r="L473" s="193"/>
      <c r="M473" s="198"/>
      <c r="N473" s="199"/>
      <c r="O473" s="199"/>
      <c r="P473" s="199"/>
      <c r="Q473" s="199"/>
      <c r="R473" s="199"/>
      <c r="S473" s="199"/>
      <c r="T473" s="20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4" t="s">
        <v>166</v>
      </c>
      <c r="AU473" s="194" t="s">
        <v>82</v>
      </c>
      <c r="AV473" s="14" t="s">
        <v>82</v>
      </c>
      <c r="AW473" s="14" t="s">
        <v>34</v>
      </c>
      <c r="AX473" s="14" t="s">
        <v>72</v>
      </c>
      <c r="AY473" s="194" t="s">
        <v>154</v>
      </c>
    </row>
    <row r="474" s="13" customFormat="1">
      <c r="A474" s="13"/>
      <c r="B474" s="185"/>
      <c r="C474" s="13"/>
      <c r="D474" s="186" t="s">
        <v>166</v>
      </c>
      <c r="E474" s="187" t="s">
        <v>3</v>
      </c>
      <c r="F474" s="188" t="s">
        <v>224</v>
      </c>
      <c r="G474" s="13"/>
      <c r="H474" s="187" t="s">
        <v>3</v>
      </c>
      <c r="I474" s="189"/>
      <c r="J474" s="13"/>
      <c r="K474" s="13"/>
      <c r="L474" s="185"/>
      <c r="M474" s="190"/>
      <c r="N474" s="191"/>
      <c r="O474" s="191"/>
      <c r="P474" s="191"/>
      <c r="Q474" s="191"/>
      <c r="R474" s="191"/>
      <c r="S474" s="191"/>
      <c r="T474" s="19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7" t="s">
        <v>166</v>
      </c>
      <c r="AU474" s="187" t="s">
        <v>82</v>
      </c>
      <c r="AV474" s="13" t="s">
        <v>80</v>
      </c>
      <c r="AW474" s="13" t="s">
        <v>34</v>
      </c>
      <c r="AX474" s="13" t="s">
        <v>72</v>
      </c>
      <c r="AY474" s="187" t="s">
        <v>154</v>
      </c>
    </row>
    <row r="475" s="14" customFormat="1">
      <c r="A475" s="14"/>
      <c r="B475" s="193"/>
      <c r="C475" s="14"/>
      <c r="D475" s="186" t="s">
        <v>166</v>
      </c>
      <c r="E475" s="194" t="s">
        <v>3</v>
      </c>
      <c r="F475" s="195" t="s">
        <v>82</v>
      </c>
      <c r="G475" s="14"/>
      <c r="H475" s="196">
        <v>2</v>
      </c>
      <c r="I475" s="197"/>
      <c r="J475" s="14"/>
      <c r="K475" s="14"/>
      <c r="L475" s="193"/>
      <c r="M475" s="198"/>
      <c r="N475" s="199"/>
      <c r="O475" s="199"/>
      <c r="P475" s="199"/>
      <c r="Q475" s="199"/>
      <c r="R475" s="199"/>
      <c r="S475" s="199"/>
      <c r="T475" s="20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4" t="s">
        <v>166</v>
      </c>
      <c r="AU475" s="194" t="s">
        <v>82</v>
      </c>
      <c r="AV475" s="14" t="s">
        <v>82</v>
      </c>
      <c r="AW475" s="14" t="s">
        <v>34</v>
      </c>
      <c r="AX475" s="14" t="s">
        <v>72</v>
      </c>
      <c r="AY475" s="194" t="s">
        <v>154</v>
      </c>
    </row>
    <row r="476" s="15" customFormat="1">
      <c r="A476" s="15"/>
      <c r="B476" s="201"/>
      <c r="C476" s="15"/>
      <c r="D476" s="186" t="s">
        <v>166</v>
      </c>
      <c r="E476" s="202" t="s">
        <v>3</v>
      </c>
      <c r="F476" s="203" t="s">
        <v>171</v>
      </c>
      <c r="G476" s="15"/>
      <c r="H476" s="204">
        <v>7</v>
      </c>
      <c r="I476" s="205"/>
      <c r="J476" s="15"/>
      <c r="K476" s="15"/>
      <c r="L476" s="201"/>
      <c r="M476" s="206"/>
      <c r="N476" s="207"/>
      <c r="O476" s="207"/>
      <c r="P476" s="207"/>
      <c r="Q476" s="207"/>
      <c r="R476" s="207"/>
      <c r="S476" s="207"/>
      <c r="T476" s="20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02" t="s">
        <v>166</v>
      </c>
      <c r="AU476" s="202" t="s">
        <v>82</v>
      </c>
      <c r="AV476" s="15" t="s">
        <v>162</v>
      </c>
      <c r="AW476" s="15" t="s">
        <v>34</v>
      </c>
      <c r="AX476" s="15" t="s">
        <v>80</v>
      </c>
      <c r="AY476" s="202" t="s">
        <v>154</v>
      </c>
    </row>
    <row r="477" s="2" customFormat="1" ht="24.15" customHeight="1">
      <c r="A477" s="40"/>
      <c r="B477" s="166"/>
      <c r="C477" s="167" t="s">
        <v>527</v>
      </c>
      <c r="D477" s="167" t="s">
        <v>157</v>
      </c>
      <c r="E477" s="168" t="s">
        <v>528</v>
      </c>
      <c r="F477" s="169" t="s">
        <v>529</v>
      </c>
      <c r="G477" s="170" t="s">
        <v>317</v>
      </c>
      <c r="H477" s="171">
        <v>3</v>
      </c>
      <c r="I477" s="172"/>
      <c r="J477" s="173">
        <f>ROUND(I477*H477,2)</f>
        <v>0</v>
      </c>
      <c r="K477" s="169" t="s">
        <v>161</v>
      </c>
      <c r="L477" s="41"/>
      <c r="M477" s="174" t="s">
        <v>3</v>
      </c>
      <c r="N477" s="175" t="s">
        <v>43</v>
      </c>
      <c r="O477" s="74"/>
      <c r="P477" s="176">
        <f>O477*H477</f>
        <v>0</v>
      </c>
      <c r="Q477" s="176">
        <v>0</v>
      </c>
      <c r="R477" s="176">
        <f>Q477*H477</f>
        <v>0</v>
      </c>
      <c r="S477" s="176">
        <v>0.0022499999999999998</v>
      </c>
      <c r="T477" s="177">
        <f>S477*H477</f>
        <v>0.0067499999999999991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178" t="s">
        <v>322</v>
      </c>
      <c r="AT477" s="178" t="s">
        <v>157</v>
      </c>
      <c r="AU477" s="178" t="s">
        <v>82</v>
      </c>
      <c r="AY477" s="21" t="s">
        <v>154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21" t="s">
        <v>80</v>
      </c>
      <c r="BK477" s="179">
        <f>ROUND(I477*H477,2)</f>
        <v>0</v>
      </c>
      <c r="BL477" s="21" t="s">
        <v>322</v>
      </c>
      <c r="BM477" s="178" t="s">
        <v>530</v>
      </c>
    </row>
    <row r="478" s="2" customFormat="1">
      <c r="A478" s="40"/>
      <c r="B478" s="41"/>
      <c r="C478" s="40"/>
      <c r="D478" s="180" t="s">
        <v>164</v>
      </c>
      <c r="E478" s="40"/>
      <c r="F478" s="181" t="s">
        <v>531</v>
      </c>
      <c r="G478" s="40"/>
      <c r="H478" s="40"/>
      <c r="I478" s="182"/>
      <c r="J478" s="40"/>
      <c r="K478" s="40"/>
      <c r="L478" s="41"/>
      <c r="M478" s="183"/>
      <c r="N478" s="184"/>
      <c r="O478" s="74"/>
      <c r="P478" s="74"/>
      <c r="Q478" s="74"/>
      <c r="R478" s="74"/>
      <c r="S478" s="74"/>
      <c r="T478" s="75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21" t="s">
        <v>164</v>
      </c>
      <c r="AU478" s="21" t="s">
        <v>82</v>
      </c>
    </row>
    <row r="479" s="13" customFormat="1">
      <c r="A479" s="13"/>
      <c r="B479" s="185"/>
      <c r="C479" s="13"/>
      <c r="D479" s="186" t="s">
        <v>166</v>
      </c>
      <c r="E479" s="187" t="s">
        <v>3</v>
      </c>
      <c r="F479" s="188" t="s">
        <v>222</v>
      </c>
      <c r="G479" s="13"/>
      <c r="H479" s="187" t="s">
        <v>3</v>
      </c>
      <c r="I479" s="189"/>
      <c r="J479" s="13"/>
      <c r="K479" s="13"/>
      <c r="L479" s="185"/>
      <c r="M479" s="190"/>
      <c r="N479" s="191"/>
      <c r="O479" s="191"/>
      <c r="P479" s="191"/>
      <c r="Q479" s="191"/>
      <c r="R479" s="191"/>
      <c r="S479" s="191"/>
      <c r="T479" s="19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7" t="s">
        <v>166</v>
      </c>
      <c r="AU479" s="187" t="s">
        <v>82</v>
      </c>
      <c r="AV479" s="13" t="s">
        <v>80</v>
      </c>
      <c r="AW479" s="13" t="s">
        <v>34</v>
      </c>
      <c r="AX479" s="13" t="s">
        <v>72</v>
      </c>
      <c r="AY479" s="187" t="s">
        <v>154</v>
      </c>
    </row>
    <row r="480" s="14" customFormat="1">
      <c r="A480" s="14"/>
      <c r="B480" s="193"/>
      <c r="C480" s="14"/>
      <c r="D480" s="186" t="s">
        <v>166</v>
      </c>
      <c r="E480" s="194" t="s">
        <v>3</v>
      </c>
      <c r="F480" s="195" t="s">
        <v>80</v>
      </c>
      <c r="G480" s="14"/>
      <c r="H480" s="196">
        <v>1</v>
      </c>
      <c r="I480" s="197"/>
      <c r="J480" s="14"/>
      <c r="K480" s="14"/>
      <c r="L480" s="193"/>
      <c r="M480" s="198"/>
      <c r="N480" s="199"/>
      <c r="O480" s="199"/>
      <c r="P480" s="199"/>
      <c r="Q480" s="199"/>
      <c r="R480" s="199"/>
      <c r="S480" s="199"/>
      <c r="T480" s="20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4" t="s">
        <v>166</v>
      </c>
      <c r="AU480" s="194" t="s">
        <v>82</v>
      </c>
      <c r="AV480" s="14" t="s">
        <v>82</v>
      </c>
      <c r="AW480" s="14" t="s">
        <v>34</v>
      </c>
      <c r="AX480" s="14" t="s">
        <v>72</v>
      </c>
      <c r="AY480" s="194" t="s">
        <v>154</v>
      </c>
    </row>
    <row r="481" s="13" customFormat="1">
      <c r="A481" s="13"/>
      <c r="B481" s="185"/>
      <c r="C481" s="13"/>
      <c r="D481" s="186" t="s">
        <v>166</v>
      </c>
      <c r="E481" s="187" t="s">
        <v>3</v>
      </c>
      <c r="F481" s="188" t="s">
        <v>505</v>
      </c>
      <c r="G481" s="13"/>
      <c r="H481" s="187" t="s">
        <v>3</v>
      </c>
      <c r="I481" s="189"/>
      <c r="J481" s="13"/>
      <c r="K481" s="13"/>
      <c r="L481" s="185"/>
      <c r="M481" s="190"/>
      <c r="N481" s="191"/>
      <c r="O481" s="191"/>
      <c r="P481" s="191"/>
      <c r="Q481" s="191"/>
      <c r="R481" s="191"/>
      <c r="S481" s="191"/>
      <c r="T481" s="19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7" t="s">
        <v>166</v>
      </c>
      <c r="AU481" s="187" t="s">
        <v>82</v>
      </c>
      <c r="AV481" s="13" t="s">
        <v>80</v>
      </c>
      <c r="AW481" s="13" t="s">
        <v>34</v>
      </c>
      <c r="AX481" s="13" t="s">
        <v>72</v>
      </c>
      <c r="AY481" s="187" t="s">
        <v>154</v>
      </c>
    </row>
    <row r="482" s="14" customFormat="1">
      <c r="A482" s="14"/>
      <c r="B482" s="193"/>
      <c r="C482" s="14"/>
      <c r="D482" s="186" t="s">
        <v>166</v>
      </c>
      <c r="E482" s="194" t="s">
        <v>3</v>
      </c>
      <c r="F482" s="195" t="s">
        <v>82</v>
      </c>
      <c r="G482" s="14"/>
      <c r="H482" s="196">
        <v>2</v>
      </c>
      <c r="I482" s="197"/>
      <c r="J482" s="14"/>
      <c r="K482" s="14"/>
      <c r="L482" s="193"/>
      <c r="M482" s="198"/>
      <c r="N482" s="199"/>
      <c r="O482" s="199"/>
      <c r="P482" s="199"/>
      <c r="Q482" s="199"/>
      <c r="R482" s="199"/>
      <c r="S482" s="199"/>
      <c r="T482" s="20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194" t="s">
        <v>166</v>
      </c>
      <c r="AU482" s="194" t="s">
        <v>82</v>
      </c>
      <c r="AV482" s="14" t="s">
        <v>82</v>
      </c>
      <c r="AW482" s="14" t="s">
        <v>34</v>
      </c>
      <c r="AX482" s="14" t="s">
        <v>72</v>
      </c>
      <c r="AY482" s="194" t="s">
        <v>154</v>
      </c>
    </row>
    <row r="483" s="15" customFormat="1">
      <c r="A483" s="15"/>
      <c r="B483" s="201"/>
      <c r="C483" s="15"/>
      <c r="D483" s="186" t="s">
        <v>166</v>
      </c>
      <c r="E483" s="202" t="s">
        <v>3</v>
      </c>
      <c r="F483" s="203" t="s">
        <v>171</v>
      </c>
      <c r="G483" s="15"/>
      <c r="H483" s="204">
        <v>3</v>
      </c>
      <c r="I483" s="205"/>
      <c r="J483" s="15"/>
      <c r="K483" s="15"/>
      <c r="L483" s="201"/>
      <c r="M483" s="206"/>
      <c r="N483" s="207"/>
      <c r="O483" s="207"/>
      <c r="P483" s="207"/>
      <c r="Q483" s="207"/>
      <c r="R483" s="207"/>
      <c r="S483" s="207"/>
      <c r="T483" s="20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02" t="s">
        <v>166</v>
      </c>
      <c r="AU483" s="202" t="s">
        <v>82</v>
      </c>
      <c r="AV483" s="15" t="s">
        <v>162</v>
      </c>
      <c r="AW483" s="15" t="s">
        <v>34</v>
      </c>
      <c r="AX483" s="15" t="s">
        <v>80</v>
      </c>
      <c r="AY483" s="202" t="s">
        <v>154</v>
      </c>
    </row>
    <row r="484" s="12" customFormat="1" ht="22.8" customHeight="1">
      <c r="A484" s="12"/>
      <c r="B484" s="153"/>
      <c r="C484" s="12"/>
      <c r="D484" s="154" t="s">
        <v>71</v>
      </c>
      <c r="E484" s="164" t="s">
        <v>532</v>
      </c>
      <c r="F484" s="164" t="s">
        <v>533</v>
      </c>
      <c r="G484" s="12"/>
      <c r="H484" s="12"/>
      <c r="I484" s="156"/>
      <c r="J484" s="165">
        <f>BK484</f>
        <v>0</v>
      </c>
      <c r="K484" s="12"/>
      <c r="L484" s="153"/>
      <c r="M484" s="158"/>
      <c r="N484" s="159"/>
      <c r="O484" s="159"/>
      <c r="P484" s="160">
        <f>SUM(P485:P486)</f>
        <v>0</v>
      </c>
      <c r="Q484" s="159"/>
      <c r="R484" s="160">
        <f>SUM(R485:R486)</f>
        <v>0</v>
      </c>
      <c r="S484" s="159"/>
      <c r="T484" s="161">
        <f>SUM(T485:T486)</f>
        <v>0.01057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154" t="s">
        <v>82</v>
      </c>
      <c r="AT484" s="162" t="s">
        <v>71</v>
      </c>
      <c r="AU484" s="162" t="s">
        <v>80</v>
      </c>
      <c r="AY484" s="154" t="s">
        <v>154</v>
      </c>
      <c r="BK484" s="163">
        <f>SUM(BK485:BK486)</f>
        <v>0</v>
      </c>
    </row>
    <row r="485" s="2" customFormat="1" ht="21.75" customHeight="1">
      <c r="A485" s="40"/>
      <c r="B485" s="166"/>
      <c r="C485" s="167" t="s">
        <v>534</v>
      </c>
      <c r="D485" s="167" t="s">
        <v>157</v>
      </c>
      <c r="E485" s="168" t="s">
        <v>535</v>
      </c>
      <c r="F485" s="169" t="s">
        <v>536</v>
      </c>
      <c r="G485" s="170" t="s">
        <v>468</v>
      </c>
      <c r="H485" s="171">
        <v>1</v>
      </c>
      <c r="I485" s="172"/>
      <c r="J485" s="173">
        <f>ROUND(I485*H485,2)</f>
        <v>0</v>
      </c>
      <c r="K485" s="169" t="s">
        <v>161</v>
      </c>
      <c r="L485" s="41"/>
      <c r="M485" s="174" t="s">
        <v>3</v>
      </c>
      <c r="N485" s="175" t="s">
        <v>43</v>
      </c>
      <c r="O485" s="74"/>
      <c r="P485" s="176">
        <f>O485*H485</f>
        <v>0</v>
      </c>
      <c r="Q485" s="176">
        <v>0</v>
      </c>
      <c r="R485" s="176">
        <f>Q485*H485</f>
        <v>0</v>
      </c>
      <c r="S485" s="176">
        <v>0.01057</v>
      </c>
      <c r="T485" s="177">
        <f>S485*H485</f>
        <v>0.01057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178" t="s">
        <v>322</v>
      </c>
      <c r="AT485" s="178" t="s">
        <v>157</v>
      </c>
      <c r="AU485" s="178" t="s">
        <v>82</v>
      </c>
      <c r="AY485" s="21" t="s">
        <v>154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21" t="s">
        <v>80</v>
      </c>
      <c r="BK485" s="179">
        <f>ROUND(I485*H485,2)</f>
        <v>0</v>
      </c>
      <c r="BL485" s="21" t="s">
        <v>322</v>
      </c>
      <c r="BM485" s="178" t="s">
        <v>537</v>
      </c>
    </row>
    <row r="486" s="2" customFormat="1">
      <c r="A486" s="40"/>
      <c r="B486" s="41"/>
      <c r="C486" s="40"/>
      <c r="D486" s="180" t="s">
        <v>164</v>
      </c>
      <c r="E486" s="40"/>
      <c r="F486" s="181" t="s">
        <v>538</v>
      </c>
      <c r="G486" s="40"/>
      <c r="H486" s="40"/>
      <c r="I486" s="182"/>
      <c r="J486" s="40"/>
      <c r="K486" s="40"/>
      <c r="L486" s="41"/>
      <c r="M486" s="183"/>
      <c r="N486" s="184"/>
      <c r="O486" s="74"/>
      <c r="P486" s="74"/>
      <c r="Q486" s="74"/>
      <c r="R486" s="74"/>
      <c r="S486" s="74"/>
      <c r="T486" s="75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21" t="s">
        <v>164</v>
      </c>
      <c r="AU486" s="21" t="s">
        <v>82</v>
      </c>
    </row>
    <row r="487" s="12" customFormat="1" ht="22.8" customHeight="1">
      <c r="A487" s="12"/>
      <c r="B487" s="153"/>
      <c r="C487" s="12"/>
      <c r="D487" s="154" t="s">
        <v>71</v>
      </c>
      <c r="E487" s="164" t="s">
        <v>539</v>
      </c>
      <c r="F487" s="164" t="s">
        <v>540</v>
      </c>
      <c r="G487" s="12"/>
      <c r="H487" s="12"/>
      <c r="I487" s="156"/>
      <c r="J487" s="165">
        <f>BK487</f>
        <v>0</v>
      </c>
      <c r="K487" s="12"/>
      <c r="L487" s="153"/>
      <c r="M487" s="158"/>
      <c r="N487" s="159"/>
      <c r="O487" s="159"/>
      <c r="P487" s="160">
        <f>SUM(P488:P493)</f>
        <v>0</v>
      </c>
      <c r="Q487" s="159"/>
      <c r="R487" s="160">
        <f>SUM(R488:R493)</f>
        <v>0</v>
      </c>
      <c r="S487" s="159"/>
      <c r="T487" s="161">
        <f>SUM(T488:T493)</f>
        <v>0.03456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54" t="s">
        <v>82</v>
      </c>
      <c r="AT487" s="162" t="s">
        <v>71</v>
      </c>
      <c r="AU487" s="162" t="s">
        <v>80</v>
      </c>
      <c r="AY487" s="154" t="s">
        <v>154</v>
      </c>
      <c r="BK487" s="163">
        <f>SUM(BK488:BK493)</f>
        <v>0</v>
      </c>
    </row>
    <row r="488" s="2" customFormat="1" ht="24.15" customHeight="1">
      <c r="A488" s="40"/>
      <c r="B488" s="166"/>
      <c r="C488" s="167" t="s">
        <v>541</v>
      </c>
      <c r="D488" s="167" t="s">
        <v>157</v>
      </c>
      <c r="E488" s="168" t="s">
        <v>542</v>
      </c>
      <c r="F488" s="169" t="s">
        <v>543</v>
      </c>
      <c r="G488" s="170" t="s">
        <v>468</v>
      </c>
      <c r="H488" s="171">
        <v>1</v>
      </c>
      <c r="I488" s="172"/>
      <c r="J488" s="173">
        <f>ROUND(I488*H488,2)</f>
        <v>0</v>
      </c>
      <c r="K488" s="169" t="s">
        <v>161</v>
      </c>
      <c r="L488" s="41"/>
      <c r="M488" s="174" t="s">
        <v>3</v>
      </c>
      <c r="N488" s="175" t="s">
        <v>43</v>
      </c>
      <c r="O488" s="74"/>
      <c r="P488" s="176">
        <f>O488*H488</f>
        <v>0</v>
      </c>
      <c r="Q488" s="176">
        <v>0</v>
      </c>
      <c r="R488" s="176">
        <f>Q488*H488</f>
        <v>0</v>
      </c>
      <c r="S488" s="176">
        <v>0.021999999999999999</v>
      </c>
      <c r="T488" s="177">
        <f>S488*H488</f>
        <v>0.021999999999999999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178" t="s">
        <v>322</v>
      </c>
      <c r="AT488" s="178" t="s">
        <v>157</v>
      </c>
      <c r="AU488" s="178" t="s">
        <v>82</v>
      </c>
      <c r="AY488" s="21" t="s">
        <v>154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21" t="s">
        <v>80</v>
      </c>
      <c r="BK488" s="179">
        <f>ROUND(I488*H488,2)</f>
        <v>0</v>
      </c>
      <c r="BL488" s="21" t="s">
        <v>322</v>
      </c>
      <c r="BM488" s="178" t="s">
        <v>544</v>
      </c>
    </row>
    <row r="489" s="2" customFormat="1">
      <c r="A489" s="40"/>
      <c r="B489" s="41"/>
      <c r="C489" s="40"/>
      <c r="D489" s="180" t="s">
        <v>164</v>
      </c>
      <c r="E489" s="40"/>
      <c r="F489" s="181" t="s">
        <v>545</v>
      </c>
      <c r="G489" s="40"/>
      <c r="H489" s="40"/>
      <c r="I489" s="182"/>
      <c r="J489" s="40"/>
      <c r="K489" s="40"/>
      <c r="L489" s="41"/>
      <c r="M489" s="183"/>
      <c r="N489" s="184"/>
      <c r="O489" s="74"/>
      <c r="P489" s="74"/>
      <c r="Q489" s="74"/>
      <c r="R489" s="74"/>
      <c r="S489" s="74"/>
      <c r="T489" s="75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21" t="s">
        <v>164</v>
      </c>
      <c r="AU489" s="21" t="s">
        <v>82</v>
      </c>
    </row>
    <row r="490" s="2" customFormat="1" ht="37.8" customHeight="1">
      <c r="A490" s="40"/>
      <c r="B490" s="166"/>
      <c r="C490" s="167" t="s">
        <v>546</v>
      </c>
      <c r="D490" s="167" t="s">
        <v>157</v>
      </c>
      <c r="E490" s="168" t="s">
        <v>547</v>
      </c>
      <c r="F490" s="169" t="s">
        <v>548</v>
      </c>
      <c r="G490" s="170" t="s">
        <v>160</v>
      </c>
      <c r="H490" s="171">
        <v>31.399999999999999</v>
      </c>
      <c r="I490" s="172"/>
      <c r="J490" s="173">
        <f>ROUND(I490*H490,2)</f>
        <v>0</v>
      </c>
      <c r="K490" s="169" t="s">
        <v>161</v>
      </c>
      <c r="L490" s="41"/>
      <c r="M490" s="174" t="s">
        <v>3</v>
      </c>
      <c r="N490" s="175" t="s">
        <v>43</v>
      </c>
      <c r="O490" s="74"/>
      <c r="P490" s="176">
        <f>O490*H490</f>
        <v>0</v>
      </c>
      <c r="Q490" s="176">
        <v>0</v>
      </c>
      <c r="R490" s="176">
        <f>Q490*H490</f>
        <v>0</v>
      </c>
      <c r="S490" s="176">
        <v>0.00040000000000000002</v>
      </c>
      <c r="T490" s="177">
        <f>S490*H490</f>
        <v>0.01256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178" t="s">
        <v>322</v>
      </c>
      <c r="AT490" s="178" t="s">
        <v>157</v>
      </c>
      <c r="AU490" s="178" t="s">
        <v>82</v>
      </c>
      <c r="AY490" s="21" t="s">
        <v>154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21" t="s">
        <v>80</v>
      </c>
      <c r="BK490" s="179">
        <f>ROUND(I490*H490,2)</f>
        <v>0</v>
      </c>
      <c r="BL490" s="21" t="s">
        <v>322</v>
      </c>
      <c r="BM490" s="178" t="s">
        <v>549</v>
      </c>
    </row>
    <row r="491" s="2" customFormat="1">
      <c r="A491" s="40"/>
      <c r="B491" s="41"/>
      <c r="C491" s="40"/>
      <c r="D491" s="180" t="s">
        <v>164</v>
      </c>
      <c r="E491" s="40"/>
      <c r="F491" s="181" t="s">
        <v>550</v>
      </c>
      <c r="G491" s="40"/>
      <c r="H491" s="40"/>
      <c r="I491" s="182"/>
      <c r="J491" s="40"/>
      <c r="K491" s="40"/>
      <c r="L491" s="41"/>
      <c r="M491" s="183"/>
      <c r="N491" s="184"/>
      <c r="O491" s="74"/>
      <c r="P491" s="74"/>
      <c r="Q491" s="74"/>
      <c r="R491" s="74"/>
      <c r="S491" s="74"/>
      <c r="T491" s="75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21" t="s">
        <v>164</v>
      </c>
      <c r="AU491" s="21" t="s">
        <v>82</v>
      </c>
    </row>
    <row r="492" s="13" customFormat="1">
      <c r="A492" s="13"/>
      <c r="B492" s="185"/>
      <c r="C492" s="13"/>
      <c r="D492" s="186" t="s">
        <v>166</v>
      </c>
      <c r="E492" s="187" t="s">
        <v>3</v>
      </c>
      <c r="F492" s="188" t="s">
        <v>551</v>
      </c>
      <c r="G492" s="13"/>
      <c r="H492" s="187" t="s">
        <v>3</v>
      </c>
      <c r="I492" s="189"/>
      <c r="J492" s="13"/>
      <c r="K492" s="13"/>
      <c r="L492" s="185"/>
      <c r="M492" s="190"/>
      <c r="N492" s="191"/>
      <c r="O492" s="191"/>
      <c r="P492" s="191"/>
      <c r="Q492" s="191"/>
      <c r="R492" s="191"/>
      <c r="S492" s="191"/>
      <c r="T492" s="19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7" t="s">
        <v>166</v>
      </c>
      <c r="AU492" s="187" t="s">
        <v>82</v>
      </c>
      <c r="AV492" s="13" t="s">
        <v>80</v>
      </c>
      <c r="AW492" s="13" t="s">
        <v>34</v>
      </c>
      <c r="AX492" s="13" t="s">
        <v>72</v>
      </c>
      <c r="AY492" s="187" t="s">
        <v>154</v>
      </c>
    </row>
    <row r="493" s="14" customFormat="1">
      <c r="A493" s="14"/>
      <c r="B493" s="193"/>
      <c r="C493" s="14"/>
      <c r="D493" s="186" t="s">
        <v>166</v>
      </c>
      <c r="E493" s="194" t="s">
        <v>3</v>
      </c>
      <c r="F493" s="195" t="s">
        <v>552</v>
      </c>
      <c r="G493" s="14"/>
      <c r="H493" s="196">
        <v>31.399999999999999</v>
      </c>
      <c r="I493" s="197"/>
      <c r="J493" s="14"/>
      <c r="K493" s="14"/>
      <c r="L493" s="193"/>
      <c r="M493" s="198"/>
      <c r="N493" s="199"/>
      <c r="O493" s="199"/>
      <c r="P493" s="199"/>
      <c r="Q493" s="199"/>
      <c r="R493" s="199"/>
      <c r="S493" s="199"/>
      <c r="T493" s="20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4" t="s">
        <v>166</v>
      </c>
      <c r="AU493" s="194" t="s">
        <v>82</v>
      </c>
      <c r="AV493" s="14" t="s">
        <v>82</v>
      </c>
      <c r="AW493" s="14" t="s">
        <v>34</v>
      </c>
      <c r="AX493" s="14" t="s">
        <v>80</v>
      </c>
      <c r="AY493" s="194" t="s">
        <v>154</v>
      </c>
    </row>
    <row r="494" s="12" customFormat="1" ht="22.8" customHeight="1">
      <c r="A494" s="12"/>
      <c r="B494" s="153"/>
      <c r="C494" s="12"/>
      <c r="D494" s="154" t="s">
        <v>71</v>
      </c>
      <c r="E494" s="164" t="s">
        <v>553</v>
      </c>
      <c r="F494" s="164" t="s">
        <v>554</v>
      </c>
      <c r="G494" s="12"/>
      <c r="H494" s="12"/>
      <c r="I494" s="156"/>
      <c r="J494" s="165">
        <f>BK494</f>
        <v>0</v>
      </c>
      <c r="K494" s="12"/>
      <c r="L494" s="153"/>
      <c r="M494" s="158"/>
      <c r="N494" s="159"/>
      <c r="O494" s="159"/>
      <c r="P494" s="160">
        <f>SUM(P495:P498)</f>
        <v>0</v>
      </c>
      <c r="Q494" s="159"/>
      <c r="R494" s="160">
        <f>SUM(R495:R498)</f>
        <v>0</v>
      </c>
      <c r="S494" s="159"/>
      <c r="T494" s="161">
        <f>SUM(T495:T498)</f>
        <v>0.43216000000000004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54" t="s">
        <v>82</v>
      </c>
      <c r="AT494" s="162" t="s">
        <v>71</v>
      </c>
      <c r="AU494" s="162" t="s">
        <v>80</v>
      </c>
      <c r="AY494" s="154" t="s">
        <v>154</v>
      </c>
      <c r="BK494" s="163">
        <f>SUM(BK495:BK498)</f>
        <v>0</v>
      </c>
    </row>
    <row r="495" s="2" customFormat="1" ht="21.75" customHeight="1">
      <c r="A495" s="40"/>
      <c r="B495" s="166"/>
      <c r="C495" s="167" t="s">
        <v>555</v>
      </c>
      <c r="D495" s="167" t="s">
        <v>157</v>
      </c>
      <c r="E495" s="168" t="s">
        <v>556</v>
      </c>
      <c r="F495" s="169" t="s">
        <v>557</v>
      </c>
      <c r="G495" s="170" t="s">
        <v>186</v>
      </c>
      <c r="H495" s="171">
        <v>27.010000000000002</v>
      </c>
      <c r="I495" s="172"/>
      <c r="J495" s="173">
        <f>ROUND(I495*H495,2)</f>
        <v>0</v>
      </c>
      <c r="K495" s="169" t="s">
        <v>161</v>
      </c>
      <c r="L495" s="41"/>
      <c r="M495" s="174" t="s">
        <v>3</v>
      </c>
      <c r="N495" s="175" t="s">
        <v>43</v>
      </c>
      <c r="O495" s="74"/>
      <c r="P495" s="176">
        <f>O495*H495</f>
        <v>0</v>
      </c>
      <c r="Q495" s="176">
        <v>0</v>
      </c>
      <c r="R495" s="176">
        <f>Q495*H495</f>
        <v>0</v>
      </c>
      <c r="S495" s="176">
        <v>0.016</v>
      </c>
      <c r="T495" s="177">
        <f>S495*H495</f>
        <v>0.43216000000000004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178" t="s">
        <v>322</v>
      </c>
      <c r="AT495" s="178" t="s">
        <v>157</v>
      </c>
      <c r="AU495" s="178" t="s">
        <v>82</v>
      </c>
      <c r="AY495" s="21" t="s">
        <v>154</v>
      </c>
      <c r="BE495" s="179">
        <f>IF(N495="základní",J495,0)</f>
        <v>0</v>
      </c>
      <c r="BF495" s="179">
        <f>IF(N495="snížená",J495,0)</f>
        <v>0</v>
      </c>
      <c r="BG495" s="179">
        <f>IF(N495="zákl. přenesená",J495,0)</f>
        <v>0</v>
      </c>
      <c r="BH495" s="179">
        <f>IF(N495="sníž. přenesená",J495,0)</f>
        <v>0</v>
      </c>
      <c r="BI495" s="179">
        <f>IF(N495="nulová",J495,0)</f>
        <v>0</v>
      </c>
      <c r="BJ495" s="21" t="s">
        <v>80</v>
      </c>
      <c r="BK495" s="179">
        <f>ROUND(I495*H495,2)</f>
        <v>0</v>
      </c>
      <c r="BL495" s="21" t="s">
        <v>322</v>
      </c>
      <c r="BM495" s="178" t="s">
        <v>558</v>
      </c>
    </row>
    <row r="496" s="2" customFormat="1">
      <c r="A496" s="40"/>
      <c r="B496" s="41"/>
      <c r="C496" s="40"/>
      <c r="D496" s="180" t="s">
        <v>164</v>
      </c>
      <c r="E496" s="40"/>
      <c r="F496" s="181" t="s">
        <v>559</v>
      </c>
      <c r="G496" s="40"/>
      <c r="H496" s="40"/>
      <c r="I496" s="182"/>
      <c r="J496" s="40"/>
      <c r="K496" s="40"/>
      <c r="L496" s="41"/>
      <c r="M496" s="183"/>
      <c r="N496" s="184"/>
      <c r="O496" s="74"/>
      <c r="P496" s="74"/>
      <c r="Q496" s="74"/>
      <c r="R496" s="74"/>
      <c r="S496" s="74"/>
      <c r="T496" s="75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21" t="s">
        <v>164</v>
      </c>
      <c r="AU496" s="21" t="s">
        <v>82</v>
      </c>
    </row>
    <row r="497" s="13" customFormat="1">
      <c r="A497" s="13"/>
      <c r="B497" s="185"/>
      <c r="C497" s="13"/>
      <c r="D497" s="186" t="s">
        <v>166</v>
      </c>
      <c r="E497" s="187" t="s">
        <v>3</v>
      </c>
      <c r="F497" s="188" t="s">
        <v>560</v>
      </c>
      <c r="G497" s="13"/>
      <c r="H497" s="187" t="s">
        <v>3</v>
      </c>
      <c r="I497" s="189"/>
      <c r="J497" s="13"/>
      <c r="K497" s="13"/>
      <c r="L497" s="185"/>
      <c r="M497" s="190"/>
      <c r="N497" s="191"/>
      <c r="O497" s="191"/>
      <c r="P497" s="191"/>
      <c r="Q497" s="191"/>
      <c r="R497" s="191"/>
      <c r="S497" s="191"/>
      <c r="T497" s="19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7" t="s">
        <v>166</v>
      </c>
      <c r="AU497" s="187" t="s">
        <v>82</v>
      </c>
      <c r="AV497" s="13" t="s">
        <v>80</v>
      </c>
      <c r="AW497" s="13" t="s">
        <v>34</v>
      </c>
      <c r="AX497" s="13" t="s">
        <v>72</v>
      </c>
      <c r="AY497" s="187" t="s">
        <v>154</v>
      </c>
    </row>
    <row r="498" s="14" customFormat="1">
      <c r="A498" s="14"/>
      <c r="B498" s="193"/>
      <c r="C498" s="14"/>
      <c r="D498" s="186" t="s">
        <v>166</v>
      </c>
      <c r="E498" s="194" t="s">
        <v>3</v>
      </c>
      <c r="F498" s="195" t="s">
        <v>561</v>
      </c>
      <c r="G498" s="14"/>
      <c r="H498" s="196">
        <v>27.010000000000002</v>
      </c>
      <c r="I498" s="197"/>
      <c r="J498" s="14"/>
      <c r="K498" s="14"/>
      <c r="L498" s="193"/>
      <c r="M498" s="198"/>
      <c r="N498" s="199"/>
      <c r="O498" s="199"/>
      <c r="P498" s="199"/>
      <c r="Q498" s="199"/>
      <c r="R498" s="199"/>
      <c r="S498" s="199"/>
      <c r="T498" s="20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4" t="s">
        <v>166</v>
      </c>
      <c r="AU498" s="194" t="s">
        <v>82</v>
      </c>
      <c r="AV498" s="14" t="s">
        <v>82</v>
      </c>
      <c r="AW498" s="14" t="s">
        <v>34</v>
      </c>
      <c r="AX498" s="14" t="s">
        <v>80</v>
      </c>
      <c r="AY498" s="194" t="s">
        <v>154</v>
      </c>
    </row>
    <row r="499" s="12" customFormat="1" ht="22.8" customHeight="1">
      <c r="A499" s="12"/>
      <c r="B499" s="153"/>
      <c r="C499" s="12"/>
      <c r="D499" s="154" t="s">
        <v>71</v>
      </c>
      <c r="E499" s="164" t="s">
        <v>562</v>
      </c>
      <c r="F499" s="164" t="s">
        <v>563</v>
      </c>
      <c r="G499" s="12"/>
      <c r="H499" s="12"/>
      <c r="I499" s="156"/>
      <c r="J499" s="165">
        <f>BK499</f>
        <v>0</v>
      </c>
      <c r="K499" s="12"/>
      <c r="L499" s="153"/>
      <c r="M499" s="158"/>
      <c r="N499" s="159"/>
      <c r="O499" s="159"/>
      <c r="P499" s="160">
        <f>SUM(P500:P513)</f>
        <v>0</v>
      </c>
      <c r="Q499" s="159"/>
      <c r="R499" s="160">
        <f>SUM(R500:R513)</f>
        <v>0</v>
      </c>
      <c r="S499" s="159"/>
      <c r="T499" s="161">
        <f>SUM(T500:T513)</f>
        <v>8.4485604699999985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4" t="s">
        <v>82</v>
      </c>
      <c r="AT499" s="162" t="s">
        <v>71</v>
      </c>
      <c r="AU499" s="162" t="s">
        <v>80</v>
      </c>
      <c r="AY499" s="154" t="s">
        <v>154</v>
      </c>
      <c r="BK499" s="163">
        <f>SUM(BK500:BK513)</f>
        <v>0</v>
      </c>
    </row>
    <row r="500" s="2" customFormat="1" ht="37.8" customHeight="1">
      <c r="A500" s="40"/>
      <c r="B500" s="166"/>
      <c r="C500" s="167" t="s">
        <v>564</v>
      </c>
      <c r="D500" s="167" t="s">
        <v>157</v>
      </c>
      <c r="E500" s="168" t="s">
        <v>565</v>
      </c>
      <c r="F500" s="169" t="s">
        <v>566</v>
      </c>
      <c r="G500" s="170" t="s">
        <v>186</v>
      </c>
      <c r="H500" s="171">
        <v>27.899999999999999</v>
      </c>
      <c r="I500" s="172"/>
      <c r="J500" s="173">
        <f>ROUND(I500*H500,2)</f>
        <v>0</v>
      </c>
      <c r="K500" s="169" t="s">
        <v>161</v>
      </c>
      <c r="L500" s="41"/>
      <c r="M500" s="174" t="s">
        <v>3</v>
      </c>
      <c r="N500" s="175" t="s">
        <v>43</v>
      </c>
      <c r="O500" s="74"/>
      <c r="P500" s="176">
        <f>O500*H500</f>
        <v>0</v>
      </c>
      <c r="Q500" s="176">
        <v>0</v>
      </c>
      <c r="R500" s="176">
        <f>Q500*H500</f>
        <v>0</v>
      </c>
      <c r="S500" s="176">
        <v>0.03175</v>
      </c>
      <c r="T500" s="177">
        <f>S500*H500</f>
        <v>0.88582499999999997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178" t="s">
        <v>322</v>
      </c>
      <c r="AT500" s="178" t="s">
        <v>157</v>
      </c>
      <c r="AU500" s="178" t="s">
        <v>82</v>
      </c>
      <c r="AY500" s="21" t="s">
        <v>154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21" t="s">
        <v>80</v>
      </c>
      <c r="BK500" s="179">
        <f>ROUND(I500*H500,2)</f>
        <v>0</v>
      </c>
      <c r="BL500" s="21" t="s">
        <v>322</v>
      </c>
      <c r="BM500" s="178" t="s">
        <v>567</v>
      </c>
    </row>
    <row r="501" s="2" customFormat="1">
      <c r="A501" s="40"/>
      <c r="B501" s="41"/>
      <c r="C501" s="40"/>
      <c r="D501" s="180" t="s">
        <v>164</v>
      </c>
      <c r="E501" s="40"/>
      <c r="F501" s="181" t="s">
        <v>568</v>
      </c>
      <c r="G501" s="40"/>
      <c r="H501" s="40"/>
      <c r="I501" s="182"/>
      <c r="J501" s="40"/>
      <c r="K501" s="40"/>
      <c r="L501" s="41"/>
      <c r="M501" s="183"/>
      <c r="N501" s="184"/>
      <c r="O501" s="74"/>
      <c r="P501" s="74"/>
      <c r="Q501" s="74"/>
      <c r="R501" s="74"/>
      <c r="S501" s="74"/>
      <c r="T501" s="75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21" t="s">
        <v>164</v>
      </c>
      <c r="AU501" s="21" t="s">
        <v>82</v>
      </c>
    </row>
    <row r="502" s="13" customFormat="1">
      <c r="A502" s="13"/>
      <c r="B502" s="185"/>
      <c r="C502" s="13"/>
      <c r="D502" s="186" t="s">
        <v>166</v>
      </c>
      <c r="E502" s="187" t="s">
        <v>3</v>
      </c>
      <c r="F502" s="188" t="s">
        <v>569</v>
      </c>
      <c r="G502" s="13"/>
      <c r="H502" s="187" t="s">
        <v>3</v>
      </c>
      <c r="I502" s="189"/>
      <c r="J502" s="13"/>
      <c r="K502" s="13"/>
      <c r="L502" s="185"/>
      <c r="M502" s="190"/>
      <c r="N502" s="191"/>
      <c r="O502" s="191"/>
      <c r="P502" s="191"/>
      <c r="Q502" s="191"/>
      <c r="R502" s="191"/>
      <c r="S502" s="191"/>
      <c r="T502" s="19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7" t="s">
        <v>166</v>
      </c>
      <c r="AU502" s="187" t="s">
        <v>82</v>
      </c>
      <c r="AV502" s="13" t="s">
        <v>80</v>
      </c>
      <c r="AW502" s="13" t="s">
        <v>34</v>
      </c>
      <c r="AX502" s="13" t="s">
        <v>72</v>
      </c>
      <c r="AY502" s="187" t="s">
        <v>154</v>
      </c>
    </row>
    <row r="503" s="14" customFormat="1">
      <c r="A503" s="14"/>
      <c r="B503" s="193"/>
      <c r="C503" s="14"/>
      <c r="D503" s="186" t="s">
        <v>166</v>
      </c>
      <c r="E503" s="194" t="s">
        <v>3</v>
      </c>
      <c r="F503" s="195" t="s">
        <v>570</v>
      </c>
      <c r="G503" s="14"/>
      <c r="H503" s="196">
        <v>15.65</v>
      </c>
      <c r="I503" s="197"/>
      <c r="J503" s="14"/>
      <c r="K503" s="14"/>
      <c r="L503" s="193"/>
      <c r="M503" s="198"/>
      <c r="N503" s="199"/>
      <c r="O503" s="199"/>
      <c r="P503" s="199"/>
      <c r="Q503" s="199"/>
      <c r="R503" s="199"/>
      <c r="S503" s="199"/>
      <c r="T503" s="20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4" t="s">
        <v>166</v>
      </c>
      <c r="AU503" s="194" t="s">
        <v>82</v>
      </c>
      <c r="AV503" s="14" t="s">
        <v>82</v>
      </c>
      <c r="AW503" s="14" t="s">
        <v>34</v>
      </c>
      <c r="AX503" s="14" t="s">
        <v>72</v>
      </c>
      <c r="AY503" s="194" t="s">
        <v>154</v>
      </c>
    </row>
    <row r="504" s="14" customFormat="1">
      <c r="A504" s="14"/>
      <c r="B504" s="193"/>
      <c r="C504" s="14"/>
      <c r="D504" s="186" t="s">
        <v>166</v>
      </c>
      <c r="E504" s="194" t="s">
        <v>3</v>
      </c>
      <c r="F504" s="195" t="s">
        <v>571</v>
      </c>
      <c r="G504" s="14"/>
      <c r="H504" s="196">
        <v>12.25</v>
      </c>
      <c r="I504" s="197"/>
      <c r="J504" s="14"/>
      <c r="K504" s="14"/>
      <c r="L504" s="193"/>
      <c r="M504" s="198"/>
      <c r="N504" s="199"/>
      <c r="O504" s="199"/>
      <c r="P504" s="199"/>
      <c r="Q504" s="199"/>
      <c r="R504" s="199"/>
      <c r="S504" s="199"/>
      <c r="T504" s="20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4" t="s">
        <v>166</v>
      </c>
      <c r="AU504" s="194" t="s">
        <v>82</v>
      </c>
      <c r="AV504" s="14" t="s">
        <v>82</v>
      </c>
      <c r="AW504" s="14" t="s">
        <v>34</v>
      </c>
      <c r="AX504" s="14" t="s">
        <v>72</v>
      </c>
      <c r="AY504" s="194" t="s">
        <v>154</v>
      </c>
    </row>
    <row r="505" s="15" customFormat="1">
      <c r="A505" s="15"/>
      <c r="B505" s="201"/>
      <c r="C505" s="15"/>
      <c r="D505" s="186" t="s">
        <v>166</v>
      </c>
      <c r="E505" s="202" t="s">
        <v>3</v>
      </c>
      <c r="F505" s="203" t="s">
        <v>171</v>
      </c>
      <c r="G505" s="15"/>
      <c r="H505" s="204">
        <v>27.899999999999999</v>
      </c>
      <c r="I505" s="205"/>
      <c r="J505" s="15"/>
      <c r="K505" s="15"/>
      <c r="L505" s="201"/>
      <c r="M505" s="206"/>
      <c r="N505" s="207"/>
      <c r="O505" s="207"/>
      <c r="P505" s="207"/>
      <c r="Q505" s="207"/>
      <c r="R505" s="207"/>
      <c r="S505" s="207"/>
      <c r="T505" s="20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02" t="s">
        <v>166</v>
      </c>
      <c r="AU505" s="202" t="s">
        <v>82</v>
      </c>
      <c r="AV505" s="15" t="s">
        <v>162</v>
      </c>
      <c r="AW505" s="15" t="s">
        <v>34</v>
      </c>
      <c r="AX505" s="15" t="s">
        <v>80</v>
      </c>
      <c r="AY505" s="202" t="s">
        <v>154</v>
      </c>
    </row>
    <row r="506" s="2" customFormat="1" ht="37.8" customHeight="1">
      <c r="A506" s="40"/>
      <c r="B506" s="166"/>
      <c r="C506" s="167" t="s">
        <v>572</v>
      </c>
      <c r="D506" s="167" t="s">
        <v>157</v>
      </c>
      <c r="E506" s="168" t="s">
        <v>573</v>
      </c>
      <c r="F506" s="169" t="s">
        <v>574</v>
      </c>
      <c r="G506" s="170" t="s">
        <v>186</v>
      </c>
      <c r="H506" s="171">
        <v>28.949999999999999</v>
      </c>
      <c r="I506" s="172"/>
      <c r="J506" s="173">
        <f>ROUND(I506*H506,2)</f>
        <v>0</v>
      </c>
      <c r="K506" s="169" t="s">
        <v>161</v>
      </c>
      <c r="L506" s="41"/>
      <c r="M506" s="174" t="s">
        <v>3</v>
      </c>
      <c r="N506" s="175" t="s">
        <v>43</v>
      </c>
      <c r="O506" s="74"/>
      <c r="P506" s="176">
        <f>O506*H506</f>
        <v>0</v>
      </c>
      <c r="Q506" s="176">
        <v>0</v>
      </c>
      <c r="R506" s="176">
        <f>Q506*H506</f>
        <v>0</v>
      </c>
      <c r="S506" s="176">
        <v>0.059409999999999998</v>
      </c>
      <c r="T506" s="177">
        <f>S506*H506</f>
        <v>1.7199194999999998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178" t="s">
        <v>322</v>
      </c>
      <c r="AT506" s="178" t="s">
        <v>157</v>
      </c>
      <c r="AU506" s="178" t="s">
        <v>82</v>
      </c>
      <c r="AY506" s="21" t="s">
        <v>154</v>
      </c>
      <c r="BE506" s="179">
        <f>IF(N506="základní",J506,0)</f>
        <v>0</v>
      </c>
      <c r="BF506" s="179">
        <f>IF(N506="snížená",J506,0)</f>
        <v>0</v>
      </c>
      <c r="BG506" s="179">
        <f>IF(N506="zákl. přenesená",J506,0)</f>
        <v>0</v>
      </c>
      <c r="BH506" s="179">
        <f>IF(N506="sníž. přenesená",J506,0)</f>
        <v>0</v>
      </c>
      <c r="BI506" s="179">
        <f>IF(N506="nulová",J506,0)</f>
        <v>0</v>
      </c>
      <c r="BJ506" s="21" t="s">
        <v>80</v>
      </c>
      <c r="BK506" s="179">
        <f>ROUND(I506*H506,2)</f>
        <v>0</v>
      </c>
      <c r="BL506" s="21" t="s">
        <v>322</v>
      </c>
      <c r="BM506" s="178" t="s">
        <v>575</v>
      </c>
    </row>
    <row r="507" s="2" customFormat="1">
      <c r="A507" s="40"/>
      <c r="B507" s="41"/>
      <c r="C507" s="40"/>
      <c r="D507" s="180" t="s">
        <v>164</v>
      </c>
      <c r="E507" s="40"/>
      <c r="F507" s="181" t="s">
        <v>576</v>
      </c>
      <c r="G507" s="40"/>
      <c r="H507" s="40"/>
      <c r="I507" s="182"/>
      <c r="J507" s="40"/>
      <c r="K507" s="40"/>
      <c r="L507" s="41"/>
      <c r="M507" s="183"/>
      <c r="N507" s="184"/>
      <c r="O507" s="74"/>
      <c r="P507" s="74"/>
      <c r="Q507" s="74"/>
      <c r="R507" s="74"/>
      <c r="S507" s="74"/>
      <c r="T507" s="75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21" t="s">
        <v>164</v>
      </c>
      <c r="AU507" s="21" t="s">
        <v>82</v>
      </c>
    </row>
    <row r="508" s="13" customFormat="1">
      <c r="A508" s="13"/>
      <c r="B508" s="185"/>
      <c r="C508" s="13"/>
      <c r="D508" s="186" t="s">
        <v>166</v>
      </c>
      <c r="E508" s="187" t="s">
        <v>3</v>
      </c>
      <c r="F508" s="188" t="s">
        <v>246</v>
      </c>
      <c r="G508" s="13"/>
      <c r="H508" s="187" t="s">
        <v>3</v>
      </c>
      <c r="I508" s="189"/>
      <c r="J508" s="13"/>
      <c r="K508" s="13"/>
      <c r="L508" s="185"/>
      <c r="M508" s="190"/>
      <c r="N508" s="191"/>
      <c r="O508" s="191"/>
      <c r="P508" s="191"/>
      <c r="Q508" s="191"/>
      <c r="R508" s="191"/>
      <c r="S508" s="191"/>
      <c r="T508" s="19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7" t="s">
        <v>166</v>
      </c>
      <c r="AU508" s="187" t="s">
        <v>82</v>
      </c>
      <c r="AV508" s="13" t="s">
        <v>80</v>
      </c>
      <c r="AW508" s="13" t="s">
        <v>34</v>
      </c>
      <c r="AX508" s="13" t="s">
        <v>72</v>
      </c>
      <c r="AY508" s="187" t="s">
        <v>154</v>
      </c>
    </row>
    <row r="509" s="14" customFormat="1">
      <c r="A509" s="14"/>
      <c r="B509" s="193"/>
      <c r="C509" s="14"/>
      <c r="D509" s="186" t="s">
        <v>166</v>
      </c>
      <c r="E509" s="194" t="s">
        <v>3</v>
      </c>
      <c r="F509" s="195" t="s">
        <v>577</v>
      </c>
      <c r="G509" s="14"/>
      <c r="H509" s="196">
        <v>28.949999999999999</v>
      </c>
      <c r="I509" s="197"/>
      <c r="J509" s="14"/>
      <c r="K509" s="14"/>
      <c r="L509" s="193"/>
      <c r="M509" s="198"/>
      <c r="N509" s="199"/>
      <c r="O509" s="199"/>
      <c r="P509" s="199"/>
      <c r="Q509" s="199"/>
      <c r="R509" s="199"/>
      <c r="S509" s="199"/>
      <c r="T509" s="20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4" t="s">
        <v>166</v>
      </c>
      <c r="AU509" s="194" t="s">
        <v>82</v>
      </c>
      <c r="AV509" s="14" t="s">
        <v>82</v>
      </c>
      <c r="AW509" s="14" t="s">
        <v>34</v>
      </c>
      <c r="AX509" s="14" t="s">
        <v>80</v>
      </c>
      <c r="AY509" s="194" t="s">
        <v>154</v>
      </c>
    </row>
    <row r="510" s="2" customFormat="1" ht="49.05" customHeight="1">
      <c r="A510" s="40"/>
      <c r="B510" s="166"/>
      <c r="C510" s="167" t="s">
        <v>578</v>
      </c>
      <c r="D510" s="167" t="s">
        <v>157</v>
      </c>
      <c r="E510" s="168" t="s">
        <v>579</v>
      </c>
      <c r="F510" s="169" t="s">
        <v>580</v>
      </c>
      <c r="G510" s="170" t="s">
        <v>186</v>
      </c>
      <c r="H510" s="171">
        <v>206.387</v>
      </c>
      <c r="I510" s="172"/>
      <c r="J510" s="173">
        <f>ROUND(I510*H510,2)</f>
        <v>0</v>
      </c>
      <c r="K510" s="169" t="s">
        <v>161</v>
      </c>
      <c r="L510" s="41"/>
      <c r="M510" s="174" t="s">
        <v>3</v>
      </c>
      <c r="N510" s="175" t="s">
        <v>43</v>
      </c>
      <c r="O510" s="74"/>
      <c r="P510" s="176">
        <f>O510*H510</f>
        <v>0</v>
      </c>
      <c r="Q510" s="176">
        <v>0</v>
      </c>
      <c r="R510" s="176">
        <f>Q510*H510</f>
        <v>0</v>
      </c>
      <c r="S510" s="176">
        <v>0.028309999999999998</v>
      </c>
      <c r="T510" s="177">
        <f>S510*H510</f>
        <v>5.8428159699999993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178" t="s">
        <v>322</v>
      </c>
      <c r="AT510" s="178" t="s">
        <v>157</v>
      </c>
      <c r="AU510" s="178" t="s">
        <v>82</v>
      </c>
      <c r="AY510" s="21" t="s">
        <v>154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21" t="s">
        <v>80</v>
      </c>
      <c r="BK510" s="179">
        <f>ROUND(I510*H510,2)</f>
        <v>0</v>
      </c>
      <c r="BL510" s="21" t="s">
        <v>322</v>
      </c>
      <c r="BM510" s="178" t="s">
        <v>581</v>
      </c>
    </row>
    <row r="511" s="2" customFormat="1">
      <c r="A511" s="40"/>
      <c r="B511" s="41"/>
      <c r="C511" s="40"/>
      <c r="D511" s="180" t="s">
        <v>164</v>
      </c>
      <c r="E511" s="40"/>
      <c r="F511" s="181" t="s">
        <v>582</v>
      </c>
      <c r="G511" s="40"/>
      <c r="H511" s="40"/>
      <c r="I511" s="182"/>
      <c r="J511" s="40"/>
      <c r="K511" s="40"/>
      <c r="L511" s="41"/>
      <c r="M511" s="183"/>
      <c r="N511" s="184"/>
      <c r="O511" s="74"/>
      <c r="P511" s="74"/>
      <c r="Q511" s="74"/>
      <c r="R511" s="74"/>
      <c r="S511" s="74"/>
      <c r="T511" s="75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21" t="s">
        <v>164</v>
      </c>
      <c r="AU511" s="21" t="s">
        <v>82</v>
      </c>
    </row>
    <row r="512" s="13" customFormat="1">
      <c r="A512" s="13"/>
      <c r="B512" s="185"/>
      <c r="C512" s="13"/>
      <c r="D512" s="186" t="s">
        <v>166</v>
      </c>
      <c r="E512" s="187" t="s">
        <v>3</v>
      </c>
      <c r="F512" s="188" t="s">
        <v>246</v>
      </c>
      <c r="G512" s="13"/>
      <c r="H512" s="187" t="s">
        <v>3</v>
      </c>
      <c r="I512" s="189"/>
      <c r="J512" s="13"/>
      <c r="K512" s="13"/>
      <c r="L512" s="185"/>
      <c r="M512" s="190"/>
      <c r="N512" s="191"/>
      <c r="O512" s="191"/>
      <c r="P512" s="191"/>
      <c r="Q512" s="191"/>
      <c r="R512" s="191"/>
      <c r="S512" s="191"/>
      <c r="T512" s="19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7" t="s">
        <v>166</v>
      </c>
      <c r="AU512" s="187" t="s">
        <v>82</v>
      </c>
      <c r="AV512" s="13" t="s">
        <v>80</v>
      </c>
      <c r="AW512" s="13" t="s">
        <v>34</v>
      </c>
      <c r="AX512" s="13" t="s">
        <v>72</v>
      </c>
      <c r="AY512" s="187" t="s">
        <v>154</v>
      </c>
    </row>
    <row r="513" s="14" customFormat="1">
      <c r="A513" s="14"/>
      <c r="B513" s="193"/>
      <c r="C513" s="14"/>
      <c r="D513" s="186" t="s">
        <v>166</v>
      </c>
      <c r="E513" s="194" t="s">
        <v>3</v>
      </c>
      <c r="F513" s="195" t="s">
        <v>583</v>
      </c>
      <c r="G513" s="14"/>
      <c r="H513" s="196">
        <v>206.387</v>
      </c>
      <c r="I513" s="197"/>
      <c r="J513" s="14"/>
      <c r="K513" s="14"/>
      <c r="L513" s="193"/>
      <c r="M513" s="198"/>
      <c r="N513" s="199"/>
      <c r="O513" s="199"/>
      <c r="P513" s="199"/>
      <c r="Q513" s="199"/>
      <c r="R513" s="199"/>
      <c r="S513" s="199"/>
      <c r="T513" s="20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4" t="s">
        <v>166</v>
      </c>
      <c r="AU513" s="194" t="s">
        <v>82</v>
      </c>
      <c r="AV513" s="14" t="s">
        <v>82</v>
      </c>
      <c r="AW513" s="14" t="s">
        <v>34</v>
      </c>
      <c r="AX513" s="14" t="s">
        <v>80</v>
      </c>
      <c r="AY513" s="194" t="s">
        <v>154</v>
      </c>
    </row>
    <row r="514" s="12" customFormat="1" ht="22.8" customHeight="1">
      <c r="A514" s="12"/>
      <c r="B514" s="153"/>
      <c r="C514" s="12"/>
      <c r="D514" s="154" t="s">
        <v>71</v>
      </c>
      <c r="E514" s="164" t="s">
        <v>584</v>
      </c>
      <c r="F514" s="164" t="s">
        <v>585</v>
      </c>
      <c r="G514" s="12"/>
      <c r="H514" s="12"/>
      <c r="I514" s="156"/>
      <c r="J514" s="165">
        <f>BK514</f>
        <v>0</v>
      </c>
      <c r="K514" s="12"/>
      <c r="L514" s="153"/>
      <c r="M514" s="158"/>
      <c r="N514" s="159"/>
      <c r="O514" s="159"/>
      <c r="P514" s="160">
        <f>SUM(P515:P550)</f>
        <v>0</v>
      </c>
      <c r="Q514" s="159"/>
      <c r="R514" s="160">
        <f>SUM(R515:R550)</f>
        <v>0</v>
      </c>
      <c r="S514" s="159"/>
      <c r="T514" s="161">
        <f>SUM(T515:T550)</f>
        <v>0.3858161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54" t="s">
        <v>82</v>
      </c>
      <c r="AT514" s="162" t="s">
        <v>71</v>
      </c>
      <c r="AU514" s="162" t="s">
        <v>80</v>
      </c>
      <c r="AY514" s="154" t="s">
        <v>154</v>
      </c>
      <c r="BK514" s="163">
        <f>SUM(BK515:BK550)</f>
        <v>0</v>
      </c>
    </row>
    <row r="515" s="2" customFormat="1" ht="24.15" customHeight="1">
      <c r="A515" s="40"/>
      <c r="B515" s="166"/>
      <c r="C515" s="167" t="s">
        <v>586</v>
      </c>
      <c r="D515" s="167" t="s">
        <v>157</v>
      </c>
      <c r="E515" s="168" t="s">
        <v>587</v>
      </c>
      <c r="F515" s="169" t="s">
        <v>588</v>
      </c>
      <c r="G515" s="170" t="s">
        <v>160</v>
      </c>
      <c r="H515" s="171">
        <v>28.870000000000001</v>
      </c>
      <c r="I515" s="172"/>
      <c r="J515" s="173">
        <f>ROUND(I515*H515,2)</f>
        <v>0</v>
      </c>
      <c r="K515" s="169" t="s">
        <v>161</v>
      </c>
      <c r="L515" s="41"/>
      <c r="M515" s="174" t="s">
        <v>3</v>
      </c>
      <c r="N515" s="175" t="s">
        <v>43</v>
      </c>
      <c r="O515" s="74"/>
      <c r="P515" s="176">
        <f>O515*H515</f>
        <v>0</v>
      </c>
      <c r="Q515" s="176">
        <v>0</v>
      </c>
      <c r="R515" s="176">
        <f>Q515*H515</f>
        <v>0</v>
      </c>
      <c r="S515" s="176">
        <v>0.00167</v>
      </c>
      <c r="T515" s="177">
        <f>S515*H515</f>
        <v>0.048212900000000003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178" t="s">
        <v>322</v>
      </c>
      <c r="AT515" s="178" t="s">
        <v>157</v>
      </c>
      <c r="AU515" s="178" t="s">
        <v>82</v>
      </c>
      <c r="AY515" s="21" t="s">
        <v>154</v>
      </c>
      <c r="BE515" s="179">
        <f>IF(N515="základní",J515,0)</f>
        <v>0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21" t="s">
        <v>80</v>
      </c>
      <c r="BK515" s="179">
        <f>ROUND(I515*H515,2)</f>
        <v>0</v>
      </c>
      <c r="BL515" s="21" t="s">
        <v>322</v>
      </c>
      <c r="BM515" s="178" t="s">
        <v>589</v>
      </c>
    </row>
    <row r="516" s="2" customFormat="1">
      <c r="A516" s="40"/>
      <c r="B516" s="41"/>
      <c r="C516" s="40"/>
      <c r="D516" s="180" t="s">
        <v>164</v>
      </c>
      <c r="E516" s="40"/>
      <c r="F516" s="181" t="s">
        <v>590</v>
      </c>
      <c r="G516" s="40"/>
      <c r="H516" s="40"/>
      <c r="I516" s="182"/>
      <c r="J516" s="40"/>
      <c r="K516" s="40"/>
      <c r="L516" s="41"/>
      <c r="M516" s="183"/>
      <c r="N516" s="184"/>
      <c r="O516" s="74"/>
      <c r="P516" s="74"/>
      <c r="Q516" s="74"/>
      <c r="R516" s="74"/>
      <c r="S516" s="74"/>
      <c r="T516" s="75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21" t="s">
        <v>164</v>
      </c>
      <c r="AU516" s="21" t="s">
        <v>82</v>
      </c>
    </row>
    <row r="517" s="13" customFormat="1">
      <c r="A517" s="13"/>
      <c r="B517" s="185"/>
      <c r="C517" s="13"/>
      <c r="D517" s="186" t="s">
        <v>166</v>
      </c>
      <c r="E517" s="187" t="s">
        <v>3</v>
      </c>
      <c r="F517" s="188" t="s">
        <v>195</v>
      </c>
      <c r="G517" s="13"/>
      <c r="H517" s="187" t="s">
        <v>3</v>
      </c>
      <c r="I517" s="189"/>
      <c r="J517" s="13"/>
      <c r="K517" s="13"/>
      <c r="L517" s="185"/>
      <c r="M517" s="190"/>
      <c r="N517" s="191"/>
      <c r="O517" s="191"/>
      <c r="P517" s="191"/>
      <c r="Q517" s="191"/>
      <c r="R517" s="191"/>
      <c r="S517" s="191"/>
      <c r="T517" s="19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7" t="s">
        <v>166</v>
      </c>
      <c r="AU517" s="187" t="s">
        <v>82</v>
      </c>
      <c r="AV517" s="13" t="s">
        <v>80</v>
      </c>
      <c r="AW517" s="13" t="s">
        <v>34</v>
      </c>
      <c r="AX517" s="13" t="s">
        <v>72</v>
      </c>
      <c r="AY517" s="187" t="s">
        <v>154</v>
      </c>
    </row>
    <row r="518" s="14" customFormat="1">
      <c r="A518" s="14"/>
      <c r="B518" s="193"/>
      <c r="C518" s="14"/>
      <c r="D518" s="186" t="s">
        <v>166</v>
      </c>
      <c r="E518" s="194" t="s">
        <v>3</v>
      </c>
      <c r="F518" s="195" t="s">
        <v>591</v>
      </c>
      <c r="G518" s="14"/>
      <c r="H518" s="196">
        <v>3.8999999999999999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166</v>
      </c>
      <c r="AU518" s="194" t="s">
        <v>82</v>
      </c>
      <c r="AV518" s="14" t="s">
        <v>82</v>
      </c>
      <c r="AW518" s="14" t="s">
        <v>34</v>
      </c>
      <c r="AX518" s="14" t="s">
        <v>72</v>
      </c>
      <c r="AY518" s="194" t="s">
        <v>154</v>
      </c>
    </row>
    <row r="519" s="14" customFormat="1">
      <c r="A519" s="14"/>
      <c r="B519" s="193"/>
      <c r="C519" s="14"/>
      <c r="D519" s="186" t="s">
        <v>166</v>
      </c>
      <c r="E519" s="194" t="s">
        <v>3</v>
      </c>
      <c r="F519" s="195" t="s">
        <v>592</v>
      </c>
      <c r="G519" s="14"/>
      <c r="H519" s="196">
        <v>3.6000000000000001</v>
      </c>
      <c r="I519" s="197"/>
      <c r="J519" s="14"/>
      <c r="K519" s="14"/>
      <c r="L519" s="193"/>
      <c r="M519" s="198"/>
      <c r="N519" s="199"/>
      <c r="O519" s="199"/>
      <c r="P519" s="199"/>
      <c r="Q519" s="199"/>
      <c r="R519" s="199"/>
      <c r="S519" s="199"/>
      <c r="T519" s="20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4" t="s">
        <v>166</v>
      </c>
      <c r="AU519" s="194" t="s">
        <v>82</v>
      </c>
      <c r="AV519" s="14" t="s">
        <v>82</v>
      </c>
      <c r="AW519" s="14" t="s">
        <v>34</v>
      </c>
      <c r="AX519" s="14" t="s">
        <v>72</v>
      </c>
      <c r="AY519" s="194" t="s">
        <v>154</v>
      </c>
    </row>
    <row r="520" s="14" customFormat="1">
      <c r="A520" s="14"/>
      <c r="B520" s="193"/>
      <c r="C520" s="14"/>
      <c r="D520" s="186" t="s">
        <v>166</v>
      </c>
      <c r="E520" s="194" t="s">
        <v>3</v>
      </c>
      <c r="F520" s="195" t="s">
        <v>593</v>
      </c>
      <c r="G520" s="14"/>
      <c r="H520" s="196">
        <v>0.59999999999999998</v>
      </c>
      <c r="I520" s="197"/>
      <c r="J520" s="14"/>
      <c r="K520" s="14"/>
      <c r="L520" s="193"/>
      <c r="M520" s="198"/>
      <c r="N520" s="199"/>
      <c r="O520" s="199"/>
      <c r="P520" s="199"/>
      <c r="Q520" s="199"/>
      <c r="R520" s="199"/>
      <c r="S520" s="199"/>
      <c r="T520" s="20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4" t="s">
        <v>166</v>
      </c>
      <c r="AU520" s="194" t="s">
        <v>82</v>
      </c>
      <c r="AV520" s="14" t="s">
        <v>82</v>
      </c>
      <c r="AW520" s="14" t="s">
        <v>34</v>
      </c>
      <c r="AX520" s="14" t="s">
        <v>72</v>
      </c>
      <c r="AY520" s="194" t="s">
        <v>154</v>
      </c>
    </row>
    <row r="521" s="14" customFormat="1">
      <c r="A521" s="14"/>
      <c r="B521" s="193"/>
      <c r="C521" s="14"/>
      <c r="D521" s="186" t="s">
        <v>166</v>
      </c>
      <c r="E521" s="194" t="s">
        <v>3</v>
      </c>
      <c r="F521" s="195" t="s">
        <v>594</v>
      </c>
      <c r="G521" s="14"/>
      <c r="H521" s="196">
        <v>0.65000000000000002</v>
      </c>
      <c r="I521" s="197"/>
      <c r="J521" s="14"/>
      <c r="K521" s="14"/>
      <c r="L521" s="193"/>
      <c r="M521" s="198"/>
      <c r="N521" s="199"/>
      <c r="O521" s="199"/>
      <c r="P521" s="199"/>
      <c r="Q521" s="199"/>
      <c r="R521" s="199"/>
      <c r="S521" s="199"/>
      <c r="T521" s="20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4" t="s">
        <v>166</v>
      </c>
      <c r="AU521" s="194" t="s">
        <v>82</v>
      </c>
      <c r="AV521" s="14" t="s">
        <v>82</v>
      </c>
      <c r="AW521" s="14" t="s">
        <v>34</v>
      </c>
      <c r="AX521" s="14" t="s">
        <v>72</v>
      </c>
      <c r="AY521" s="194" t="s">
        <v>154</v>
      </c>
    </row>
    <row r="522" s="14" customFormat="1">
      <c r="A522" s="14"/>
      <c r="B522" s="193"/>
      <c r="C522" s="14"/>
      <c r="D522" s="186" t="s">
        <v>166</v>
      </c>
      <c r="E522" s="194" t="s">
        <v>3</v>
      </c>
      <c r="F522" s="195" t="s">
        <v>595</v>
      </c>
      <c r="G522" s="14"/>
      <c r="H522" s="196">
        <v>0.55000000000000004</v>
      </c>
      <c r="I522" s="197"/>
      <c r="J522" s="14"/>
      <c r="K522" s="14"/>
      <c r="L522" s="193"/>
      <c r="M522" s="198"/>
      <c r="N522" s="199"/>
      <c r="O522" s="199"/>
      <c r="P522" s="199"/>
      <c r="Q522" s="199"/>
      <c r="R522" s="199"/>
      <c r="S522" s="199"/>
      <c r="T522" s="20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4" t="s">
        <v>166</v>
      </c>
      <c r="AU522" s="194" t="s">
        <v>82</v>
      </c>
      <c r="AV522" s="14" t="s">
        <v>82</v>
      </c>
      <c r="AW522" s="14" t="s">
        <v>34</v>
      </c>
      <c r="AX522" s="14" t="s">
        <v>72</v>
      </c>
      <c r="AY522" s="194" t="s">
        <v>154</v>
      </c>
    </row>
    <row r="523" s="14" customFormat="1">
      <c r="A523" s="14"/>
      <c r="B523" s="193"/>
      <c r="C523" s="14"/>
      <c r="D523" s="186" t="s">
        <v>166</v>
      </c>
      <c r="E523" s="194" t="s">
        <v>3</v>
      </c>
      <c r="F523" s="195" t="s">
        <v>596</v>
      </c>
      <c r="G523" s="14"/>
      <c r="H523" s="196">
        <v>1.8</v>
      </c>
      <c r="I523" s="197"/>
      <c r="J523" s="14"/>
      <c r="K523" s="14"/>
      <c r="L523" s="193"/>
      <c r="M523" s="198"/>
      <c r="N523" s="199"/>
      <c r="O523" s="199"/>
      <c r="P523" s="199"/>
      <c r="Q523" s="199"/>
      <c r="R523" s="199"/>
      <c r="S523" s="199"/>
      <c r="T523" s="20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194" t="s">
        <v>166</v>
      </c>
      <c r="AU523" s="194" t="s">
        <v>82</v>
      </c>
      <c r="AV523" s="14" t="s">
        <v>82</v>
      </c>
      <c r="AW523" s="14" t="s">
        <v>34</v>
      </c>
      <c r="AX523" s="14" t="s">
        <v>72</v>
      </c>
      <c r="AY523" s="194" t="s">
        <v>154</v>
      </c>
    </row>
    <row r="524" s="13" customFormat="1">
      <c r="A524" s="13"/>
      <c r="B524" s="185"/>
      <c r="C524" s="13"/>
      <c r="D524" s="186" t="s">
        <v>166</v>
      </c>
      <c r="E524" s="187" t="s">
        <v>3</v>
      </c>
      <c r="F524" s="188" t="s">
        <v>222</v>
      </c>
      <c r="G524" s="13"/>
      <c r="H524" s="187" t="s">
        <v>3</v>
      </c>
      <c r="I524" s="189"/>
      <c r="J524" s="13"/>
      <c r="K524" s="13"/>
      <c r="L524" s="185"/>
      <c r="M524" s="190"/>
      <c r="N524" s="191"/>
      <c r="O524" s="191"/>
      <c r="P524" s="191"/>
      <c r="Q524" s="191"/>
      <c r="R524" s="191"/>
      <c r="S524" s="191"/>
      <c r="T524" s="19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7" t="s">
        <v>166</v>
      </c>
      <c r="AU524" s="187" t="s">
        <v>82</v>
      </c>
      <c r="AV524" s="13" t="s">
        <v>80</v>
      </c>
      <c r="AW524" s="13" t="s">
        <v>34</v>
      </c>
      <c r="AX524" s="13" t="s">
        <v>72</v>
      </c>
      <c r="AY524" s="187" t="s">
        <v>154</v>
      </c>
    </row>
    <row r="525" s="14" customFormat="1">
      <c r="A525" s="14"/>
      <c r="B525" s="193"/>
      <c r="C525" s="14"/>
      <c r="D525" s="186" t="s">
        <v>166</v>
      </c>
      <c r="E525" s="194" t="s">
        <v>3</v>
      </c>
      <c r="F525" s="195" t="s">
        <v>597</v>
      </c>
      <c r="G525" s="14"/>
      <c r="H525" s="196">
        <v>3.3999999999999999</v>
      </c>
      <c r="I525" s="197"/>
      <c r="J525" s="14"/>
      <c r="K525" s="14"/>
      <c r="L525" s="193"/>
      <c r="M525" s="198"/>
      <c r="N525" s="199"/>
      <c r="O525" s="199"/>
      <c r="P525" s="199"/>
      <c r="Q525" s="199"/>
      <c r="R525" s="199"/>
      <c r="S525" s="199"/>
      <c r="T525" s="20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194" t="s">
        <v>166</v>
      </c>
      <c r="AU525" s="194" t="s">
        <v>82</v>
      </c>
      <c r="AV525" s="14" t="s">
        <v>82</v>
      </c>
      <c r="AW525" s="14" t="s">
        <v>34</v>
      </c>
      <c r="AX525" s="14" t="s">
        <v>72</v>
      </c>
      <c r="AY525" s="194" t="s">
        <v>154</v>
      </c>
    </row>
    <row r="526" s="14" customFormat="1">
      <c r="A526" s="14"/>
      <c r="B526" s="193"/>
      <c r="C526" s="14"/>
      <c r="D526" s="186" t="s">
        <v>166</v>
      </c>
      <c r="E526" s="194" t="s">
        <v>3</v>
      </c>
      <c r="F526" s="195" t="s">
        <v>598</v>
      </c>
      <c r="G526" s="14"/>
      <c r="H526" s="196">
        <v>2.6000000000000001</v>
      </c>
      <c r="I526" s="197"/>
      <c r="J526" s="14"/>
      <c r="K526" s="14"/>
      <c r="L526" s="193"/>
      <c r="M526" s="198"/>
      <c r="N526" s="199"/>
      <c r="O526" s="199"/>
      <c r="P526" s="199"/>
      <c r="Q526" s="199"/>
      <c r="R526" s="199"/>
      <c r="S526" s="199"/>
      <c r="T526" s="20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4" t="s">
        <v>166</v>
      </c>
      <c r="AU526" s="194" t="s">
        <v>82</v>
      </c>
      <c r="AV526" s="14" t="s">
        <v>82</v>
      </c>
      <c r="AW526" s="14" t="s">
        <v>34</v>
      </c>
      <c r="AX526" s="14" t="s">
        <v>72</v>
      </c>
      <c r="AY526" s="194" t="s">
        <v>154</v>
      </c>
    </row>
    <row r="527" s="14" customFormat="1">
      <c r="A527" s="14"/>
      <c r="B527" s="193"/>
      <c r="C527" s="14"/>
      <c r="D527" s="186" t="s">
        <v>166</v>
      </c>
      <c r="E527" s="194" t="s">
        <v>3</v>
      </c>
      <c r="F527" s="195" t="s">
        <v>599</v>
      </c>
      <c r="G527" s="14"/>
      <c r="H527" s="196">
        <v>1.7</v>
      </c>
      <c r="I527" s="197"/>
      <c r="J527" s="14"/>
      <c r="K527" s="14"/>
      <c r="L527" s="193"/>
      <c r="M527" s="198"/>
      <c r="N527" s="199"/>
      <c r="O527" s="199"/>
      <c r="P527" s="199"/>
      <c r="Q527" s="199"/>
      <c r="R527" s="199"/>
      <c r="S527" s="199"/>
      <c r="T527" s="20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4" t="s">
        <v>166</v>
      </c>
      <c r="AU527" s="194" t="s">
        <v>82</v>
      </c>
      <c r="AV527" s="14" t="s">
        <v>82</v>
      </c>
      <c r="AW527" s="14" t="s">
        <v>34</v>
      </c>
      <c r="AX527" s="14" t="s">
        <v>72</v>
      </c>
      <c r="AY527" s="194" t="s">
        <v>154</v>
      </c>
    </row>
    <row r="528" s="14" customFormat="1">
      <c r="A528" s="14"/>
      <c r="B528" s="193"/>
      <c r="C528" s="14"/>
      <c r="D528" s="186" t="s">
        <v>166</v>
      </c>
      <c r="E528" s="194" t="s">
        <v>3</v>
      </c>
      <c r="F528" s="195" t="s">
        <v>600</v>
      </c>
      <c r="G528" s="14"/>
      <c r="H528" s="196">
        <v>3.3700000000000001</v>
      </c>
      <c r="I528" s="197"/>
      <c r="J528" s="14"/>
      <c r="K528" s="14"/>
      <c r="L528" s="193"/>
      <c r="M528" s="198"/>
      <c r="N528" s="199"/>
      <c r="O528" s="199"/>
      <c r="P528" s="199"/>
      <c r="Q528" s="199"/>
      <c r="R528" s="199"/>
      <c r="S528" s="199"/>
      <c r="T528" s="20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4" t="s">
        <v>166</v>
      </c>
      <c r="AU528" s="194" t="s">
        <v>82</v>
      </c>
      <c r="AV528" s="14" t="s">
        <v>82</v>
      </c>
      <c r="AW528" s="14" t="s">
        <v>34</v>
      </c>
      <c r="AX528" s="14" t="s">
        <v>72</v>
      </c>
      <c r="AY528" s="194" t="s">
        <v>154</v>
      </c>
    </row>
    <row r="529" s="13" customFormat="1">
      <c r="A529" s="13"/>
      <c r="B529" s="185"/>
      <c r="C529" s="13"/>
      <c r="D529" s="186" t="s">
        <v>166</v>
      </c>
      <c r="E529" s="187" t="s">
        <v>3</v>
      </c>
      <c r="F529" s="188" t="s">
        <v>246</v>
      </c>
      <c r="G529" s="13"/>
      <c r="H529" s="187" t="s">
        <v>3</v>
      </c>
      <c r="I529" s="189"/>
      <c r="J529" s="13"/>
      <c r="K529" s="13"/>
      <c r="L529" s="185"/>
      <c r="M529" s="190"/>
      <c r="N529" s="191"/>
      <c r="O529" s="191"/>
      <c r="P529" s="191"/>
      <c r="Q529" s="191"/>
      <c r="R529" s="191"/>
      <c r="S529" s="191"/>
      <c r="T529" s="19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7" t="s">
        <v>166</v>
      </c>
      <c r="AU529" s="187" t="s">
        <v>82</v>
      </c>
      <c r="AV529" s="13" t="s">
        <v>80</v>
      </c>
      <c r="AW529" s="13" t="s">
        <v>34</v>
      </c>
      <c r="AX529" s="13" t="s">
        <v>72</v>
      </c>
      <c r="AY529" s="187" t="s">
        <v>154</v>
      </c>
    </row>
    <row r="530" s="14" customFormat="1">
      <c r="A530" s="14"/>
      <c r="B530" s="193"/>
      <c r="C530" s="14"/>
      <c r="D530" s="186" t="s">
        <v>166</v>
      </c>
      <c r="E530" s="194" t="s">
        <v>3</v>
      </c>
      <c r="F530" s="195" t="s">
        <v>601</v>
      </c>
      <c r="G530" s="14"/>
      <c r="H530" s="196">
        <v>6.7000000000000002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166</v>
      </c>
      <c r="AU530" s="194" t="s">
        <v>82</v>
      </c>
      <c r="AV530" s="14" t="s">
        <v>82</v>
      </c>
      <c r="AW530" s="14" t="s">
        <v>34</v>
      </c>
      <c r="AX530" s="14" t="s">
        <v>72</v>
      </c>
      <c r="AY530" s="194" t="s">
        <v>154</v>
      </c>
    </row>
    <row r="531" s="15" customFormat="1">
      <c r="A531" s="15"/>
      <c r="B531" s="201"/>
      <c r="C531" s="15"/>
      <c r="D531" s="186" t="s">
        <v>166</v>
      </c>
      <c r="E531" s="202" t="s">
        <v>3</v>
      </c>
      <c r="F531" s="203" t="s">
        <v>171</v>
      </c>
      <c r="G531" s="15"/>
      <c r="H531" s="204">
        <v>28.870000000000001</v>
      </c>
      <c r="I531" s="205"/>
      <c r="J531" s="15"/>
      <c r="K531" s="15"/>
      <c r="L531" s="201"/>
      <c r="M531" s="206"/>
      <c r="N531" s="207"/>
      <c r="O531" s="207"/>
      <c r="P531" s="207"/>
      <c r="Q531" s="207"/>
      <c r="R531" s="207"/>
      <c r="S531" s="207"/>
      <c r="T531" s="20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02" t="s">
        <v>166</v>
      </c>
      <c r="AU531" s="202" t="s">
        <v>82</v>
      </c>
      <c r="AV531" s="15" t="s">
        <v>162</v>
      </c>
      <c r="AW531" s="15" t="s">
        <v>34</v>
      </c>
      <c r="AX531" s="15" t="s">
        <v>80</v>
      </c>
      <c r="AY531" s="202" t="s">
        <v>154</v>
      </c>
    </row>
    <row r="532" s="2" customFormat="1" ht="24.15" customHeight="1">
      <c r="A532" s="40"/>
      <c r="B532" s="166"/>
      <c r="C532" s="167" t="s">
        <v>602</v>
      </c>
      <c r="D532" s="167" t="s">
        <v>157</v>
      </c>
      <c r="E532" s="168" t="s">
        <v>603</v>
      </c>
      <c r="F532" s="169" t="s">
        <v>604</v>
      </c>
      <c r="G532" s="170" t="s">
        <v>160</v>
      </c>
      <c r="H532" s="171">
        <v>56.640000000000001</v>
      </c>
      <c r="I532" s="172"/>
      <c r="J532" s="173">
        <f>ROUND(I532*H532,2)</f>
        <v>0</v>
      </c>
      <c r="K532" s="169" t="s">
        <v>161</v>
      </c>
      <c r="L532" s="41"/>
      <c r="M532" s="174" t="s">
        <v>3</v>
      </c>
      <c r="N532" s="175" t="s">
        <v>43</v>
      </c>
      <c r="O532" s="74"/>
      <c r="P532" s="176">
        <f>O532*H532</f>
        <v>0</v>
      </c>
      <c r="Q532" s="176">
        <v>0</v>
      </c>
      <c r="R532" s="176">
        <f>Q532*H532</f>
        <v>0</v>
      </c>
      <c r="S532" s="176">
        <v>0.0022300000000000002</v>
      </c>
      <c r="T532" s="177">
        <f>S532*H532</f>
        <v>0.12630720000000001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178" t="s">
        <v>322</v>
      </c>
      <c r="AT532" s="178" t="s">
        <v>157</v>
      </c>
      <c r="AU532" s="178" t="s">
        <v>82</v>
      </c>
      <c r="AY532" s="21" t="s">
        <v>154</v>
      </c>
      <c r="BE532" s="179">
        <f>IF(N532="základní",J532,0)</f>
        <v>0</v>
      </c>
      <c r="BF532" s="179">
        <f>IF(N532="snížená",J532,0)</f>
        <v>0</v>
      </c>
      <c r="BG532" s="179">
        <f>IF(N532="zákl. přenesená",J532,0)</f>
        <v>0</v>
      </c>
      <c r="BH532" s="179">
        <f>IF(N532="sníž. přenesená",J532,0)</f>
        <v>0</v>
      </c>
      <c r="BI532" s="179">
        <f>IF(N532="nulová",J532,0)</f>
        <v>0</v>
      </c>
      <c r="BJ532" s="21" t="s">
        <v>80</v>
      </c>
      <c r="BK532" s="179">
        <f>ROUND(I532*H532,2)</f>
        <v>0</v>
      </c>
      <c r="BL532" s="21" t="s">
        <v>322</v>
      </c>
      <c r="BM532" s="178" t="s">
        <v>605</v>
      </c>
    </row>
    <row r="533" s="2" customFormat="1">
      <c r="A533" s="40"/>
      <c r="B533" s="41"/>
      <c r="C533" s="40"/>
      <c r="D533" s="180" t="s">
        <v>164</v>
      </c>
      <c r="E533" s="40"/>
      <c r="F533" s="181" t="s">
        <v>606</v>
      </c>
      <c r="G533" s="40"/>
      <c r="H533" s="40"/>
      <c r="I533" s="182"/>
      <c r="J533" s="40"/>
      <c r="K533" s="40"/>
      <c r="L533" s="41"/>
      <c r="M533" s="183"/>
      <c r="N533" s="184"/>
      <c r="O533" s="74"/>
      <c r="P533" s="74"/>
      <c r="Q533" s="74"/>
      <c r="R533" s="74"/>
      <c r="S533" s="74"/>
      <c r="T533" s="75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21" t="s">
        <v>164</v>
      </c>
      <c r="AU533" s="21" t="s">
        <v>82</v>
      </c>
    </row>
    <row r="534" s="13" customFormat="1">
      <c r="A534" s="13"/>
      <c r="B534" s="185"/>
      <c r="C534" s="13"/>
      <c r="D534" s="186" t="s">
        <v>166</v>
      </c>
      <c r="E534" s="187" t="s">
        <v>3</v>
      </c>
      <c r="F534" s="188" t="s">
        <v>607</v>
      </c>
      <c r="G534" s="13"/>
      <c r="H534" s="187" t="s">
        <v>3</v>
      </c>
      <c r="I534" s="189"/>
      <c r="J534" s="13"/>
      <c r="K534" s="13"/>
      <c r="L534" s="185"/>
      <c r="M534" s="190"/>
      <c r="N534" s="191"/>
      <c r="O534" s="191"/>
      <c r="P534" s="191"/>
      <c r="Q534" s="191"/>
      <c r="R534" s="191"/>
      <c r="S534" s="191"/>
      <c r="T534" s="19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87" t="s">
        <v>166</v>
      </c>
      <c r="AU534" s="187" t="s">
        <v>82</v>
      </c>
      <c r="AV534" s="13" t="s">
        <v>80</v>
      </c>
      <c r="AW534" s="13" t="s">
        <v>34</v>
      </c>
      <c r="AX534" s="13" t="s">
        <v>72</v>
      </c>
      <c r="AY534" s="187" t="s">
        <v>154</v>
      </c>
    </row>
    <row r="535" s="14" customFormat="1">
      <c r="A535" s="14"/>
      <c r="B535" s="193"/>
      <c r="C535" s="14"/>
      <c r="D535" s="186" t="s">
        <v>166</v>
      </c>
      <c r="E535" s="194" t="s">
        <v>3</v>
      </c>
      <c r="F535" s="195" t="s">
        <v>608</v>
      </c>
      <c r="G535" s="14"/>
      <c r="H535" s="196">
        <v>30.809999999999999</v>
      </c>
      <c r="I535" s="197"/>
      <c r="J535" s="14"/>
      <c r="K535" s="14"/>
      <c r="L535" s="193"/>
      <c r="M535" s="198"/>
      <c r="N535" s="199"/>
      <c r="O535" s="199"/>
      <c r="P535" s="199"/>
      <c r="Q535" s="199"/>
      <c r="R535" s="199"/>
      <c r="S535" s="199"/>
      <c r="T535" s="20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4" t="s">
        <v>166</v>
      </c>
      <c r="AU535" s="194" t="s">
        <v>82</v>
      </c>
      <c r="AV535" s="14" t="s">
        <v>82</v>
      </c>
      <c r="AW535" s="14" t="s">
        <v>34</v>
      </c>
      <c r="AX535" s="14" t="s">
        <v>72</v>
      </c>
      <c r="AY535" s="194" t="s">
        <v>154</v>
      </c>
    </row>
    <row r="536" s="13" customFormat="1">
      <c r="A536" s="13"/>
      <c r="B536" s="185"/>
      <c r="C536" s="13"/>
      <c r="D536" s="186" t="s">
        <v>166</v>
      </c>
      <c r="E536" s="187" t="s">
        <v>3</v>
      </c>
      <c r="F536" s="188" t="s">
        <v>609</v>
      </c>
      <c r="G536" s="13"/>
      <c r="H536" s="187" t="s">
        <v>3</v>
      </c>
      <c r="I536" s="189"/>
      <c r="J536" s="13"/>
      <c r="K536" s="13"/>
      <c r="L536" s="185"/>
      <c r="M536" s="190"/>
      <c r="N536" s="191"/>
      <c r="O536" s="191"/>
      <c r="P536" s="191"/>
      <c r="Q536" s="191"/>
      <c r="R536" s="191"/>
      <c r="S536" s="191"/>
      <c r="T536" s="19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87" t="s">
        <v>166</v>
      </c>
      <c r="AU536" s="187" t="s">
        <v>82</v>
      </c>
      <c r="AV536" s="13" t="s">
        <v>80</v>
      </c>
      <c r="AW536" s="13" t="s">
        <v>34</v>
      </c>
      <c r="AX536" s="13" t="s">
        <v>72</v>
      </c>
      <c r="AY536" s="187" t="s">
        <v>154</v>
      </c>
    </row>
    <row r="537" s="14" customFormat="1">
      <c r="A537" s="14"/>
      <c r="B537" s="193"/>
      <c r="C537" s="14"/>
      <c r="D537" s="186" t="s">
        <v>166</v>
      </c>
      <c r="E537" s="194" t="s">
        <v>3</v>
      </c>
      <c r="F537" s="195" t="s">
        <v>610</v>
      </c>
      <c r="G537" s="14"/>
      <c r="H537" s="196">
        <v>2.75</v>
      </c>
      <c r="I537" s="197"/>
      <c r="J537" s="14"/>
      <c r="K537" s="14"/>
      <c r="L537" s="193"/>
      <c r="M537" s="198"/>
      <c r="N537" s="199"/>
      <c r="O537" s="199"/>
      <c r="P537" s="199"/>
      <c r="Q537" s="199"/>
      <c r="R537" s="199"/>
      <c r="S537" s="199"/>
      <c r="T537" s="20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94" t="s">
        <v>166</v>
      </c>
      <c r="AU537" s="194" t="s">
        <v>82</v>
      </c>
      <c r="AV537" s="14" t="s">
        <v>82</v>
      </c>
      <c r="AW537" s="14" t="s">
        <v>34</v>
      </c>
      <c r="AX537" s="14" t="s">
        <v>72</v>
      </c>
      <c r="AY537" s="194" t="s">
        <v>154</v>
      </c>
    </row>
    <row r="538" s="13" customFormat="1">
      <c r="A538" s="13"/>
      <c r="B538" s="185"/>
      <c r="C538" s="13"/>
      <c r="D538" s="186" t="s">
        <v>166</v>
      </c>
      <c r="E538" s="187" t="s">
        <v>3</v>
      </c>
      <c r="F538" s="188" t="s">
        <v>611</v>
      </c>
      <c r="G538" s="13"/>
      <c r="H538" s="187" t="s">
        <v>3</v>
      </c>
      <c r="I538" s="189"/>
      <c r="J538" s="13"/>
      <c r="K538" s="13"/>
      <c r="L538" s="185"/>
      <c r="M538" s="190"/>
      <c r="N538" s="191"/>
      <c r="O538" s="191"/>
      <c r="P538" s="191"/>
      <c r="Q538" s="191"/>
      <c r="R538" s="191"/>
      <c r="S538" s="191"/>
      <c r="T538" s="19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7" t="s">
        <v>166</v>
      </c>
      <c r="AU538" s="187" t="s">
        <v>82</v>
      </c>
      <c r="AV538" s="13" t="s">
        <v>80</v>
      </c>
      <c r="AW538" s="13" t="s">
        <v>34</v>
      </c>
      <c r="AX538" s="13" t="s">
        <v>72</v>
      </c>
      <c r="AY538" s="187" t="s">
        <v>154</v>
      </c>
    </row>
    <row r="539" s="14" customFormat="1">
      <c r="A539" s="14"/>
      <c r="B539" s="193"/>
      <c r="C539" s="14"/>
      <c r="D539" s="186" t="s">
        <v>166</v>
      </c>
      <c r="E539" s="194" t="s">
        <v>3</v>
      </c>
      <c r="F539" s="195" t="s">
        <v>612</v>
      </c>
      <c r="G539" s="14"/>
      <c r="H539" s="196">
        <v>5.54</v>
      </c>
      <c r="I539" s="197"/>
      <c r="J539" s="14"/>
      <c r="K539" s="14"/>
      <c r="L539" s="193"/>
      <c r="M539" s="198"/>
      <c r="N539" s="199"/>
      <c r="O539" s="199"/>
      <c r="P539" s="199"/>
      <c r="Q539" s="199"/>
      <c r="R539" s="199"/>
      <c r="S539" s="199"/>
      <c r="T539" s="20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4" t="s">
        <v>166</v>
      </c>
      <c r="AU539" s="194" t="s">
        <v>82</v>
      </c>
      <c r="AV539" s="14" t="s">
        <v>82</v>
      </c>
      <c r="AW539" s="14" t="s">
        <v>34</v>
      </c>
      <c r="AX539" s="14" t="s">
        <v>72</v>
      </c>
      <c r="AY539" s="194" t="s">
        <v>154</v>
      </c>
    </row>
    <row r="540" s="13" customFormat="1">
      <c r="A540" s="13"/>
      <c r="B540" s="185"/>
      <c r="C540" s="13"/>
      <c r="D540" s="186" t="s">
        <v>166</v>
      </c>
      <c r="E540" s="187" t="s">
        <v>3</v>
      </c>
      <c r="F540" s="188" t="s">
        <v>613</v>
      </c>
      <c r="G540" s="13"/>
      <c r="H540" s="187" t="s">
        <v>3</v>
      </c>
      <c r="I540" s="189"/>
      <c r="J540" s="13"/>
      <c r="K540" s="13"/>
      <c r="L540" s="185"/>
      <c r="M540" s="190"/>
      <c r="N540" s="191"/>
      <c r="O540" s="191"/>
      <c r="P540" s="191"/>
      <c r="Q540" s="191"/>
      <c r="R540" s="191"/>
      <c r="S540" s="191"/>
      <c r="T540" s="19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87" t="s">
        <v>166</v>
      </c>
      <c r="AU540" s="187" t="s">
        <v>82</v>
      </c>
      <c r="AV540" s="13" t="s">
        <v>80</v>
      </c>
      <c r="AW540" s="13" t="s">
        <v>34</v>
      </c>
      <c r="AX540" s="13" t="s">
        <v>72</v>
      </c>
      <c r="AY540" s="187" t="s">
        <v>154</v>
      </c>
    </row>
    <row r="541" s="14" customFormat="1">
      <c r="A541" s="14"/>
      <c r="B541" s="193"/>
      <c r="C541" s="14"/>
      <c r="D541" s="186" t="s">
        <v>166</v>
      </c>
      <c r="E541" s="194" t="s">
        <v>3</v>
      </c>
      <c r="F541" s="195" t="s">
        <v>614</v>
      </c>
      <c r="G541" s="14"/>
      <c r="H541" s="196">
        <v>17.539999999999999</v>
      </c>
      <c r="I541" s="197"/>
      <c r="J541" s="14"/>
      <c r="K541" s="14"/>
      <c r="L541" s="193"/>
      <c r="M541" s="198"/>
      <c r="N541" s="199"/>
      <c r="O541" s="199"/>
      <c r="P541" s="199"/>
      <c r="Q541" s="199"/>
      <c r="R541" s="199"/>
      <c r="S541" s="199"/>
      <c r="T541" s="20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94" t="s">
        <v>166</v>
      </c>
      <c r="AU541" s="194" t="s">
        <v>82</v>
      </c>
      <c r="AV541" s="14" t="s">
        <v>82</v>
      </c>
      <c r="AW541" s="14" t="s">
        <v>34</v>
      </c>
      <c r="AX541" s="14" t="s">
        <v>72</v>
      </c>
      <c r="AY541" s="194" t="s">
        <v>154</v>
      </c>
    </row>
    <row r="542" s="15" customFormat="1">
      <c r="A542" s="15"/>
      <c r="B542" s="201"/>
      <c r="C542" s="15"/>
      <c r="D542" s="186" t="s">
        <v>166</v>
      </c>
      <c r="E542" s="202" t="s">
        <v>3</v>
      </c>
      <c r="F542" s="203" t="s">
        <v>171</v>
      </c>
      <c r="G542" s="15"/>
      <c r="H542" s="204">
        <v>56.640000000000001</v>
      </c>
      <c r="I542" s="205"/>
      <c r="J542" s="15"/>
      <c r="K542" s="15"/>
      <c r="L542" s="201"/>
      <c r="M542" s="206"/>
      <c r="N542" s="207"/>
      <c r="O542" s="207"/>
      <c r="P542" s="207"/>
      <c r="Q542" s="207"/>
      <c r="R542" s="207"/>
      <c r="S542" s="207"/>
      <c r="T542" s="20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02" t="s">
        <v>166</v>
      </c>
      <c r="AU542" s="202" t="s">
        <v>82</v>
      </c>
      <c r="AV542" s="15" t="s">
        <v>162</v>
      </c>
      <c r="AW542" s="15" t="s">
        <v>34</v>
      </c>
      <c r="AX542" s="15" t="s">
        <v>80</v>
      </c>
      <c r="AY542" s="202" t="s">
        <v>154</v>
      </c>
    </row>
    <row r="543" s="2" customFormat="1" ht="24.15" customHeight="1">
      <c r="A543" s="40"/>
      <c r="B543" s="166"/>
      <c r="C543" s="167" t="s">
        <v>615</v>
      </c>
      <c r="D543" s="167" t="s">
        <v>157</v>
      </c>
      <c r="E543" s="168" t="s">
        <v>616</v>
      </c>
      <c r="F543" s="169" t="s">
        <v>617</v>
      </c>
      <c r="G543" s="170" t="s">
        <v>160</v>
      </c>
      <c r="H543" s="171">
        <v>35.200000000000003</v>
      </c>
      <c r="I543" s="172"/>
      <c r="J543" s="173">
        <f>ROUND(I543*H543,2)</f>
        <v>0</v>
      </c>
      <c r="K543" s="169" t="s">
        <v>161</v>
      </c>
      <c r="L543" s="41"/>
      <c r="M543" s="174" t="s">
        <v>3</v>
      </c>
      <c r="N543" s="175" t="s">
        <v>43</v>
      </c>
      <c r="O543" s="74"/>
      <c r="P543" s="176">
        <f>O543*H543</f>
        <v>0</v>
      </c>
      <c r="Q543" s="176">
        <v>0</v>
      </c>
      <c r="R543" s="176">
        <f>Q543*H543</f>
        <v>0</v>
      </c>
      <c r="S543" s="176">
        <v>0.0025999999999999999</v>
      </c>
      <c r="T543" s="177">
        <f>S543*H543</f>
        <v>0.091520000000000004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178" t="s">
        <v>322</v>
      </c>
      <c r="AT543" s="178" t="s">
        <v>157</v>
      </c>
      <c r="AU543" s="178" t="s">
        <v>82</v>
      </c>
      <c r="AY543" s="21" t="s">
        <v>154</v>
      </c>
      <c r="BE543" s="179">
        <f>IF(N543="základní",J543,0)</f>
        <v>0</v>
      </c>
      <c r="BF543" s="179">
        <f>IF(N543="snížená",J543,0)</f>
        <v>0</v>
      </c>
      <c r="BG543" s="179">
        <f>IF(N543="zákl. přenesená",J543,0)</f>
        <v>0</v>
      </c>
      <c r="BH543" s="179">
        <f>IF(N543="sníž. přenesená",J543,0)</f>
        <v>0</v>
      </c>
      <c r="BI543" s="179">
        <f>IF(N543="nulová",J543,0)</f>
        <v>0</v>
      </c>
      <c r="BJ543" s="21" t="s">
        <v>80</v>
      </c>
      <c r="BK543" s="179">
        <f>ROUND(I543*H543,2)</f>
        <v>0</v>
      </c>
      <c r="BL543" s="21" t="s">
        <v>322</v>
      </c>
      <c r="BM543" s="178" t="s">
        <v>618</v>
      </c>
    </row>
    <row r="544" s="2" customFormat="1">
      <c r="A544" s="40"/>
      <c r="B544" s="41"/>
      <c r="C544" s="40"/>
      <c r="D544" s="180" t="s">
        <v>164</v>
      </c>
      <c r="E544" s="40"/>
      <c r="F544" s="181" t="s">
        <v>619</v>
      </c>
      <c r="G544" s="40"/>
      <c r="H544" s="40"/>
      <c r="I544" s="182"/>
      <c r="J544" s="40"/>
      <c r="K544" s="40"/>
      <c r="L544" s="41"/>
      <c r="M544" s="183"/>
      <c r="N544" s="184"/>
      <c r="O544" s="74"/>
      <c r="P544" s="74"/>
      <c r="Q544" s="74"/>
      <c r="R544" s="74"/>
      <c r="S544" s="74"/>
      <c r="T544" s="75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21" t="s">
        <v>164</v>
      </c>
      <c r="AU544" s="21" t="s">
        <v>82</v>
      </c>
    </row>
    <row r="545" s="13" customFormat="1">
      <c r="A545" s="13"/>
      <c r="B545" s="185"/>
      <c r="C545" s="13"/>
      <c r="D545" s="186" t="s">
        <v>166</v>
      </c>
      <c r="E545" s="187" t="s">
        <v>3</v>
      </c>
      <c r="F545" s="188" t="s">
        <v>620</v>
      </c>
      <c r="G545" s="13"/>
      <c r="H545" s="187" t="s">
        <v>3</v>
      </c>
      <c r="I545" s="189"/>
      <c r="J545" s="13"/>
      <c r="K545" s="13"/>
      <c r="L545" s="185"/>
      <c r="M545" s="190"/>
      <c r="N545" s="191"/>
      <c r="O545" s="191"/>
      <c r="P545" s="191"/>
      <c r="Q545" s="191"/>
      <c r="R545" s="191"/>
      <c r="S545" s="191"/>
      <c r="T545" s="19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7" t="s">
        <v>166</v>
      </c>
      <c r="AU545" s="187" t="s">
        <v>82</v>
      </c>
      <c r="AV545" s="13" t="s">
        <v>80</v>
      </c>
      <c r="AW545" s="13" t="s">
        <v>34</v>
      </c>
      <c r="AX545" s="13" t="s">
        <v>72</v>
      </c>
      <c r="AY545" s="187" t="s">
        <v>154</v>
      </c>
    </row>
    <row r="546" s="14" customFormat="1">
      <c r="A546" s="14"/>
      <c r="B546" s="193"/>
      <c r="C546" s="14"/>
      <c r="D546" s="186" t="s">
        <v>166</v>
      </c>
      <c r="E546" s="194" t="s">
        <v>3</v>
      </c>
      <c r="F546" s="195" t="s">
        <v>621</v>
      </c>
      <c r="G546" s="14"/>
      <c r="H546" s="196">
        <v>35.200000000000003</v>
      </c>
      <c r="I546" s="197"/>
      <c r="J546" s="14"/>
      <c r="K546" s="14"/>
      <c r="L546" s="193"/>
      <c r="M546" s="198"/>
      <c r="N546" s="199"/>
      <c r="O546" s="199"/>
      <c r="P546" s="199"/>
      <c r="Q546" s="199"/>
      <c r="R546" s="199"/>
      <c r="S546" s="199"/>
      <c r="T546" s="20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4" t="s">
        <v>166</v>
      </c>
      <c r="AU546" s="194" t="s">
        <v>82</v>
      </c>
      <c r="AV546" s="14" t="s">
        <v>82</v>
      </c>
      <c r="AW546" s="14" t="s">
        <v>34</v>
      </c>
      <c r="AX546" s="14" t="s">
        <v>80</v>
      </c>
      <c r="AY546" s="194" t="s">
        <v>154</v>
      </c>
    </row>
    <row r="547" s="2" customFormat="1" ht="16.5" customHeight="1">
      <c r="A547" s="40"/>
      <c r="B547" s="166"/>
      <c r="C547" s="167" t="s">
        <v>622</v>
      </c>
      <c r="D547" s="167" t="s">
        <v>157</v>
      </c>
      <c r="E547" s="168" t="s">
        <v>623</v>
      </c>
      <c r="F547" s="169" t="s">
        <v>624</v>
      </c>
      <c r="G547" s="170" t="s">
        <v>160</v>
      </c>
      <c r="H547" s="171">
        <v>30.399999999999999</v>
      </c>
      <c r="I547" s="172"/>
      <c r="J547" s="173">
        <f>ROUND(I547*H547,2)</f>
        <v>0</v>
      </c>
      <c r="K547" s="169" t="s">
        <v>161</v>
      </c>
      <c r="L547" s="41"/>
      <c r="M547" s="174" t="s">
        <v>3</v>
      </c>
      <c r="N547" s="175" t="s">
        <v>43</v>
      </c>
      <c r="O547" s="74"/>
      <c r="P547" s="176">
        <f>O547*H547</f>
        <v>0</v>
      </c>
      <c r="Q547" s="176">
        <v>0</v>
      </c>
      <c r="R547" s="176">
        <f>Q547*H547</f>
        <v>0</v>
      </c>
      <c r="S547" s="176">
        <v>0.0039399999999999999</v>
      </c>
      <c r="T547" s="177">
        <f>S547*H547</f>
        <v>0.11977599999999999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178" t="s">
        <v>322</v>
      </c>
      <c r="AT547" s="178" t="s">
        <v>157</v>
      </c>
      <c r="AU547" s="178" t="s">
        <v>82</v>
      </c>
      <c r="AY547" s="21" t="s">
        <v>154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21" t="s">
        <v>80</v>
      </c>
      <c r="BK547" s="179">
        <f>ROUND(I547*H547,2)</f>
        <v>0</v>
      </c>
      <c r="BL547" s="21" t="s">
        <v>322</v>
      </c>
      <c r="BM547" s="178" t="s">
        <v>625</v>
      </c>
    </row>
    <row r="548" s="2" customFormat="1">
      <c r="A548" s="40"/>
      <c r="B548" s="41"/>
      <c r="C548" s="40"/>
      <c r="D548" s="180" t="s">
        <v>164</v>
      </c>
      <c r="E548" s="40"/>
      <c r="F548" s="181" t="s">
        <v>626</v>
      </c>
      <c r="G548" s="40"/>
      <c r="H548" s="40"/>
      <c r="I548" s="182"/>
      <c r="J548" s="40"/>
      <c r="K548" s="40"/>
      <c r="L548" s="41"/>
      <c r="M548" s="183"/>
      <c r="N548" s="184"/>
      <c r="O548" s="74"/>
      <c r="P548" s="74"/>
      <c r="Q548" s="74"/>
      <c r="R548" s="74"/>
      <c r="S548" s="74"/>
      <c r="T548" s="75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21" t="s">
        <v>164</v>
      </c>
      <c r="AU548" s="21" t="s">
        <v>82</v>
      </c>
    </row>
    <row r="549" s="13" customFormat="1">
      <c r="A549" s="13"/>
      <c r="B549" s="185"/>
      <c r="C549" s="13"/>
      <c r="D549" s="186" t="s">
        <v>166</v>
      </c>
      <c r="E549" s="187" t="s">
        <v>3</v>
      </c>
      <c r="F549" s="188" t="s">
        <v>627</v>
      </c>
      <c r="G549" s="13"/>
      <c r="H549" s="187" t="s">
        <v>3</v>
      </c>
      <c r="I549" s="189"/>
      <c r="J549" s="13"/>
      <c r="K549" s="13"/>
      <c r="L549" s="185"/>
      <c r="M549" s="190"/>
      <c r="N549" s="191"/>
      <c r="O549" s="191"/>
      <c r="P549" s="191"/>
      <c r="Q549" s="191"/>
      <c r="R549" s="191"/>
      <c r="S549" s="191"/>
      <c r="T549" s="19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7" t="s">
        <v>166</v>
      </c>
      <c r="AU549" s="187" t="s">
        <v>82</v>
      </c>
      <c r="AV549" s="13" t="s">
        <v>80</v>
      </c>
      <c r="AW549" s="13" t="s">
        <v>34</v>
      </c>
      <c r="AX549" s="13" t="s">
        <v>72</v>
      </c>
      <c r="AY549" s="187" t="s">
        <v>154</v>
      </c>
    </row>
    <row r="550" s="14" customFormat="1">
      <c r="A550" s="14"/>
      <c r="B550" s="193"/>
      <c r="C550" s="14"/>
      <c r="D550" s="186" t="s">
        <v>166</v>
      </c>
      <c r="E550" s="194" t="s">
        <v>3</v>
      </c>
      <c r="F550" s="195" t="s">
        <v>628</v>
      </c>
      <c r="G550" s="14"/>
      <c r="H550" s="196">
        <v>30.399999999999999</v>
      </c>
      <c r="I550" s="197"/>
      <c r="J550" s="14"/>
      <c r="K550" s="14"/>
      <c r="L550" s="193"/>
      <c r="M550" s="198"/>
      <c r="N550" s="199"/>
      <c r="O550" s="199"/>
      <c r="P550" s="199"/>
      <c r="Q550" s="199"/>
      <c r="R550" s="199"/>
      <c r="S550" s="199"/>
      <c r="T550" s="20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4" t="s">
        <v>166</v>
      </c>
      <c r="AU550" s="194" t="s">
        <v>82</v>
      </c>
      <c r="AV550" s="14" t="s">
        <v>82</v>
      </c>
      <c r="AW550" s="14" t="s">
        <v>34</v>
      </c>
      <c r="AX550" s="14" t="s">
        <v>80</v>
      </c>
      <c r="AY550" s="194" t="s">
        <v>154</v>
      </c>
    </row>
    <row r="551" s="12" customFormat="1" ht="22.8" customHeight="1">
      <c r="A551" s="12"/>
      <c r="B551" s="153"/>
      <c r="C551" s="12"/>
      <c r="D551" s="154" t="s">
        <v>71</v>
      </c>
      <c r="E551" s="164" t="s">
        <v>629</v>
      </c>
      <c r="F551" s="164" t="s">
        <v>630</v>
      </c>
      <c r="G551" s="12"/>
      <c r="H551" s="12"/>
      <c r="I551" s="156"/>
      <c r="J551" s="165">
        <f>BK551</f>
        <v>0</v>
      </c>
      <c r="K551" s="12"/>
      <c r="L551" s="153"/>
      <c r="M551" s="158"/>
      <c r="N551" s="159"/>
      <c r="O551" s="159"/>
      <c r="P551" s="160">
        <f>SUM(P552:P555)</f>
        <v>0</v>
      </c>
      <c r="Q551" s="159"/>
      <c r="R551" s="160">
        <f>SUM(R552:R555)</f>
        <v>0</v>
      </c>
      <c r="S551" s="159"/>
      <c r="T551" s="161">
        <f>SUM(T552:T555)</f>
        <v>0.026830309999999996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54" t="s">
        <v>82</v>
      </c>
      <c r="AT551" s="162" t="s">
        <v>71</v>
      </c>
      <c r="AU551" s="162" t="s">
        <v>80</v>
      </c>
      <c r="AY551" s="154" t="s">
        <v>154</v>
      </c>
      <c r="BK551" s="163">
        <f>SUM(BK552:BK555)</f>
        <v>0</v>
      </c>
    </row>
    <row r="552" s="2" customFormat="1" ht="24.15" customHeight="1">
      <c r="A552" s="40"/>
      <c r="B552" s="166"/>
      <c r="C552" s="167" t="s">
        <v>631</v>
      </c>
      <c r="D552" s="167" t="s">
        <v>157</v>
      </c>
      <c r="E552" s="168" t="s">
        <v>632</v>
      </c>
      <c r="F552" s="169" t="s">
        <v>633</v>
      </c>
      <c r="G552" s="170" t="s">
        <v>186</v>
      </c>
      <c r="H552" s="171">
        <v>206.387</v>
      </c>
      <c r="I552" s="172"/>
      <c r="J552" s="173">
        <f>ROUND(I552*H552,2)</f>
        <v>0</v>
      </c>
      <c r="K552" s="169" t="s">
        <v>161</v>
      </c>
      <c r="L552" s="41"/>
      <c r="M552" s="174" t="s">
        <v>3</v>
      </c>
      <c r="N552" s="175" t="s">
        <v>43</v>
      </c>
      <c r="O552" s="74"/>
      <c r="P552" s="176">
        <f>O552*H552</f>
        <v>0</v>
      </c>
      <c r="Q552" s="176">
        <v>0</v>
      </c>
      <c r="R552" s="176">
        <f>Q552*H552</f>
        <v>0</v>
      </c>
      <c r="S552" s="176">
        <v>0.00012999999999999999</v>
      </c>
      <c r="T552" s="177">
        <f>S552*H552</f>
        <v>0.026830309999999996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178" t="s">
        <v>322</v>
      </c>
      <c r="AT552" s="178" t="s">
        <v>157</v>
      </c>
      <c r="AU552" s="178" t="s">
        <v>82</v>
      </c>
      <c r="AY552" s="21" t="s">
        <v>154</v>
      </c>
      <c r="BE552" s="179">
        <f>IF(N552="základní",J552,0)</f>
        <v>0</v>
      </c>
      <c r="BF552" s="179">
        <f>IF(N552="snížená",J552,0)</f>
        <v>0</v>
      </c>
      <c r="BG552" s="179">
        <f>IF(N552="zákl. přenesená",J552,0)</f>
        <v>0</v>
      </c>
      <c r="BH552" s="179">
        <f>IF(N552="sníž. přenesená",J552,0)</f>
        <v>0</v>
      </c>
      <c r="BI552" s="179">
        <f>IF(N552="nulová",J552,0)</f>
        <v>0</v>
      </c>
      <c r="BJ552" s="21" t="s">
        <v>80</v>
      </c>
      <c r="BK552" s="179">
        <f>ROUND(I552*H552,2)</f>
        <v>0</v>
      </c>
      <c r="BL552" s="21" t="s">
        <v>322</v>
      </c>
      <c r="BM552" s="178" t="s">
        <v>634</v>
      </c>
    </row>
    <row r="553" s="2" customFormat="1">
      <c r="A553" s="40"/>
      <c r="B553" s="41"/>
      <c r="C553" s="40"/>
      <c r="D553" s="180" t="s">
        <v>164</v>
      </c>
      <c r="E553" s="40"/>
      <c r="F553" s="181" t="s">
        <v>635</v>
      </c>
      <c r="G553" s="40"/>
      <c r="H553" s="40"/>
      <c r="I553" s="182"/>
      <c r="J553" s="40"/>
      <c r="K553" s="40"/>
      <c r="L553" s="41"/>
      <c r="M553" s="183"/>
      <c r="N553" s="184"/>
      <c r="O553" s="74"/>
      <c r="P553" s="74"/>
      <c r="Q553" s="74"/>
      <c r="R553" s="74"/>
      <c r="S553" s="74"/>
      <c r="T553" s="75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21" t="s">
        <v>164</v>
      </c>
      <c r="AU553" s="21" t="s">
        <v>82</v>
      </c>
    </row>
    <row r="554" s="13" customFormat="1">
      <c r="A554" s="13"/>
      <c r="B554" s="185"/>
      <c r="C554" s="13"/>
      <c r="D554" s="186" t="s">
        <v>166</v>
      </c>
      <c r="E554" s="187" t="s">
        <v>3</v>
      </c>
      <c r="F554" s="188" t="s">
        <v>246</v>
      </c>
      <c r="G554" s="13"/>
      <c r="H554" s="187" t="s">
        <v>3</v>
      </c>
      <c r="I554" s="189"/>
      <c r="J554" s="13"/>
      <c r="K554" s="13"/>
      <c r="L554" s="185"/>
      <c r="M554" s="190"/>
      <c r="N554" s="191"/>
      <c r="O554" s="191"/>
      <c r="P554" s="191"/>
      <c r="Q554" s="191"/>
      <c r="R554" s="191"/>
      <c r="S554" s="191"/>
      <c r="T554" s="19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7" t="s">
        <v>166</v>
      </c>
      <c r="AU554" s="187" t="s">
        <v>82</v>
      </c>
      <c r="AV554" s="13" t="s">
        <v>80</v>
      </c>
      <c r="AW554" s="13" t="s">
        <v>34</v>
      </c>
      <c r="AX554" s="13" t="s">
        <v>72</v>
      </c>
      <c r="AY554" s="187" t="s">
        <v>154</v>
      </c>
    </row>
    <row r="555" s="14" customFormat="1">
      <c r="A555" s="14"/>
      <c r="B555" s="193"/>
      <c r="C555" s="14"/>
      <c r="D555" s="186" t="s">
        <v>166</v>
      </c>
      <c r="E555" s="194" t="s">
        <v>3</v>
      </c>
      <c r="F555" s="195" t="s">
        <v>583</v>
      </c>
      <c r="G555" s="14"/>
      <c r="H555" s="196">
        <v>206.387</v>
      </c>
      <c r="I555" s="197"/>
      <c r="J555" s="14"/>
      <c r="K555" s="14"/>
      <c r="L555" s="193"/>
      <c r="M555" s="198"/>
      <c r="N555" s="199"/>
      <c r="O555" s="199"/>
      <c r="P555" s="199"/>
      <c r="Q555" s="199"/>
      <c r="R555" s="199"/>
      <c r="S555" s="199"/>
      <c r="T555" s="20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4" t="s">
        <v>166</v>
      </c>
      <c r="AU555" s="194" t="s">
        <v>82</v>
      </c>
      <c r="AV555" s="14" t="s">
        <v>82</v>
      </c>
      <c r="AW555" s="14" t="s">
        <v>34</v>
      </c>
      <c r="AX555" s="14" t="s">
        <v>80</v>
      </c>
      <c r="AY555" s="194" t="s">
        <v>154</v>
      </c>
    </row>
    <row r="556" s="12" customFormat="1" ht="22.8" customHeight="1">
      <c r="A556" s="12"/>
      <c r="B556" s="153"/>
      <c r="C556" s="12"/>
      <c r="D556" s="154" t="s">
        <v>71</v>
      </c>
      <c r="E556" s="164" t="s">
        <v>636</v>
      </c>
      <c r="F556" s="164" t="s">
        <v>637</v>
      </c>
      <c r="G556" s="12"/>
      <c r="H556" s="12"/>
      <c r="I556" s="156"/>
      <c r="J556" s="165">
        <f>BK556</f>
        <v>0</v>
      </c>
      <c r="K556" s="12"/>
      <c r="L556" s="153"/>
      <c r="M556" s="158"/>
      <c r="N556" s="159"/>
      <c r="O556" s="159"/>
      <c r="P556" s="160">
        <f>SUM(P557:P584)</f>
        <v>0</v>
      </c>
      <c r="Q556" s="159"/>
      <c r="R556" s="160">
        <f>SUM(R557:R584)</f>
        <v>0</v>
      </c>
      <c r="S556" s="159"/>
      <c r="T556" s="161">
        <f>SUM(T557:T584)</f>
        <v>0.56699999999999995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154" t="s">
        <v>82</v>
      </c>
      <c r="AT556" s="162" t="s">
        <v>71</v>
      </c>
      <c r="AU556" s="162" t="s">
        <v>80</v>
      </c>
      <c r="AY556" s="154" t="s">
        <v>154</v>
      </c>
      <c r="BK556" s="163">
        <f>SUM(BK557:BK584)</f>
        <v>0</v>
      </c>
    </row>
    <row r="557" s="2" customFormat="1" ht="24.15" customHeight="1">
      <c r="A557" s="40"/>
      <c r="B557" s="166"/>
      <c r="C557" s="167" t="s">
        <v>638</v>
      </c>
      <c r="D557" s="167" t="s">
        <v>157</v>
      </c>
      <c r="E557" s="168" t="s">
        <v>639</v>
      </c>
      <c r="F557" s="169" t="s">
        <v>640</v>
      </c>
      <c r="G557" s="170" t="s">
        <v>317</v>
      </c>
      <c r="H557" s="171">
        <v>3</v>
      </c>
      <c r="I557" s="172"/>
      <c r="J557" s="173">
        <f>ROUND(I557*H557,2)</f>
        <v>0</v>
      </c>
      <c r="K557" s="169" t="s">
        <v>161</v>
      </c>
      <c r="L557" s="41"/>
      <c r="M557" s="174" t="s">
        <v>3</v>
      </c>
      <c r="N557" s="175" t="s">
        <v>43</v>
      </c>
      <c r="O557" s="74"/>
      <c r="P557" s="176">
        <f>O557*H557</f>
        <v>0</v>
      </c>
      <c r="Q557" s="176">
        <v>0</v>
      </c>
      <c r="R557" s="176">
        <f>Q557*H557</f>
        <v>0</v>
      </c>
      <c r="S557" s="176">
        <v>0.001</v>
      </c>
      <c r="T557" s="177">
        <f>S557*H557</f>
        <v>0.0030000000000000001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178" t="s">
        <v>322</v>
      </c>
      <c r="AT557" s="178" t="s">
        <v>157</v>
      </c>
      <c r="AU557" s="178" t="s">
        <v>82</v>
      </c>
      <c r="AY557" s="21" t="s">
        <v>154</v>
      </c>
      <c r="BE557" s="179">
        <f>IF(N557="základní",J557,0)</f>
        <v>0</v>
      </c>
      <c r="BF557" s="179">
        <f>IF(N557="snížená",J557,0)</f>
        <v>0</v>
      </c>
      <c r="BG557" s="179">
        <f>IF(N557="zákl. přenesená",J557,0)</f>
        <v>0</v>
      </c>
      <c r="BH557" s="179">
        <f>IF(N557="sníž. přenesená",J557,0)</f>
        <v>0</v>
      </c>
      <c r="BI557" s="179">
        <f>IF(N557="nulová",J557,0)</f>
        <v>0</v>
      </c>
      <c r="BJ557" s="21" t="s">
        <v>80</v>
      </c>
      <c r="BK557" s="179">
        <f>ROUND(I557*H557,2)</f>
        <v>0</v>
      </c>
      <c r="BL557" s="21" t="s">
        <v>322</v>
      </c>
      <c r="BM557" s="178" t="s">
        <v>641</v>
      </c>
    </row>
    <row r="558" s="2" customFormat="1">
      <c r="A558" s="40"/>
      <c r="B558" s="41"/>
      <c r="C558" s="40"/>
      <c r="D558" s="180" t="s">
        <v>164</v>
      </c>
      <c r="E558" s="40"/>
      <c r="F558" s="181" t="s">
        <v>642</v>
      </c>
      <c r="G558" s="40"/>
      <c r="H558" s="40"/>
      <c r="I558" s="182"/>
      <c r="J558" s="40"/>
      <c r="K558" s="40"/>
      <c r="L558" s="41"/>
      <c r="M558" s="183"/>
      <c r="N558" s="184"/>
      <c r="O558" s="74"/>
      <c r="P558" s="74"/>
      <c r="Q558" s="74"/>
      <c r="R558" s="74"/>
      <c r="S558" s="74"/>
      <c r="T558" s="75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21" t="s">
        <v>164</v>
      </c>
      <c r="AU558" s="21" t="s">
        <v>82</v>
      </c>
    </row>
    <row r="559" s="13" customFormat="1">
      <c r="A559" s="13"/>
      <c r="B559" s="185"/>
      <c r="C559" s="13"/>
      <c r="D559" s="186" t="s">
        <v>166</v>
      </c>
      <c r="E559" s="187" t="s">
        <v>3</v>
      </c>
      <c r="F559" s="188" t="s">
        <v>643</v>
      </c>
      <c r="G559" s="13"/>
      <c r="H559" s="187" t="s">
        <v>3</v>
      </c>
      <c r="I559" s="189"/>
      <c r="J559" s="13"/>
      <c r="K559" s="13"/>
      <c r="L559" s="185"/>
      <c r="M559" s="190"/>
      <c r="N559" s="191"/>
      <c r="O559" s="191"/>
      <c r="P559" s="191"/>
      <c r="Q559" s="191"/>
      <c r="R559" s="191"/>
      <c r="S559" s="191"/>
      <c r="T559" s="19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87" t="s">
        <v>166</v>
      </c>
      <c r="AU559" s="187" t="s">
        <v>82</v>
      </c>
      <c r="AV559" s="13" t="s">
        <v>80</v>
      </c>
      <c r="AW559" s="13" t="s">
        <v>34</v>
      </c>
      <c r="AX559" s="13" t="s">
        <v>72</v>
      </c>
      <c r="AY559" s="187" t="s">
        <v>154</v>
      </c>
    </row>
    <row r="560" s="14" customFormat="1">
      <c r="A560" s="14"/>
      <c r="B560" s="193"/>
      <c r="C560" s="14"/>
      <c r="D560" s="186" t="s">
        <v>166</v>
      </c>
      <c r="E560" s="194" t="s">
        <v>3</v>
      </c>
      <c r="F560" s="195" t="s">
        <v>80</v>
      </c>
      <c r="G560" s="14"/>
      <c r="H560" s="196">
        <v>1</v>
      </c>
      <c r="I560" s="197"/>
      <c r="J560" s="14"/>
      <c r="K560" s="14"/>
      <c r="L560" s="193"/>
      <c r="M560" s="198"/>
      <c r="N560" s="199"/>
      <c r="O560" s="199"/>
      <c r="P560" s="199"/>
      <c r="Q560" s="199"/>
      <c r="R560" s="199"/>
      <c r="S560" s="199"/>
      <c r="T560" s="20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94" t="s">
        <v>166</v>
      </c>
      <c r="AU560" s="194" t="s">
        <v>82</v>
      </c>
      <c r="AV560" s="14" t="s">
        <v>82</v>
      </c>
      <c r="AW560" s="14" t="s">
        <v>34</v>
      </c>
      <c r="AX560" s="14" t="s">
        <v>72</v>
      </c>
      <c r="AY560" s="194" t="s">
        <v>154</v>
      </c>
    </row>
    <row r="561" s="13" customFormat="1">
      <c r="A561" s="13"/>
      <c r="B561" s="185"/>
      <c r="C561" s="13"/>
      <c r="D561" s="186" t="s">
        <v>166</v>
      </c>
      <c r="E561" s="187" t="s">
        <v>3</v>
      </c>
      <c r="F561" s="188" t="s">
        <v>644</v>
      </c>
      <c r="G561" s="13"/>
      <c r="H561" s="187" t="s">
        <v>3</v>
      </c>
      <c r="I561" s="189"/>
      <c r="J561" s="13"/>
      <c r="K561" s="13"/>
      <c r="L561" s="185"/>
      <c r="M561" s="190"/>
      <c r="N561" s="191"/>
      <c r="O561" s="191"/>
      <c r="P561" s="191"/>
      <c r="Q561" s="191"/>
      <c r="R561" s="191"/>
      <c r="S561" s="191"/>
      <c r="T561" s="19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87" t="s">
        <v>166</v>
      </c>
      <c r="AU561" s="187" t="s">
        <v>82</v>
      </c>
      <c r="AV561" s="13" t="s">
        <v>80</v>
      </c>
      <c r="AW561" s="13" t="s">
        <v>34</v>
      </c>
      <c r="AX561" s="13" t="s">
        <v>72</v>
      </c>
      <c r="AY561" s="187" t="s">
        <v>154</v>
      </c>
    </row>
    <row r="562" s="14" customFormat="1">
      <c r="A562" s="14"/>
      <c r="B562" s="193"/>
      <c r="C562" s="14"/>
      <c r="D562" s="186" t="s">
        <v>166</v>
      </c>
      <c r="E562" s="194" t="s">
        <v>3</v>
      </c>
      <c r="F562" s="195" t="s">
        <v>80</v>
      </c>
      <c r="G562" s="14"/>
      <c r="H562" s="196">
        <v>1</v>
      </c>
      <c r="I562" s="197"/>
      <c r="J562" s="14"/>
      <c r="K562" s="14"/>
      <c r="L562" s="193"/>
      <c r="M562" s="198"/>
      <c r="N562" s="199"/>
      <c r="O562" s="199"/>
      <c r="P562" s="199"/>
      <c r="Q562" s="199"/>
      <c r="R562" s="199"/>
      <c r="S562" s="199"/>
      <c r="T562" s="20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4" t="s">
        <v>166</v>
      </c>
      <c r="AU562" s="194" t="s">
        <v>82</v>
      </c>
      <c r="AV562" s="14" t="s">
        <v>82</v>
      </c>
      <c r="AW562" s="14" t="s">
        <v>34</v>
      </c>
      <c r="AX562" s="14" t="s">
        <v>72</v>
      </c>
      <c r="AY562" s="194" t="s">
        <v>154</v>
      </c>
    </row>
    <row r="563" s="13" customFormat="1">
      <c r="A563" s="13"/>
      <c r="B563" s="185"/>
      <c r="C563" s="13"/>
      <c r="D563" s="186" t="s">
        <v>166</v>
      </c>
      <c r="E563" s="187" t="s">
        <v>3</v>
      </c>
      <c r="F563" s="188" t="s">
        <v>645</v>
      </c>
      <c r="G563" s="13"/>
      <c r="H563" s="187" t="s">
        <v>3</v>
      </c>
      <c r="I563" s="189"/>
      <c r="J563" s="13"/>
      <c r="K563" s="13"/>
      <c r="L563" s="185"/>
      <c r="M563" s="190"/>
      <c r="N563" s="191"/>
      <c r="O563" s="191"/>
      <c r="P563" s="191"/>
      <c r="Q563" s="191"/>
      <c r="R563" s="191"/>
      <c r="S563" s="191"/>
      <c r="T563" s="19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87" t="s">
        <v>166</v>
      </c>
      <c r="AU563" s="187" t="s">
        <v>82</v>
      </c>
      <c r="AV563" s="13" t="s">
        <v>80</v>
      </c>
      <c r="AW563" s="13" t="s">
        <v>34</v>
      </c>
      <c r="AX563" s="13" t="s">
        <v>72</v>
      </c>
      <c r="AY563" s="187" t="s">
        <v>154</v>
      </c>
    </row>
    <row r="564" s="14" customFormat="1">
      <c r="A564" s="14"/>
      <c r="B564" s="193"/>
      <c r="C564" s="14"/>
      <c r="D564" s="186" t="s">
        <v>166</v>
      </c>
      <c r="E564" s="194" t="s">
        <v>3</v>
      </c>
      <c r="F564" s="195" t="s">
        <v>80</v>
      </c>
      <c r="G564" s="14"/>
      <c r="H564" s="196">
        <v>1</v>
      </c>
      <c r="I564" s="197"/>
      <c r="J564" s="14"/>
      <c r="K564" s="14"/>
      <c r="L564" s="193"/>
      <c r="M564" s="198"/>
      <c r="N564" s="199"/>
      <c r="O564" s="199"/>
      <c r="P564" s="199"/>
      <c r="Q564" s="199"/>
      <c r="R564" s="199"/>
      <c r="S564" s="199"/>
      <c r="T564" s="20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94" t="s">
        <v>166</v>
      </c>
      <c r="AU564" s="194" t="s">
        <v>82</v>
      </c>
      <c r="AV564" s="14" t="s">
        <v>82</v>
      </c>
      <c r="AW564" s="14" t="s">
        <v>34</v>
      </c>
      <c r="AX564" s="14" t="s">
        <v>72</v>
      </c>
      <c r="AY564" s="194" t="s">
        <v>154</v>
      </c>
    </row>
    <row r="565" s="15" customFormat="1">
      <c r="A565" s="15"/>
      <c r="B565" s="201"/>
      <c r="C565" s="15"/>
      <c r="D565" s="186" t="s">
        <v>166</v>
      </c>
      <c r="E565" s="202" t="s">
        <v>3</v>
      </c>
      <c r="F565" s="203" t="s">
        <v>171</v>
      </c>
      <c r="G565" s="15"/>
      <c r="H565" s="204">
        <v>3</v>
      </c>
      <c r="I565" s="205"/>
      <c r="J565" s="15"/>
      <c r="K565" s="15"/>
      <c r="L565" s="201"/>
      <c r="M565" s="206"/>
      <c r="N565" s="207"/>
      <c r="O565" s="207"/>
      <c r="P565" s="207"/>
      <c r="Q565" s="207"/>
      <c r="R565" s="207"/>
      <c r="S565" s="207"/>
      <c r="T565" s="20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02" t="s">
        <v>166</v>
      </c>
      <c r="AU565" s="202" t="s">
        <v>82</v>
      </c>
      <c r="AV565" s="15" t="s">
        <v>162</v>
      </c>
      <c r="AW565" s="15" t="s">
        <v>34</v>
      </c>
      <c r="AX565" s="15" t="s">
        <v>80</v>
      </c>
      <c r="AY565" s="202" t="s">
        <v>154</v>
      </c>
    </row>
    <row r="566" s="2" customFormat="1" ht="24.15" customHeight="1">
      <c r="A566" s="40"/>
      <c r="B566" s="166"/>
      <c r="C566" s="167" t="s">
        <v>646</v>
      </c>
      <c r="D566" s="167" t="s">
        <v>157</v>
      </c>
      <c r="E566" s="168" t="s">
        <v>647</v>
      </c>
      <c r="F566" s="169" t="s">
        <v>648</v>
      </c>
      <c r="G566" s="170" t="s">
        <v>317</v>
      </c>
      <c r="H566" s="171">
        <v>9</v>
      </c>
      <c r="I566" s="172"/>
      <c r="J566" s="173">
        <f>ROUND(I566*H566,2)</f>
        <v>0</v>
      </c>
      <c r="K566" s="169" t="s">
        <v>161</v>
      </c>
      <c r="L566" s="41"/>
      <c r="M566" s="174" t="s">
        <v>3</v>
      </c>
      <c r="N566" s="175" t="s">
        <v>43</v>
      </c>
      <c r="O566" s="74"/>
      <c r="P566" s="176">
        <f>O566*H566</f>
        <v>0</v>
      </c>
      <c r="Q566" s="176">
        <v>0</v>
      </c>
      <c r="R566" s="176">
        <f>Q566*H566</f>
        <v>0</v>
      </c>
      <c r="S566" s="176">
        <v>0.024</v>
      </c>
      <c r="T566" s="177">
        <f>S566*H566</f>
        <v>0.216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178" t="s">
        <v>322</v>
      </c>
      <c r="AT566" s="178" t="s">
        <v>157</v>
      </c>
      <c r="AU566" s="178" t="s">
        <v>82</v>
      </c>
      <c r="AY566" s="21" t="s">
        <v>154</v>
      </c>
      <c r="BE566" s="179">
        <f>IF(N566="základní",J566,0)</f>
        <v>0</v>
      </c>
      <c r="BF566" s="179">
        <f>IF(N566="snížená",J566,0)</f>
        <v>0</v>
      </c>
      <c r="BG566" s="179">
        <f>IF(N566="zákl. přenesená",J566,0)</f>
        <v>0</v>
      </c>
      <c r="BH566" s="179">
        <f>IF(N566="sníž. přenesená",J566,0)</f>
        <v>0</v>
      </c>
      <c r="BI566" s="179">
        <f>IF(N566="nulová",J566,0)</f>
        <v>0</v>
      </c>
      <c r="BJ566" s="21" t="s">
        <v>80</v>
      </c>
      <c r="BK566" s="179">
        <f>ROUND(I566*H566,2)</f>
        <v>0</v>
      </c>
      <c r="BL566" s="21" t="s">
        <v>322</v>
      </c>
      <c r="BM566" s="178" t="s">
        <v>649</v>
      </c>
    </row>
    <row r="567" s="2" customFormat="1">
      <c r="A567" s="40"/>
      <c r="B567" s="41"/>
      <c r="C567" s="40"/>
      <c r="D567" s="180" t="s">
        <v>164</v>
      </c>
      <c r="E567" s="40"/>
      <c r="F567" s="181" t="s">
        <v>650</v>
      </c>
      <c r="G567" s="40"/>
      <c r="H567" s="40"/>
      <c r="I567" s="182"/>
      <c r="J567" s="40"/>
      <c r="K567" s="40"/>
      <c r="L567" s="41"/>
      <c r="M567" s="183"/>
      <c r="N567" s="184"/>
      <c r="O567" s="74"/>
      <c r="P567" s="74"/>
      <c r="Q567" s="74"/>
      <c r="R567" s="74"/>
      <c r="S567" s="74"/>
      <c r="T567" s="75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21" t="s">
        <v>164</v>
      </c>
      <c r="AU567" s="21" t="s">
        <v>82</v>
      </c>
    </row>
    <row r="568" s="13" customFormat="1">
      <c r="A568" s="13"/>
      <c r="B568" s="185"/>
      <c r="C568" s="13"/>
      <c r="D568" s="186" t="s">
        <v>166</v>
      </c>
      <c r="E568" s="187" t="s">
        <v>3</v>
      </c>
      <c r="F568" s="188" t="s">
        <v>651</v>
      </c>
      <c r="G568" s="13"/>
      <c r="H568" s="187" t="s">
        <v>3</v>
      </c>
      <c r="I568" s="189"/>
      <c r="J568" s="13"/>
      <c r="K568" s="13"/>
      <c r="L568" s="185"/>
      <c r="M568" s="190"/>
      <c r="N568" s="191"/>
      <c r="O568" s="191"/>
      <c r="P568" s="191"/>
      <c r="Q568" s="191"/>
      <c r="R568" s="191"/>
      <c r="S568" s="191"/>
      <c r="T568" s="19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87" t="s">
        <v>166</v>
      </c>
      <c r="AU568" s="187" t="s">
        <v>82</v>
      </c>
      <c r="AV568" s="13" t="s">
        <v>80</v>
      </c>
      <c r="AW568" s="13" t="s">
        <v>34</v>
      </c>
      <c r="AX568" s="13" t="s">
        <v>72</v>
      </c>
      <c r="AY568" s="187" t="s">
        <v>154</v>
      </c>
    </row>
    <row r="569" s="13" customFormat="1">
      <c r="A569" s="13"/>
      <c r="B569" s="185"/>
      <c r="C569" s="13"/>
      <c r="D569" s="186" t="s">
        <v>166</v>
      </c>
      <c r="E569" s="187" t="s">
        <v>3</v>
      </c>
      <c r="F569" s="188" t="s">
        <v>652</v>
      </c>
      <c r="G569" s="13"/>
      <c r="H569" s="187" t="s">
        <v>3</v>
      </c>
      <c r="I569" s="189"/>
      <c r="J569" s="13"/>
      <c r="K569" s="13"/>
      <c r="L569" s="185"/>
      <c r="M569" s="190"/>
      <c r="N569" s="191"/>
      <c r="O569" s="191"/>
      <c r="P569" s="191"/>
      <c r="Q569" s="191"/>
      <c r="R569" s="191"/>
      <c r="S569" s="191"/>
      <c r="T569" s="19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87" t="s">
        <v>166</v>
      </c>
      <c r="AU569" s="187" t="s">
        <v>82</v>
      </c>
      <c r="AV569" s="13" t="s">
        <v>80</v>
      </c>
      <c r="AW569" s="13" t="s">
        <v>34</v>
      </c>
      <c r="AX569" s="13" t="s">
        <v>72</v>
      </c>
      <c r="AY569" s="187" t="s">
        <v>154</v>
      </c>
    </row>
    <row r="570" s="14" customFormat="1">
      <c r="A570" s="14"/>
      <c r="B570" s="193"/>
      <c r="C570" s="14"/>
      <c r="D570" s="186" t="s">
        <v>166</v>
      </c>
      <c r="E570" s="194" t="s">
        <v>3</v>
      </c>
      <c r="F570" s="195" t="s">
        <v>653</v>
      </c>
      <c r="G570" s="14"/>
      <c r="H570" s="196">
        <v>3</v>
      </c>
      <c r="I570" s="197"/>
      <c r="J570" s="14"/>
      <c r="K570" s="14"/>
      <c r="L570" s="193"/>
      <c r="M570" s="198"/>
      <c r="N570" s="199"/>
      <c r="O570" s="199"/>
      <c r="P570" s="199"/>
      <c r="Q570" s="199"/>
      <c r="R570" s="199"/>
      <c r="S570" s="199"/>
      <c r="T570" s="20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4" t="s">
        <v>166</v>
      </c>
      <c r="AU570" s="194" t="s">
        <v>82</v>
      </c>
      <c r="AV570" s="14" t="s">
        <v>82</v>
      </c>
      <c r="AW570" s="14" t="s">
        <v>34</v>
      </c>
      <c r="AX570" s="14" t="s">
        <v>72</v>
      </c>
      <c r="AY570" s="194" t="s">
        <v>154</v>
      </c>
    </row>
    <row r="571" s="13" customFormat="1">
      <c r="A571" s="13"/>
      <c r="B571" s="185"/>
      <c r="C571" s="13"/>
      <c r="D571" s="186" t="s">
        <v>166</v>
      </c>
      <c r="E571" s="187" t="s">
        <v>3</v>
      </c>
      <c r="F571" s="188" t="s">
        <v>645</v>
      </c>
      <c r="G571" s="13"/>
      <c r="H571" s="187" t="s">
        <v>3</v>
      </c>
      <c r="I571" s="189"/>
      <c r="J571" s="13"/>
      <c r="K571" s="13"/>
      <c r="L571" s="185"/>
      <c r="M571" s="190"/>
      <c r="N571" s="191"/>
      <c r="O571" s="191"/>
      <c r="P571" s="191"/>
      <c r="Q571" s="191"/>
      <c r="R571" s="191"/>
      <c r="S571" s="191"/>
      <c r="T571" s="19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7" t="s">
        <v>166</v>
      </c>
      <c r="AU571" s="187" t="s">
        <v>82</v>
      </c>
      <c r="AV571" s="13" t="s">
        <v>80</v>
      </c>
      <c r="AW571" s="13" t="s">
        <v>34</v>
      </c>
      <c r="AX571" s="13" t="s">
        <v>72</v>
      </c>
      <c r="AY571" s="187" t="s">
        <v>154</v>
      </c>
    </row>
    <row r="572" s="14" customFormat="1">
      <c r="A572" s="14"/>
      <c r="B572" s="193"/>
      <c r="C572" s="14"/>
      <c r="D572" s="186" t="s">
        <v>166</v>
      </c>
      <c r="E572" s="194" t="s">
        <v>3</v>
      </c>
      <c r="F572" s="195" t="s">
        <v>80</v>
      </c>
      <c r="G572" s="14"/>
      <c r="H572" s="196">
        <v>1</v>
      </c>
      <c r="I572" s="197"/>
      <c r="J572" s="14"/>
      <c r="K572" s="14"/>
      <c r="L572" s="193"/>
      <c r="M572" s="198"/>
      <c r="N572" s="199"/>
      <c r="O572" s="199"/>
      <c r="P572" s="199"/>
      <c r="Q572" s="199"/>
      <c r="R572" s="199"/>
      <c r="S572" s="199"/>
      <c r="T572" s="20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4" t="s">
        <v>166</v>
      </c>
      <c r="AU572" s="194" t="s">
        <v>82</v>
      </c>
      <c r="AV572" s="14" t="s">
        <v>82</v>
      </c>
      <c r="AW572" s="14" t="s">
        <v>34</v>
      </c>
      <c r="AX572" s="14" t="s">
        <v>72</v>
      </c>
      <c r="AY572" s="194" t="s">
        <v>154</v>
      </c>
    </row>
    <row r="573" s="13" customFormat="1">
      <c r="A573" s="13"/>
      <c r="B573" s="185"/>
      <c r="C573" s="13"/>
      <c r="D573" s="186" t="s">
        <v>166</v>
      </c>
      <c r="E573" s="187" t="s">
        <v>3</v>
      </c>
      <c r="F573" s="188" t="s">
        <v>654</v>
      </c>
      <c r="G573" s="13"/>
      <c r="H573" s="187" t="s">
        <v>3</v>
      </c>
      <c r="I573" s="189"/>
      <c r="J573" s="13"/>
      <c r="K573" s="13"/>
      <c r="L573" s="185"/>
      <c r="M573" s="190"/>
      <c r="N573" s="191"/>
      <c r="O573" s="191"/>
      <c r="P573" s="191"/>
      <c r="Q573" s="191"/>
      <c r="R573" s="191"/>
      <c r="S573" s="191"/>
      <c r="T573" s="19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87" t="s">
        <v>166</v>
      </c>
      <c r="AU573" s="187" t="s">
        <v>82</v>
      </c>
      <c r="AV573" s="13" t="s">
        <v>80</v>
      </c>
      <c r="AW573" s="13" t="s">
        <v>34</v>
      </c>
      <c r="AX573" s="13" t="s">
        <v>72</v>
      </c>
      <c r="AY573" s="187" t="s">
        <v>154</v>
      </c>
    </row>
    <row r="574" s="14" customFormat="1">
      <c r="A574" s="14"/>
      <c r="B574" s="193"/>
      <c r="C574" s="14"/>
      <c r="D574" s="186" t="s">
        <v>166</v>
      </c>
      <c r="E574" s="194" t="s">
        <v>3</v>
      </c>
      <c r="F574" s="195" t="s">
        <v>183</v>
      </c>
      <c r="G574" s="14"/>
      <c r="H574" s="196">
        <v>3</v>
      </c>
      <c r="I574" s="197"/>
      <c r="J574" s="14"/>
      <c r="K574" s="14"/>
      <c r="L574" s="193"/>
      <c r="M574" s="198"/>
      <c r="N574" s="199"/>
      <c r="O574" s="199"/>
      <c r="P574" s="199"/>
      <c r="Q574" s="199"/>
      <c r="R574" s="199"/>
      <c r="S574" s="199"/>
      <c r="T574" s="20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4" t="s">
        <v>166</v>
      </c>
      <c r="AU574" s="194" t="s">
        <v>82</v>
      </c>
      <c r="AV574" s="14" t="s">
        <v>82</v>
      </c>
      <c r="AW574" s="14" t="s">
        <v>34</v>
      </c>
      <c r="AX574" s="14" t="s">
        <v>72</v>
      </c>
      <c r="AY574" s="194" t="s">
        <v>154</v>
      </c>
    </row>
    <row r="575" s="13" customFormat="1">
      <c r="A575" s="13"/>
      <c r="B575" s="185"/>
      <c r="C575" s="13"/>
      <c r="D575" s="186" t="s">
        <v>166</v>
      </c>
      <c r="E575" s="187" t="s">
        <v>3</v>
      </c>
      <c r="F575" s="188" t="s">
        <v>655</v>
      </c>
      <c r="G575" s="13"/>
      <c r="H575" s="187" t="s">
        <v>3</v>
      </c>
      <c r="I575" s="189"/>
      <c r="J575" s="13"/>
      <c r="K575" s="13"/>
      <c r="L575" s="185"/>
      <c r="M575" s="190"/>
      <c r="N575" s="191"/>
      <c r="O575" s="191"/>
      <c r="P575" s="191"/>
      <c r="Q575" s="191"/>
      <c r="R575" s="191"/>
      <c r="S575" s="191"/>
      <c r="T575" s="19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87" t="s">
        <v>166</v>
      </c>
      <c r="AU575" s="187" t="s">
        <v>82</v>
      </c>
      <c r="AV575" s="13" t="s">
        <v>80</v>
      </c>
      <c r="AW575" s="13" t="s">
        <v>34</v>
      </c>
      <c r="AX575" s="13" t="s">
        <v>72</v>
      </c>
      <c r="AY575" s="187" t="s">
        <v>154</v>
      </c>
    </row>
    <row r="576" s="14" customFormat="1">
      <c r="A576" s="14"/>
      <c r="B576" s="193"/>
      <c r="C576" s="14"/>
      <c r="D576" s="186" t="s">
        <v>166</v>
      </c>
      <c r="E576" s="194" t="s">
        <v>3</v>
      </c>
      <c r="F576" s="195" t="s">
        <v>656</v>
      </c>
      <c r="G576" s="14"/>
      <c r="H576" s="196">
        <v>2</v>
      </c>
      <c r="I576" s="197"/>
      <c r="J576" s="14"/>
      <c r="K576" s="14"/>
      <c r="L576" s="193"/>
      <c r="M576" s="198"/>
      <c r="N576" s="199"/>
      <c r="O576" s="199"/>
      <c r="P576" s="199"/>
      <c r="Q576" s="199"/>
      <c r="R576" s="199"/>
      <c r="S576" s="199"/>
      <c r="T576" s="20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94" t="s">
        <v>166</v>
      </c>
      <c r="AU576" s="194" t="s">
        <v>82</v>
      </c>
      <c r="AV576" s="14" t="s">
        <v>82</v>
      </c>
      <c r="AW576" s="14" t="s">
        <v>34</v>
      </c>
      <c r="AX576" s="14" t="s">
        <v>72</v>
      </c>
      <c r="AY576" s="194" t="s">
        <v>154</v>
      </c>
    </row>
    <row r="577" s="15" customFormat="1">
      <c r="A577" s="15"/>
      <c r="B577" s="201"/>
      <c r="C577" s="15"/>
      <c r="D577" s="186" t="s">
        <v>166</v>
      </c>
      <c r="E577" s="202" t="s">
        <v>3</v>
      </c>
      <c r="F577" s="203" t="s">
        <v>171</v>
      </c>
      <c r="G577" s="15"/>
      <c r="H577" s="204">
        <v>9</v>
      </c>
      <c r="I577" s="205"/>
      <c r="J577" s="15"/>
      <c r="K577" s="15"/>
      <c r="L577" s="201"/>
      <c r="M577" s="206"/>
      <c r="N577" s="207"/>
      <c r="O577" s="207"/>
      <c r="P577" s="207"/>
      <c r="Q577" s="207"/>
      <c r="R577" s="207"/>
      <c r="S577" s="207"/>
      <c r="T577" s="20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02" t="s">
        <v>166</v>
      </c>
      <c r="AU577" s="202" t="s">
        <v>82</v>
      </c>
      <c r="AV577" s="15" t="s">
        <v>162</v>
      </c>
      <c r="AW577" s="15" t="s">
        <v>34</v>
      </c>
      <c r="AX577" s="15" t="s">
        <v>80</v>
      </c>
      <c r="AY577" s="202" t="s">
        <v>154</v>
      </c>
    </row>
    <row r="578" s="2" customFormat="1" ht="37.8" customHeight="1">
      <c r="A578" s="40"/>
      <c r="B578" s="166"/>
      <c r="C578" s="167" t="s">
        <v>657</v>
      </c>
      <c r="D578" s="167" t="s">
        <v>157</v>
      </c>
      <c r="E578" s="168" t="s">
        <v>658</v>
      </c>
      <c r="F578" s="169" t="s">
        <v>659</v>
      </c>
      <c r="G578" s="170" t="s">
        <v>317</v>
      </c>
      <c r="H578" s="171">
        <v>2</v>
      </c>
      <c r="I578" s="172"/>
      <c r="J578" s="173">
        <f>ROUND(I578*H578,2)</f>
        <v>0</v>
      </c>
      <c r="K578" s="169" t="s">
        <v>161</v>
      </c>
      <c r="L578" s="41"/>
      <c r="M578" s="174" t="s">
        <v>3</v>
      </c>
      <c r="N578" s="175" t="s">
        <v>43</v>
      </c>
      <c r="O578" s="74"/>
      <c r="P578" s="176">
        <f>O578*H578</f>
        <v>0</v>
      </c>
      <c r="Q578" s="176">
        <v>0</v>
      </c>
      <c r="R578" s="176">
        <f>Q578*H578</f>
        <v>0</v>
      </c>
      <c r="S578" s="176">
        <v>0.17399999999999999</v>
      </c>
      <c r="T578" s="177">
        <f>S578*H578</f>
        <v>0.34799999999999998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178" t="s">
        <v>322</v>
      </c>
      <c r="AT578" s="178" t="s">
        <v>157</v>
      </c>
      <c r="AU578" s="178" t="s">
        <v>82</v>
      </c>
      <c r="AY578" s="21" t="s">
        <v>154</v>
      </c>
      <c r="BE578" s="179">
        <f>IF(N578="základní",J578,0)</f>
        <v>0</v>
      </c>
      <c r="BF578" s="179">
        <f>IF(N578="snížená",J578,0)</f>
        <v>0</v>
      </c>
      <c r="BG578" s="179">
        <f>IF(N578="zákl. přenesená",J578,0)</f>
        <v>0</v>
      </c>
      <c r="BH578" s="179">
        <f>IF(N578="sníž. přenesená",J578,0)</f>
        <v>0</v>
      </c>
      <c r="BI578" s="179">
        <f>IF(N578="nulová",J578,0)</f>
        <v>0</v>
      </c>
      <c r="BJ578" s="21" t="s">
        <v>80</v>
      </c>
      <c r="BK578" s="179">
        <f>ROUND(I578*H578,2)</f>
        <v>0</v>
      </c>
      <c r="BL578" s="21" t="s">
        <v>322</v>
      </c>
      <c r="BM578" s="178" t="s">
        <v>660</v>
      </c>
    </row>
    <row r="579" s="2" customFormat="1">
      <c r="A579" s="40"/>
      <c r="B579" s="41"/>
      <c r="C579" s="40"/>
      <c r="D579" s="180" t="s">
        <v>164</v>
      </c>
      <c r="E579" s="40"/>
      <c r="F579" s="181" t="s">
        <v>661</v>
      </c>
      <c r="G579" s="40"/>
      <c r="H579" s="40"/>
      <c r="I579" s="182"/>
      <c r="J579" s="40"/>
      <c r="K579" s="40"/>
      <c r="L579" s="41"/>
      <c r="M579" s="183"/>
      <c r="N579" s="184"/>
      <c r="O579" s="74"/>
      <c r="P579" s="74"/>
      <c r="Q579" s="74"/>
      <c r="R579" s="74"/>
      <c r="S579" s="74"/>
      <c r="T579" s="75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21" t="s">
        <v>164</v>
      </c>
      <c r="AU579" s="21" t="s">
        <v>82</v>
      </c>
    </row>
    <row r="580" s="13" customFormat="1">
      <c r="A580" s="13"/>
      <c r="B580" s="185"/>
      <c r="C580" s="13"/>
      <c r="D580" s="186" t="s">
        <v>166</v>
      </c>
      <c r="E580" s="187" t="s">
        <v>3</v>
      </c>
      <c r="F580" s="188" t="s">
        <v>222</v>
      </c>
      <c r="G580" s="13"/>
      <c r="H580" s="187" t="s">
        <v>3</v>
      </c>
      <c r="I580" s="189"/>
      <c r="J580" s="13"/>
      <c r="K580" s="13"/>
      <c r="L580" s="185"/>
      <c r="M580" s="190"/>
      <c r="N580" s="191"/>
      <c r="O580" s="191"/>
      <c r="P580" s="191"/>
      <c r="Q580" s="191"/>
      <c r="R580" s="191"/>
      <c r="S580" s="191"/>
      <c r="T580" s="19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7" t="s">
        <v>166</v>
      </c>
      <c r="AU580" s="187" t="s">
        <v>82</v>
      </c>
      <c r="AV580" s="13" t="s">
        <v>80</v>
      </c>
      <c r="AW580" s="13" t="s">
        <v>34</v>
      </c>
      <c r="AX580" s="13" t="s">
        <v>72</v>
      </c>
      <c r="AY580" s="187" t="s">
        <v>154</v>
      </c>
    </row>
    <row r="581" s="14" customFormat="1">
      <c r="A581" s="14"/>
      <c r="B581" s="193"/>
      <c r="C581" s="14"/>
      <c r="D581" s="186" t="s">
        <v>166</v>
      </c>
      <c r="E581" s="194" t="s">
        <v>3</v>
      </c>
      <c r="F581" s="195" t="s">
        <v>80</v>
      </c>
      <c r="G581" s="14"/>
      <c r="H581" s="196">
        <v>1</v>
      </c>
      <c r="I581" s="197"/>
      <c r="J581" s="14"/>
      <c r="K581" s="14"/>
      <c r="L581" s="193"/>
      <c r="M581" s="198"/>
      <c r="N581" s="199"/>
      <c r="O581" s="199"/>
      <c r="P581" s="199"/>
      <c r="Q581" s="199"/>
      <c r="R581" s="199"/>
      <c r="S581" s="199"/>
      <c r="T581" s="20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4" t="s">
        <v>166</v>
      </c>
      <c r="AU581" s="194" t="s">
        <v>82</v>
      </c>
      <c r="AV581" s="14" t="s">
        <v>82</v>
      </c>
      <c r="AW581" s="14" t="s">
        <v>34</v>
      </c>
      <c r="AX581" s="14" t="s">
        <v>72</v>
      </c>
      <c r="AY581" s="194" t="s">
        <v>154</v>
      </c>
    </row>
    <row r="582" s="13" customFormat="1">
      <c r="A582" s="13"/>
      <c r="B582" s="185"/>
      <c r="C582" s="13"/>
      <c r="D582" s="186" t="s">
        <v>166</v>
      </c>
      <c r="E582" s="187" t="s">
        <v>3</v>
      </c>
      <c r="F582" s="188" t="s">
        <v>662</v>
      </c>
      <c r="G582" s="13"/>
      <c r="H582" s="187" t="s">
        <v>3</v>
      </c>
      <c r="I582" s="189"/>
      <c r="J582" s="13"/>
      <c r="K582" s="13"/>
      <c r="L582" s="185"/>
      <c r="M582" s="190"/>
      <c r="N582" s="191"/>
      <c r="O582" s="191"/>
      <c r="P582" s="191"/>
      <c r="Q582" s="191"/>
      <c r="R582" s="191"/>
      <c r="S582" s="191"/>
      <c r="T582" s="19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7" t="s">
        <v>166</v>
      </c>
      <c r="AU582" s="187" t="s">
        <v>82</v>
      </c>
      <c r="AV582" s="13" t="s">
        <v>80</v>
      </c>
      <c r="AW582" s="13" t="s">
        <v>34</v>
      </c>
      <c r="AX582" s="13" t="s">
        <v>72</v>
      </c>
      <c r="AY582" s="187" t="s">
        <v>154</v>
      </c>
    </row>
    <row r="583" s="14" customFormat="1">
      <c r="A583" s="14"/>
      <c r="B583" s="193"/>
      <c r="C583" s="14"/>
      <c r="D583" s="186" t="s">
        <v>166</v>
      </c>
      <c r="E583" s="194" t="s">
        <v>3</v>
      </c>
      <c r="F583" s="195" t="s">
        <v>80</v>
      </c>
      <c r="G583" s="14"/>
      <c r="H583" s="196">
        <v>1</v>
      </c>
      <c r="I583" s="197"/>
      <c r="J583" s="14"/>
      <c r="K583" s="14"/>
      <c r="L583" s="193"/>
      <c r="M583" s="198"/>
      <c r="N583" s="199"/>
      <c r="O583" s="199"/>
      <c r="P583" s="199"/>
      <c r="Q583" s="199"/>
      <c r="R583" s="199"/>
      <c r="S583" s="199"/>
      <c r="T583" s="20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4" t="s">
        <v>166</v>
      </c>
      <c r="AU583" s="194" t="s">
        <v>82</v>
      </c>
      <c r="AV583" s="14" t="s">
        <v>82</v>
      </c>
      <c r="AW583" s="14" t="s">
        <v>34</v>
      </c>
      <c r="AX583" s="14" t="s">
        <v>72</v>
      </c>
      <c r="AY583" s="194" t="s">
        <v>154</v>
      </c>
    </row>
    <row r="584" s="15" customFormat="1">
      <c r="A584" s="15"/>
      <c r="B584" s="201"/>
      <c r="C584" s="15"/>
      <c r="D584" s="186" t="s">
        <v>166</v>
      </c>
      <c r="E584" s="202" t="s">
        <v>3</v>
      </c>
      <c r="F584" s="203" t="s">
        <v>171</v>
      </c>
      <c r="G584" s="15"/>
      <c r="H584" s="204">
        <v>2</v>
      </c>
      <c r="I584" s="205"/>
      <c r="J584" s="15"/>
      <c r="K584" s="15"/>
      <c r="L584" s="201"/>
      <c r="M584" s="206"/>
      <c r="N584" s="207"/>
      <c r="O584" s="207"/>
      <c r="P584" s="207"/>
      <c r="Q584" s="207"/>
      <c r="R584" s="207"/>
      <c r="S584" s="207"/>
      <c r="T584" s="20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02" t="s">
        <v>166</v>
      </c>
      <c r="AU584" s="202" t="s">
        <v>82</v>
      </c>
      <c r="AV584" s="15" t="s">
        <v>162</v>
      </c>
      <c r="AW584" s="15" t="s">
        <v>34</v>
      </c>
      <c r="AX584" s="15" t="s">
        <v>80</v>
      </c>
      <c r="AY584" s="202" t="s">
        <v>154</v>
      </c>
    </row>
    <row r="585" s="12" customFormat="1" ht="22.8" customHeight="1">
      <c r="A585" s="12"/>
      <c r="B585" s="153"/>
      <c r="C585" s="12"/>
      <c r="D585" s="154" t="s">
        <v>71</v>
      </c>
      <c r="E585" s="164" t="s">
        <v>663</v>
      </c>
      <c r="F585" s="164" t="s">
        <v>664</v>
      </c>
      <c r="G585" s="12"/>
      <c r="H585" s="12"/>
      <c r="I585" s="156"/>
      <c r="J585" s="165">
        <f>BK585</f>
        <v>0</v>
      </c>
      <c r="K585" s="12"/>
      <c r="L585" s="153"/>
      <c r="M585" s="158"/>
      <c r="N585" s="159"/>
      <c r="O585" s="159"/>
      <c r="P585" s="160">
        <f>SUM(P586:P596)</f>
        <v>0</v>
      </c>
      <c r="Q585" s="159"/>
      <c r="R585" s="160">
        <f>SUM(R586:R596)</f>
        <v>0</v>
      </c>
      <c r="S585" s="159"/>
      <c r="T585" s="161">
        <f>SUM(T586:T596)</f>
        <v>0.39706000000000002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154" t="s">
        <v>82</v>
      </c>
      <c r="AT585" s="162" t="s">
        <v>71</v>
      </c>
      <c r="AU585" s="162" t="s">
        <v>80</v>
      </c>
      <c r="AY585" s="154" t="s">
        <v>154</v>
      </c>
      <c r="BK585" s="163">
        <f>SUM(BK586:BK596)</f>
        <v>0</v>
      </c>
    </row>
    <row r="586" s="2" customFormat="1" ht="24.15" customHeight="1">
      <c r="A586" s="40"/>
      <c r="B586" s="166"/>
      <c r="C586" s="167" t="s">
        <v>665</v>
      </c>
      <c r="D586" s="167" t="s">
        <v>157</v>
      </c>
      <c r="E586" s="168" t="s">
        <v>666</v>
      </c>
      <c r="F586" s="169" t="s">
        <v>667</v>
      </c>
      <c r="G586" s="170" t="s">
        <v>160</v>
      </c>
      <c r="H586" s="171">
        <v>19.309999999999999</v>
      </c>
      <c r="I586" s="172"/>
      <c r="J586" s="173">
        <f>ROUND(I586*H586,2)</f>
        <v>0</v>
      </c>
      <c r="K586" s="169" t="s">
        <v>161</v>
      </c>
      <c r="L586" s="41"/>
      <c r="M586" s="174" t="s">
        <v>3</v>
      </c>
      <c r="N586" s="175" t="s">
        <v>43</v>
      </c>
      <c r="O586" s="74"/>
      <c r="P586" s="176">
        <f>O586*H586</f>
        <v>0</v>
      </c>
      <c r="Q586" s="176">
        <v>0</v>
      </c>
      <c r="R586" s="176">
        <f>Q586*H586</f>
        <v>0</v>
      </c>
      <c r="S586" s="176">
        <v>0.016</v>
      </c>
      <c r="T586" s="177">
        <f>S586*H586</f>
        <v>0.30896000000000001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178" t="s">
        <v>322</v>
      </c>
      <c r="AT586" s="178" t="s">
        <v>157</v>
      </c>
      <c r="AU586" s="178" t="s">
        <v>82</v>
      </c>
      <c r="AY586" s="21" t="s">
        <v>154</v>
      </c>
      <c r="BE586" s="179">
        <f>IF(N586="základní",J586,0)</f>
        <v>0</v>
      </c>
      <c r="BF586" s="179">
        <f>IF(N586="snížená",J586,0)</f>
        <v>0</v>
      </c>
      <c r="BG586" s="179">
        <f>IF(N586="zákl. přenesená",J586,0)</f>
        <v>0</v>
      </c>
      <c r="BH586" s="179">
        <f>IF(N586="sníž. přenesená",J586,0)</f>
        <v>0</v>
      </c>
      <c r="BI586" s="179">
        <f>IF(N586="nulová",J586,0)</f>
        <v>0</v>
      </c>
      <c r="BJ586" s="21" t="s">
        <v>80</v>
      </c>
      <c r="BK586" s="179">
        <f>ROUND(I586*H586,2)</f>
        <v>0</v>
      </c>
      <c r="BL586" s="21" t="s">
        <v>322</v>
      </c>
      <c r="BM586" s="178" t="s">
        <v>668</v>
      </c>
    </row>
    <row r="587" s="2" customFormat="1">
      <c r="A587" s="40"/>
      <c r="B587" s="41"/>
      <c r="C587" s="40"/>
      <c r="D587" s="180" t="s">
        <v>164</v>
      </c>
      <c r="E587" s="40"/>
      <c r="F587" s="181" t="s">
        <v>669</v>
      </c>
      <c r="G587" s="40"/>
      <c r="H587" s="40"/>
      <c r="I587" s="182"/>
      <c r="J587" s="40"/>
      <c r="K587" s="40"/>
      <c r="L587" s="41"/>
      <c r="M587" s="183"/>
      <c r="N587" s="184"/>
      <c r="O587" s="74"/>
      <c r="P587" s="74"/>
      <c r="Q587" s="74"/>
      <c r="R587" s="74"/>
      <c r="S587" s="74"/>
      <c r="T587" s="75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21" t="s">
        <v>164</v>
      </c>
      <c r="AU587" s="21" t="s">
        <v>82</v>
      </c>
    </row>
    <row r="588" s="13" customFormat="1">
      <c r="A588" s="13"/>
      <c r="B588" s="185"/>
      <c r="C588" s="13"/>
      <c r="D588" s="186" t="s">
        <v>166</v>
      </c>
      <c r="E588" s="187" t="s">
        <v>3</v>
      </c>
      <c r="F588" s="188" t="s">
        <v>607</v>
      </c>
      <c r="G588" s="13"/>
      <c r="H588" s="187" t="s">
        <v>3</v>
      </c>
      <c r="I588" s="189"/>
      <c r="J588" s="13"/>
      <c r="K588" s="13"/>
      <c r="L588" s="185"/>
      <c r="M588" s="190"/>
      <c r="N588" s="191"/>
      <c r="O588" s="191"/>
      <c r="P588" s="191"/>
      <c r="Q588" s="191"/>
      <c r="R588" s="191"/>
      <c r="S588" s="191"/>
      <c r="T588" s="19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7" t="s">
        <v>166</v>
      </c>
      <c r="AU588" s="187" t="s">
        <v>82</v>
      </c>
      <c r="AV588" s="13" t="s">
        <v>80</v>
      </c>
      <c r="AW588" s="13" t="s">
        <v>34</v>
      </c>
      <c r="AX588" s="13" t="s">
        <v>72</v>
      </c>
      <c r="AY588" s="187" t="s">
        <v>154</v>
      </c>
    </row>
    <row r="589" s="14" customFormat="1">
      <c r="A589" s="14"/>
      <c r="B589" s="193"/>
      <c r="C589" s="14"/>
      <c r="D589" s="186" t="s">
        <v>166</v>
      </c>
      <c r="E589" s="194" t="s">
        <v>3</v>
      </c>
      <c r="F589" s="195" t="s">
        <v>670</v>
      </c>
      <c r="G589" s="14"/>
      <c r="H589" s="196">
        <v>19.309999999999999</v>
      </c>
      <c r="I589" s="197"/>
      <c r="J589" s="14"/>
      <c r="K589" s="14"/>
      <c r="L589" s="193"/>
      <c r="M589" s="198"/>
      <c r="N589" s="199"/>
      <c r="O589" s="199"/>
      <c r="P589" s="199"/>
      <c r="Q589" s="199"/>
      <c r="R589" s="199"/>
      <c r="S589" s="199"/>
      <c r="T589" s="20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4" t="s">
        <v>166</v>
      </c>
      <c r="AU589" s="194" t="s">
        <v>82</v>
      </c>
      <c r="AV589" s="14" t="s">
        <v>82</v>
      </c>
      <c r="AW589" s="14" t="s">
        <v>34</v>
      </c>
      <c r="AX589" s="14" t="s">
        <v>80</v>
      </c>
      <c r="AY589" s="194" t="s">
        <v>154</v>
      </c>
    </row>
    <row r="590" s="2" customFormat="1" ht="16.5" customHeight="1">
      <c r="A590" s="40"/>
      <c r="B590" s="166"/>
      <c r="C590" s="167" t="s">
        <v>671</v>
      </c>
      <c r="D590" s="167" t="s">
        <v>157</v>
      </c>
      <c r="E590" s="168" t="s">
        <v>672</v>
      </c>
      <c r="F590" s="169" t="s">
        <v>673</v>
      </c>
      <c r="G590" s="170" t="s">
        <v>186</v>
      </c>
      <c r="H590" s="171">
        <v>4.4050000000000002</v>
      </c>
      <c r="I590" s="172"/>
      <c r="J590" s="173">
        <f>ROUND(I590*H590,2)</f>
        <v>0</v>
      </c>
      <c r="K590" s="169" t="s">
        <v>161</v>
      </c>
      <c r="L590" s="41"/>
      <c r="M590" s="174" t="s">
        <v>3</v>
      </c>
      <c r="N590" s="175" t="s">
        <v>43</v>
      </c>
      <c r="O590" s="74"/>
      <c r="P590" s="176">
        <f>O590*H590</f>
        <v>0</v>
      </c>
      <c r="Q590" s="176">
        <v>0</v>
      </c>
      <c r="R590" s="176">
        <f>Q590*H590</f>
        <v>0</v>
      </c>
      <c r="S590" s="176">
        <v>0.02</v>
      </c>
      <c r="T590" s="177">
        <f>S590*H590</f>
        <v>0.088100000000000012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178" t="s">
        <v>162</v>
      </c>
      <c r="AT590" s="178" t="s">
        <v>157</v>
      </c>
      <c r="AU590" s="178" t="s">
        <v>82</v>
      </c>
      <c r="AY590" s="21" t="s">
        <v>154</v>
      </c>
      <c r="BE590" s="179">
        <f>IF(N590="základní",J590,0)</f>
        <v>0</v>
      </c>
      <c r="BF590" s="179">
        <f>IF(N590="snížená",J590,0)</f>
        <v>0</v>
      </c>
      <c r="BG590" s="179">
        <f>IF(N590="zákl. přenesená",J590,0)</f>
        <v>0</v>
      </c>
      <c r="BH590" s="179">
        <f>IF(N590="sníž. přenesená",J590,0)</f>
        <v>0</v>
      </c>
      <c r="BI590" s="179">
        <f>IF(N590="nulová",J590,0)</f>
        <v>0</v>
      </c>
      <c r="BJ590" s="21" t="s">
        <v>80</v>
      </c>
      <c r="BK590" s="179">
        <f>ROUND(I590*H590,2)</f>
        <v>0</v>
      </c>
      <c r="BL590" s="21" t="s">
        <v>162</v>
      </c>
      <c r="BM590" s="178" t="s">
        <v>674</v>
      </c>
    </row>
    <row r="591" s="2" customFormat="1">
      <c r="A591" s="40"/>
      <c r="B591" s="41"/>
      <c r="C591" s="40"/>
      <c r="D591" s="180" t="s">
        <v>164</v>
      </c>
      <c r="E591" s="40"/>
      <c r="F591" s="181" t="s">
        <v>675</v>
      </c>
      <c r="G591" s="40"/>
      <c r="H591" s="40"/>
      <c r="I591" s="182"/>
      <c r="J591" s="40"/>
      <c r="K591" s="40"/>
      <c r="L591" s="41"/>
      <c r="M591" s="183"/>
      <c r="N591" s="184"/>
      <c r="O591" s="74"/>
      <c r="P591" s="74"/>
      <c r="Q591" s="74"/>
      <c r="R591" s="74"/>
      <c r="S591" s="74"/>
      <c r="T591" s="75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21" t="s">
        <v>164</v>
      </c>
      <c r="AU591" s="21" t="s">
        <v>82</v>
      </c>
    </row>
    <row r="592" s="13" customFormat="1">
      <c r="A592" s="13"/>
      <c r="B592" s="185"/>
      <c r="C592" s="13"/>
      <c r="D592" s="186" t="s">
        <v>166</v>
      </c>
      <c r="E592" s="187" t="s">
        <v>3</v>
      </c>
      <c r="F592" s="188" t="s">
        <v>676</v>
      </c>
      <c r="G592" s="13"/>
      <c r="H592" s="187" t="s">
        <v>3</v>
      </c>
      <c r="I592" s="189"/>
      <c r="J592" s="13"/>
      <c r="K592" s="13"/>
      <c r="L592" s="185"/>
      <c r="M592" s="190"/>
      <c r="N592" s="191"/>
      <c r="O592" s="191"/>
      <c r="P592" s="191"/>
      <c r="Q592" s="191"/>
      <c r="R592" s="191"/>
      <c r="S592" s="191"/>
      <c r="T592" s="19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7" t="s">
        <v>166</v>
      </c>
      <c r="AU592" s="187" t="s">
        <v>82</v>
      </c>
      <c r="AV592" s="13" t="s">
        <v>80</v>
      </c>
      <c r="AW592" s="13" t="s">
        <v>34</v>
      </c>
      <c r="AX592" s="13" t="s">
        <v>72</v>
      </c>
      <c r="AY592" s="187" t="s">
        <v>154</v>
      </c>
    </row>
    <row r="593" s="14" customFormat="1">
      <c r="A593" s="14"/>
      <c r="B593" s="193"/>
      <c r="C593" s="14"/>
      <c r="D593" s="186" t="s">
        <v>166</v>
      </c>
      <c r="E593" s="194" t="s">
        <v>3</v>
      </c>
      <c r="F593" s="195" t="s">
        <v>677</v>
      </c>
      <c r="G593" s="14"/>
      <c r="H593" s="196">
        <v>2.4049999999999998</v>
      </c>
      <c r="I593" s="197"/>
      <c r="J593" s="14"/>
      <c r="K593" s="14"/>
      <c r="L593" s="193"/>
      <c r="M593" s="198"/>
      <c r="N593" s="199"/>
      <c r="O593" s="199"/>
      <c r="P593" s="199"/>
      <c r="Q593" s="199"/>
      <c r="R593" s="199"/>
      <c r="S593" s="199"/>
      <c r="T593" s="20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4" t="s">
        <v>166</v>
      </c>
      <c r="AU593" s="194" t="s">
        <v>82</v>
      </c>
      <c r="AV593" s="14" t="s">
        <v>82</v>
      </c>
      <c r="AW593" s="14" t="s">
        <v>34</v>
      </c>
      <c r="AX593" s="14" t="s">
        <v>72</v>
      </c>
      <c r="AY593" s="194" t="s">
        <v>154</v>
      </c>
    </row>
    <row r="594" s="13" customFormat="1">
      <c r="A594" s="13"/>
      <c r="B594" s="185"/>
      <c r="C594" s="13"/>
      <c r="D594" s="186" t="s">
        <v>166</v>
      </c>
      <c r="E594" s="187" t="s">
        <v>3</v>
      </c>
      <c r="F594" s="188" t="s">
        <v>678</v>
      </c>
      <c r="G594" s="13"/>
      <c r="H594" s="187" t="s">
        <v>3</v>
      </c>
      <c r="I594" s="189"/>
      <c r="J594" s="13"/>
      <c r="K594" s="13"/>
      <c r="L594" s="185"/>
      <c r="M594" s="190"/>
      <c r="N594" s="191"/>
      <c r="O594" s="191"/>
      <c r="P594" s="191"/>
      <c r="Q594" s="191"/>
      <c r="R594" s="191"/>
      <c r="S594" s="191"/>
      <c r="T594" s="19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7" t="s">
        <v>166</v>
      </c>
      <c r="AU594" s="187" t="s">
        <v>82</v>
      </c>
      <c r="AV594" s="13" t="s">
        <v>80</v>
      </c>
      <c r="AW594" s="13" t="s">
        <v>34</v>
      </c>
      <c r="AX594" s="13" t="s">
        <v>72</v>
      </c>
      <c r="AY594" s="187" t="s">
        <v>154</v>
      </c>
    </row>
    <row r="595" s="14" customFormat="1">
      <c r="A595" s="14"/>
      <c r="B595" s="193"/>
      <c r="C595" s="14"/>
      <c r="D595" s="186" t="s">
        <v>166</v>
      </c>
      <c r="E595" s="194" t="s">
        <v>3</v>
      </c>
      <c r="F595" s="195" t="s">
        <v>679</v>
      </c>
      <c r="G595" s="14"/>
      <c r="H595" s="196">
        <v>2</v>
      </c>
      <c r="I595" s="197"/>
      <c r="J595" s="14"/>
      <c r="K595" s="14"/>
      <c r="L595" s="193"/>
      <c r="M595" s="198"/>
      <c r="N595" s="199"/>
      <c r="O595" s="199"/>
      <c r="P595" s="199"/>
      <c r="Q595" s="199"/>
      <c r="R595" s="199"/>
      <c r="S595" s="199"/>
      <c r="T595" s="20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4" t="s">
        <v>166</v>
      </c>
      <c r="AU595" s="194" t="s">
        <v>82</v>
      </c>
      <c r="AV595" s="14" t="s">
        <v>82</v>
      </c>
      <c r="AW595" s="14" t="s">
        <v>34</v>
      </c>
      <c r="AX595" s="14" t="s">
        <v>72</v>
      </c>
      <c r="AY595" s="194" t="s">
        <v>154</v>
      </c>
    </row>
    <row r="596" s="15" customFormat="1">
      <c r="A596" s="15"/>
      <c r="B596" s="201"/>
      <c r="C596" s="15"/>
      <c r="D596" s="186" t="s">
        <v>166</v>
      </c>
      <c r="E596" s="202" t="s">
        <v>3</v>
      </c>
      <c r="F596" s="203" t="s">
        <v>171</v>
      </c>
      <c r="G596" s="15"/>
      <c r="H596" s="204">
        <v>4.4049999999999994</v>
      </c>
      <c r="I596" s="205"/>
      <c r="J596" s="15"/>
      <c r="K596" s="15"/>
      <c r="L596" s="201"/>
      <c r="M596" s="206"/>
      <c r="N596" s="207"/>
      <c r="O596" s="207"/>
      <c r="P596" s="207"/>
      <c r="Q596" s="207"/>
      <c r="R596" s="207"/>
      <c r="S596" s="207"/>
      <c r="T596" s="20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02" t="s">
        <v>166</v>
      </c>
      <c r="AU596" s="202" t="s">
        <v>82</v>
      </c>
      <c r="AV596" s="15" t="s">
        <v>162</v>
      </c>
      <c r="AW596" s="15" t="s">
        <v>34</v>
      </c>
      <c r="AX596" s="15" t="s">
        <v>80</v>
      </c>
      <c r="AY596" s="202" t="s">
        <v>154</v>
      </c>
    </row>
    <row r="597" s="12" customFormat="1" ht="22.8" customHeight="1">
      <c r="A597" s="12"/>
      <c r="B597" s="153"/>
      <c r="C597" s="12"/>
      <c r="D597" s="154" t="s">
        <v>71</v>
      </c>
      <c r="E597" s="164" t="s">
        <v>680</v>
      </c>
      <c r="F597" s="164" t="s">
        <v>681</v>
      </c>
      <c r="G597" s="12"/>
      <c r="H597" s="12"/>
      <c r="I597" s="156"/>
      <c r="J597" s="165">
        <f>BK597</f>
        <v>0</v>
      </c>
      <c r="K597" s="12"/>
      <c r="L597" s="153"/>
      <c r="M597" s="158"/>
      <c r="N597" s="159"/>
      <c r="O597" s="159"/>
      <c r="P597" s="160">
        <f>SUM(P598:P601)</f>
        <v>0</v>
      </c>
      <c r="Q597" s="159"/>
      <c r="R597" s="160">
        <f>SUM(R598:R601)</f>
        <v>0</v>
      </c>
      <c r="S597" s="159"/>
      <c r="T597" s="161">
        <f>SUM(T598:T601)</f>
        <v>0.93900000000000006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154" t="s">
        <v>82</v>
      </c>
      <c r="AT597" s="162" t="s">
        <v>71</v>
      </c>
      <c r="AU597" s="162" t="s">
        <v>80</v>
      </c>
      <c r="AY597" s="154" t="s">
        <v>154</v>
      </c>
      <c r="BK597" s="163">
        <f>SUM(BK598:BK601)</f>
        <v>0</v>
      </c>
    </row>
    <row r="598" s="2" customFormat="1" ht="21.75" customHeight="1">
      <c r="A598" s="40"/>
      <c r="B598" s="166"/>
      <c r="C598" s="167" t="s">
        <v>682</v>
      </c>
      <c r="D598" s="167" t="s">
        <v>157</v>
      </c>
      <c r="E598" s="168" t="s">
        <v>683</v>
      </c>
      <c r="F598" s="169" t="s">
        <v>684</v>
      </c>
      <c r="G598" s="170" t="s">
        <v>186</v>
      </c>
      <c r="H598" s="171">
        <v>46.950000000000003</v>
      </c>
      <c r="I598" s="172"/>
      <c r="J598" s="173">
        <f>ROUND(I598*H598,2)</f>
        <v>0</v>
      </c>
      <c r="K598" s="169" t="s">
        <v>161</v>
      </c>
      <c r="L598" s="41"/>
      <c r="M598" s="174" t="s">
        <v>3</v>
      </c>
      <c r="N598" s="175" t="s">
        <v>43</v>
      </c>
      <c r="O598" s="74"/>
      <c r="P598" s="176">
        <f>O598*H598</f>
        <v>0</v>
      </c>
      <c r="Q598" s="176">
        <v>0</v>
      </c>
      <c r="R598" s="176">
        <f>Q598*H598</f>
        <v>0</v>
      </c>
      <c r="S598" s="176">
        <v>0.02</v>
      </c>
      <c r="T598" s="177">
        <f>S598*H598</f>
        <v>0.93900000000000006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178" t="s">
        <v>322</v>
      </c>
      <c r="AT598" s="178" t="s">
        <v>157</v>
      </c>
      <c r="AU598" s="178" t="s">
        <v>82</v>
      </c>
      <c r="AY598" s="21" t="s">
        <v>154</v>
      </c>
      <c r="BE598" s="179">
        <f>IF(N598="základní",J598,0)</f>
        <v>0</v>
      </c>
      <c r="BF598" s="179">
        <f>IF(N598="snížená",J598,0)</f>
        <v>0</v>
      </c>
      <c r="BG598" s="179">
        <f>IF(N598="zákl. přenesená",J598,0)</f>
        <v>0</v>
      </c>
      <c r="BH598" s="179">
        <f>IF(N598="sníž. přenesená",J598,0)</f>
        <v>0</v>
      </c>
      <c r="BI598" s="179">
        <f>IF(N598="nulová",J598,0)</f>
        <v>0</v>
      </c>
      <c r="BJ598" s="21" t="s">
        <v>80</v>
      </c>
      <c r="BK598" s="179">
        <f>ROUND(I598*H598,2)</f>
        <v>0</v>
      </c>
      <c r="BL598" s="21" t="s">
        <v>322</v>
      </c>
      <c r="BM598" s="178" t="s">
        <v>685</v>
      </c>
    </row>
    <row r="599" s="2" customFormat="1">
      <c r="A599" s="40"/>
      <c r="B599" s="41"/>
      <c r="C599" s="40"/>
      <c r="D599" s="180" t="s">
        <v>164</v>
      </c>
      <c r="E599" s="40"/>
      <c r="F599" s="181" t="s">
        <v>686</v>
      </c>
      <c r="G599" s="40"/>
      <c r="H599" s="40"/>
      <c r="I599" s="182"/>
      <c r="J599" s="40"/>
      <c r="K599" s="40"/>
      <c r="L599" s="41"/>
      <c r="M599" s="183"/>
      <c r="N599" s="184"/>
      <c r="O599" s="74"/>
      <c r="P599" s="74"/>
      <c r="Q599" s="74"/>
      <c r="R599" s="74"/>
      <c r="S599" s="74"/>
      <c r="T599" s="75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21" t="s">
        <v>164</v>
      </c>
      <c r="AU599" s="21" t="s">
        <v>82</v>
      </c>
    </row>
    <row r="600" s="13" customFormat="1">
      <c r="A600" s="13"/>
      <c r="B600" s="185"/>
      <c r="C600" s="13"/>
      <c r="D600" s="186" t="s">
        <v>166</v>
      </c>
      <c r="E600" s="187" t="s">
        <v>3</v>
      </c>
      <c r="F600" s="188" t="s">
        <v>222</v>
      </c>
      <c r="G600" s="13"/>
      <c r="H600" s="187" t="s">
        <v>3</v>
      </c>
      <c r="I600" s="189"/>
      <c r="J600" s="13"/>
      <c r="K600" s="13"/>
      <c r="L600" s="185"/>
      <c r="M600" s="190"/>
      <c r="N600" s="191"/>
      <c r="O600" s="191"/>
      <c r="P600" s="191"/>
      <c r="Q600" s="191"/>
      <c r="R600" s="191"/>
      <c r="S600" s="191"/>
      <c r="T600" s="19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7" t="s">
        <v>166</v>
      </c>
      <c r="AU600" s="187" t="s">
        <v>82</v>
      </c>
      <c r="AV600" s="13" t="s">
        <v>80</v>
      </c>
      <c r="AW600" s="13" t="s">
        <v>34</v>
      </c>
      <c r="AX600" s="13" t="s">
        <v>72</v>
      </c>
      <c r="AY600" s="187" t="s">
        <v>154</v>
      </c>
    </row>
    <row r="601" s="14" customFormat="1">
      <c r="A601" s="14"/>
      <c r="B601" s="193"/>
      <c r="C601" s="14"/>
      <c r="D601" s="186" t="s">
        <v>166</v>
      </c>
      <c r="E601" s="194" t="s">
        <v>3</v>
      </c>
      <c r="F601" s="195" t="s">
        <v>687</v>
      </c>
      <c r="G601" s="14"/>
      <c r="H601" s="196">
        <v>46.950000000000003</v>
      </c>
      <c r="I601" s="197"/>
      <c r="J601" s="14"/>
      <c r="K601" s="14"/>
      <c r="L601" s="193"/>
      <c r="M601" s="198"/>
      <c r="N601" s="199"/>
      <c r="O601" s="199"/>
      <c r="P601" s="199"/>
      <c r="Q601" s="199"/>
      <c r="R601" s="199"/>
      <c r="S601" s="199"/>
      <c r="T601" s="20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94" t="s">
        <v>166</v>
      </c>
      <c r="AU601" s="194" t="s">
        <v>82</v>
      </c>
      <c r="AV601" s="14" t="s">
        <v>82</v>
      </c>
      <c r="AW601" s="14" t="s">
        <v>34</v>
      </c>
      <c r="AX601" s="14" t="s">
        <v>80</v>
      </c>
      <c r="AY601" s="194" t="s">
        <v>154</v>
      </c>
    </row>
    <row r="602" s="12" customFormat="1" ht="22.8" customHeight="1">
      <c r="A602" s="12"/>
      <c r="B602" s="153"/>
      <c r="C602" s="12"/>
      <c r="D602" s="154" t="s">
        <v>71</v>
      </c>
      <c r="E602" s="164" t="s">
        <v>688</v>
      </c>
      <c r="F602" s="164" t="s">
        <v>689</v>
      </c>
      <c r="G602" s="12"/>
      <c r="H602" s="12"/>
      <c r="I602" s="156"/>
      <c r="J602" s="165">
        <f>BK602</f>
        <v>0</v>
      </c>
      <c r="K602" s="12"/>
      <c r="L602" s="153"/>
      <c r="M602" s="158"/>
      <c r="N602" s="159"/>
      <c r="O602" s="159"/>
      <c r="P602" s="160">
        <f>SUM(P603:P611)</f>
        <v>0</v>
      </c>
      <c r="Q602" s="159"/>
      <c r="R602" s="160">
        <f>SUM(R603:R611)</f>
        <v>0</v>
      </c>
      <c r="S602" s="159"/>
      <c r="T602" s="161">
        <f>SUM(T603:T611)</f>
        <v>0.51383999999999996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154" t="s">
        <v>82</v>
      </c>
      <c r="AT602" s="162" t="s">
        <v>71</v>
      </c>
      <c r="AU602" s="162" t="s">
        <v>80</v>
      </c>
      <c r="AY602" s="154" t="s">
        <v>154</v>
      </c>
      <c r="BK602" s="163">
        <f>SUM(BK603:BK611)</f>
        <v>0</v>
      </c>
    </row>
    <row r="603" s="2" customFormat="1" ht="24.15" customHeight="1">
      <c r="A603" s="40"/>
      <c r="B603" s="166"/>
      <c r="C603" s="167" t="s">
        <v>690</v>
      </c>
      <c r="D603" s="167" t="s">
        <v>157</v>
      </c>
      <c r="E603" s="168" t="s">
        <v>691</v>
      </c>
      <c r="F603" s="169" t="s">
        <v>692</v>
      </c>
      <c r="G603" s="170" t="s">
        <v>186</v>
      </c>
      <c r="H603" s="171">
        <v>171.28</v>
      </c>
      <c r="I603" s="172"/>
      <c r="J603" s="173">
        <f>ROUND(I603*H603,2)</f>
        <v>0</v>
      </c>
      <c r="K603" s="169" t="s">
        <v>161</v>
      </c>
      <c r="L603" s="41"/>
      <c r="M603" s="174" t="s">
        <v>3</v>
      </c>
      <c r="N603" s="175" t="s">
        <v>43</v>
      </c>
      <c r="O603" s="74"/>
      <c r="P603" s="176">
        <f>O603*H603</f>
        <v>0</v>
      </c>
      <c r="Q603" s="176">
        <v>0</v>
      </c>
      <c r="R603" s="176">
        <f>Q603*H603</f>
        <v>0</v>
      </c>
      <c r="S603" s="176">
        <v>0.0030000000000000001</v>
      </c>
      <c r="T603" s="177">
        <f>S603*H603</f>
        <v>0.51383999999999996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178" t="s">
        <v>322</v>
      </c>
      <c r="AT603" s="178" t="s">
        <v>157</v>
      </c>
      <c r="AU603" s="178" t="s">
        <v>82</v>
      </c>
      <c r="AY603" s="21" t="s">
        <v>154</v>
      </c>
      <c r="BE603" s="179">
        <f>IF(N603="základní",J603,0)</f>
        <v>0</v>
      </c>
      <c r="BF603" s="179">
        <f>IF(N603="snížená",J603,0)</f>
        <v>0</v>
      </c>
      <c r="BG603" s="179">
        <f>IF(N603="zákl. přenesená",J603,0)</f>
        <v>0</v>
      </c>
      <c r="BH603" s="179">
        <f>IF(N603="sníž. přenesená",J603,0)</f>
        <v>0</v>
      </c>
      <c r="BI603" s="179">
        <f>IF(N603="nulová",J603,0)</f>
        <v>0</v>
      </c>
      <c r="BJ603" s="21" t="s">
        <v>80</v>
      </c>
      <c r="BK603" s="179">
        <f>ROUND(I603*H603,2)</f>
        <v>0</v>
      </c>
      <c r="BL603" s="21" t="s">
        <v>322</v>
      </c>
      <c r="BM603" s="178" t="s">
        <v>693</v>
      </c>
    </row>
    <row r="604" s="2" customFormat="1">
      <c r="A604" s="40"/>
      <c r="B604" s="41"/>
      <c r="C604" s="40"/>
      <c r="D604" s="180" t="s">
        <v>164</v>
      </c>
      <c r="E604" s="40"/>
      <c r="F604" s="181" t="s">
        <v>694</v>
      </c>
      <c r="G604" s="40"/>
      <c r="H604" s="40"/>
      <c r="I604" s="182"/>
      <c r="J604" s="40"/>
      <c r="K604" s="40"/>
      <c r="L604" s="41"/>
      <c r="M604" s="183"/>
      <c r="N604" s="184"/>
      <c r="O604" s="74"/>
      <c r="P604" s="74"/>
      <c r="Q604" s="74"/>
      <c r="R604" s="74"/>
      <c r="S604" s="74"/>
      <c r="T604" s="75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21" t="s">
        <v>164</v>
      </c>
      <c r="AU604" s="21" t="s">
        <v>82</v>
      </c>
    </row>
    <row r="605" s="13" customFormat="1">
      <c r="A605" s="13"/>
      <c r="B605" s="185"/>
      <c r="C605" s="13"/>
      <c r="D605" s="186" t="s">
        <v>166</v>
      </c>
      <c r="E605" s="187" t="s">
        <v>3</v>
      </c>
      <c r="F605" s="188" t="s">
        <v>695</v>
      </c>
      <c r="G605" s="13"/>
      <c r="H605" s="187" t="s">
        <v>3</v>
      </c>
      <c r="I605" s="189"/>
      <c r="J605" s="13"/>
      <c r="K605" s="13"/>
      <c r="L605" s="185"/>
      <c r="M605" s="190"/>
      <c r="N605" s="191"/>
      <c r="O605" s="191"/>
      <c r="P605" s="191"/>
      <c r="Q605" s="191"/>
      <c r="R605" s="191"/>
      <c r="S605" s="191"/>
      <c r="T605" s="19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87" t="s">
        <v>166</v>
      </c>
      <c r="AU605" s="187" t="s">
        <v>82</v>
      </c>
      <c r="AV605" s="13" t="s">
        <v>80</v>
      </c>
      <c r="AW605" s="13" t="s">
        <v>34</v>
      </c>
      <c r="AX605" s="13" t="s">
        <v>72</v>
      </c>
      <c r="AY605" s="187" t="s">
        <v>154</v>
      </c>
    </row>
    <row r="606" s="14" customFormat="1">
      <c r="A606" s="14"/>
      <c r="B606" s="193"/>
      <c r="C606" s="14"/>
      <c r="D606" s="186" t="s">
        <v>166</v>
      </c>
      <c r="E606" s="194" t="s">
        <v>3</v>
      </c>
      <c r="F606" s="195" t="s">
        <v>696</v>
      </c>
      <c r="G606" s="14"/>
      <c r="H606" s="196">
        <v>36.810000000000002</v>
      </c>
      <c r="I606" s="197"/>
      <c r="J606" s="14"/>
      <c r="K606" s="14"/>
      <c r="L606" s="193"/>
      <c r="M606" s="198"/>
      <c r="N606" s="199"/>
      <c r="O606" s="199"/>
      <c r="P606" s="199"/>
      <c r="Q606" s="199"/>
      <c r="R606" s="199"/>
      <c r="S606" s="199"/>
      <c r="T606" s="20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4" t="s">
        <v>166</v>
      </c>
      <c r="AU606" s="194" t="s">
        <v>82</v>
      </c>
      <c r="AV606" s="14" t="s">
        <v>82</v>
      </c>
      <c r="AW606" s="14" t="s">
        <v>34</v>
      </c>
      <c r="AX606" s="14" t="s">
        <v>72</v>
      </c>
      <c r="AY606" s="194" t="s">
        <v>154</v>
      </c>
    </row>
    <row r="607" s="13" customFormat="1">
      <c r="A607" s="13"/>
      <c r="B607" s="185"/>
      <c r="C607" s="13"/>
      <c r="D607" s="186" t="s">
        <v>166</v>
      </c>
      <c r="E607" s="187" t="s">
        <v>3</v>
      </c>
      <c r="F607" s="188" t="s">
        <v>222</v>
      </c>
      <c r="G607" s="13"/>
      <c r="H607" s="187" t="s">
        <v>3</v>
      </c>
      <c r="I607" s="189"/>
      <c r="J607" s="13"/>
      <c r="K607" s="13"/>
      <c r="L607" s="185"/>
      <c r="M607" s="190"/>
      <c r="N607" s="191"/>
      <c r="O607" s="191"/>
      <c r="P607" s="191"/>
      <c r="Q607" s="191"/>
      <c r="R607" s="191"/>
      <c r="S607" s="191"/>
      <c r="T607" s="19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7" t="s">
        <v>166</v>
      </c>
      <c r="AU607" s="187" t="s">
        <v>82</v>
      </c>
      <c r="AV607" s="13" t="s">
        <v>80</v>
      </c>
      <c r="AW607" s="13" t="s">
        <v>34</v>
      </c>
      <c r="AX607" s="13" t="s">
        <v>72</v>
      </c>
      <c r="AY607" s="187" t="s">
        <v>154</v>
      </c>
    </row>
    <row r="608" s="14" customFormat="1">
      <c r="A608" s="14"/>
      <c r="B608" s="193"/>
      <c r="C608" s="14"/>
      <c r="D608" s="186" t="s">
        <v>166</v>
      </c>
      <c r="E608" s="194" t="s">
        <v>3</v>
      </c>
      <c r="F608" s="195" t="s">
        <v>697</v>
      </c>
      <c r="G608" s="14"/>
      <c r="H608" s="196">
        <v>29.329999999999998</v>
      </c>
      <c r="I608" s="197"/>
      <c r="J608" s="14"/>
      <c r="K608" s="14"/>
      <c r="L608" s="193"/>
      <c r="M608" s="198"/>
      <c r="N608" s="199"/>
      <c r="O608" s="199"/>
      <c r="P608" s="199"/>
      <c r="Q608" s="199"/>
      <c r="R608" s="199"/>
      <c r="S608" s="199"/>
      <c r="T608" s="20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4" t="s">
        <v>166</v>
      </c>
      <c r="AU608" s="194" t="s">
        <v>82</v>
      </c>
      <c r="AV608" s="14" t="s">
        <v>82</v>
      </c>
      <c r="AW608" s="14" t="s">
        <v>34</v>
      </c>
      <c r="AX608" s="14" t="s">
        <v>72</v>
      </c>
      <c r="AY608" s="194" t="s">
        <v>154</v>
      </c>
    </row>
    <row r="609" s="13" customFormat="1">
      <c r="A609" s="13"/>
      <c r="B609" s="185"/>
      <c r="C609" s="13"/>
      <c r="D609" s="186" t="s">
        <v>166</v>
      </c>
      <c r="E609" s="187" t="s">
        <v>3</v>
      </c>
      <c r="F609" s="188" t="s">
        <v>494</v>
      </c>
      <c r="G609" s="13"/>
      <c r="H609" s="187" t="s">
        <v>3</v>
      </c>
      <c r="I609" s="189"/>
      <c r="J609" s="13"/>
      <c r="K609" s="13"/>
      <c r="L609" s="185"/>
      <c r="M609" s="190"/>
      <c r="N609" s="191"/>
      <c r="O609" s="191"/>
      <c r="P609" s="191"/>
      <c r="Q609" s="191"/>
      <c r="R609" s="191"/>
      <c r="S609" s="191"/>
      <c r="T609" s="19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7" t="s">
        <v>166</v>
      </c>
      <c r="AU609" s="187" t="s">
        <v>82</v>
      </c>
      <c r="AV609" s="13" t="s">
        <v>80</v>
      </c>
      <c r="AW609" s="13" t="s">
        <v>34</v>
      </c>
      <c r="AX609" s="13" t="s">
        <v>72</v>
      </c>
      <c r="AY609" s="187" t="s">
        <v>154</v>
      </c>
    </row>
    <row r="610" s="14" customFormat="1">
      <c r="A610" s="14"/>
      <c r="B610" s="193"/>
      <c r="C610" s="14"/>
      <c r="D610" s="186" t="s">
        <v>166</v>
      </c>
      <c r="E610" s="194" t="s">
        <v>3</v>
      </c>
      <c r="F610" s="195" t="s">
        <v>698</v>
      </c>
      <c r="G610" s="14"/>
      <c r="H610" s="196">
        <v>105.14</v>
      </c>
      <c r="I610" s="197"/>
      <c r="J610" s="14"/>
      <c r="K610" s="14"/>
      <c r="L610" s="193"/>
      <c r="M610" s="198"/>
      <c r="N610" s="199"/>
      <c r="O610" s="199"/>
      <c r="P610" s="199"/>
      <c r="Q610" s="199"/>
      <c r="R610" s="199"/>
      <c r="S610" s="199"/>
      <c r="T610" s="20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94" t="s">
        <v>166</v>
      </c>
      <c r="AU610" s="194" t="s">
        <v>82</v>
      </c>
      <c r="AV610" s="14" t="s">
        <v>82</v>
      </c>
      <c r="AW610" s="14" t="s">
        <v>34</v>
      </c>
      <c r="AX610" s="14" t="s">
        <v>72</v>
      </c>
      <c r="AY610" s="194" t="s">
        <v>154</v>
      </c>
    </row>
    <row r="611" s="15" customFormat="1">
      <c r="A611" s="15"/>
      <c r="B611" s="201"/>
      <c r="C611" s="15"/>
      <c r="D611" s="186" t="s">
        <v>166</v>
      </c>
      <c r="E611" s="202" t="s">
        <v>3</v>
      </c>
      <c r="F611" s="203" t="s">
        <v>171</v>
      </c>
      <c r="G611" s="15"/>
      <c r="H611" s="204">
        <v>171.28</v>
      </c>
      <c r="I611" s="205"/>
      <c r="J611" s="15"/>
      <c r="K611" s="15"/>
      <c r="L611" s="201"/>
      <c r="M611" s="206"/>
      <c r="N611" s="207"/>
      <c r="O611" s="207"/>
      <c r="P611" s="207"/>
      <c r="Q611" s="207"/>
      <c r="R611" s="207"/>
      <c r="S611" s="207"/>
      <c r="T611" s="208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02" t="s">
        <v>166</v>
      </c>
      <c r="AU611" s="202" t="s">
        <v>82</v>
      </c>
      <c r="AV611" s="15" t="s">
        <v>162</v>
      </c>
      <c r="AW611" s="15" t="s">
        <v>34</v>
      </c>
      <c r="AX611" s="15" t="s">
        <v>80</v>
      </c>
      <c r="AY611" s="202" t="s">
        <v>154</v>
      </c>
    </row>
    <row r="612" s="12" customFormat="1" ht="22.8" customHeight="1">
      <c r="A612" s="12"/>
      <c r="B612" s="153"/>
      <c r="C612" s="12"/>
      <c r="D612" s="154" t="s">
        <v>71</v>
      </c>
      <c r="E612" s="164" t="s">
        <v>699</v>
      </c>
      <c r="F612" s="164" t="s">
        <v>700</v>
      </c>
      <c r="G612" s="12"/>
      <c r="H612" s="12"/>
      <c r="I612" s="156"/>
      <c r="J612" s="165">
        <f>BK612</f>
        <v>0</v>
      </c>
      <c r="K612" s="12"/>
      <c r="L612" s="153"/>
      <c r="M612" s="158"/>
      <c r="N612" s="159"/>
      <c r="O612" s="159"/>
      <c r="P612" s="160">
        <f>SUM(P613:P691)</f>
        <v>0</v>
      </c>
      <c r="Q612" s="159"/>
      <c r="R612" s="160">
        <f>SUM(R613:R691)</f>
        <v>1.0793380000000001</v>
      </c>
      <c r="S612" s="159"/>
      <c r="T612" s="161">
        <f>SUM(T613:T691)</f>
        <v>0.33459477999999998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154" t="s">
        <v>82</v>
      </c>
      <c r="AT612" s="162" t="s">
        <v>71</v>
      </c>
      <c r="AU612" s="162" t="s">
        <v>80</v>
      </c>
      <c r="AY612" s="154" t="s">
        <v>154</v>
      </c>
      <c r="BK612" s="163">
        <f>SUM(BK613:BK691)</f>
        <v>0</v>
      </c>
    </row>
    <row r="613" s="2" customFormat="1" ht="16.5" customHeight="1">
      <c r="A613" s="40"/>
      <c r="B613" s="166"/>
      <c r="C613" s="167" t="s">
        <v>701</v>
      </c>
      <c r="D613" s="167" t="s">
        <v>157</v>
      </c>
      <c r="E613" s="168" t="s">
        <v>702</v>
      </c>
      <c r="F613" s="169" t="s">
        <v>703</v>
      </c>
      <c r="G613" s="170" t="s">
        <v>186</v>
      </c>
      <c r="H613" s="171">
        <v>957.85199999999998</v>
      </c>
      <c r="I613" s="172"/>
      <c r="J613" s="173">
        <f>ROUND(I613*H613,2)</f>
        <v>0</v>
      </c>
      <c r="K613" s="169" t="s">
        <v>161</v>
      </c>
      <c r="L613" s="41"/>
      <c r="M613" s="174" t="s">
        <v>3</v>
      </c>
      <c r="N613" s="175" t="s">
        <v>43</v>
      </c>
      <c r="O613" s="74"/>
      <c r="P613" s="176">
        <f>O613*H613</f>
        <v>0</v>
      </c>
      <c r="Q613" s="176">
        <v>0.001</v>
      </c>
      <c r="R613" s="176">
        <f>Q613*H613</f>
        <v>0.95785200000000004</v>
      </c>
      <c r="S613" s="176">
        <v>0.00031</v>
      </c>
      <c r="T613" s="177">
        <f>S613*H613</f>
        <v>0.29693411999999997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178" t="s">
        <v>322</v>
      </c>
      <c r="AT613" s="178" t="s">
        <v>157</v>
      </c>
      <c r="AU613" s="178" t="s">
        <v>82</v>
      </c>
      <c r="AY613" s="21" t="s">
        <v>154</v>
      </c>
      <c r="BE613" s="179">
        <f>IF(N613="základní",J613,0)</f>
        <v>0</v>
      </c>
      <c r="BF613" s="179">
        <f>IF(N613="snížená",J613,0)</f>
        <v>0</v>
      </c>
      <c r="BG613" s="179">
        <f>IF(N613="zákl. přenesená",J613,0)</f>
        <v>0</v>
      </c>
      <c r="BH613" s="179">
        <f>IF(N613="sníž. přenesená",J613,0)</f>
        <v>0</v>
      </c>
      <c r="BI613" s="179">
        <f>IF(N613="nulová",J613,0)</f>
        <v>0</v>
      </c>
      <c r="BJ613" s="21" t="s">
        <v>80</v>
      </c>
      <c r="BK613" s="179">
        <f>ROUND(I613*H613,2)</f>
        <v>0</v>
      </c>
      <c r="BL613" s="21" t="s">
        <v>322</v>
      </c>
      <c r="BM613" s="178" t="s">
        <v>704</v>
      </c>
    </row>
    <row r="614" s="2" customFormat="1">
      <c r="A614" s="40"/>
      <c r="B614" s="41"/>
      <c r="C614" s="40"/>
      <c r="D614" s="180" t="s">
        <v>164</v>
      </c>
      <c r="E614" s="40"/>
      <c r="F614" s="181" t="s">
        <v>705</v>
      </c>
      <c r="G614" s="40"/>
      <c r="H614" s="40"/>
      <c r="I614" s="182"/>
      <c r="J614" s="40"/>
      <c r="K614" s="40"/>
      <c r="L614" s="41"/>
      <c r="M614" s="183"/>
      <c r="N614" s="184"/>
      <c r="O614" s="74"/>
      <c r="P614" s="74"/>
      <c r="Q614" s="74"/>
      <c r="R614" s="74"/>
      <c r="S614" s="74"/>
      <c r="T614" s="7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21" t="s">
        <v>164</v>
      </c>
      <c r="AU614" s="21" t="s">
        <v>82</v>
      </c>
    </row>
    <row r="615" s="13" customFormat="1">
      <c r="A615" s="13"/>
      <c r="B615" s="185"/>
      <c r="C615" s="13"/>
      <c r="D615" s="186" t="s">
        <v>166</v>
      </c>
      <c r="E615" s="187" t="s">
        <v>3</v>
      </c>
      <c r="F615" s="188" t="s">
        <v>195</v>
      </c>
      <c r="G615" s="13"/>
      <c r="H615" s="187" t="s">
        <v>3</v>
      </c>
      <c r="I615" s="189"/>
      <c r="J615" s="13"/>
      <c r="K615" s="13"/>
      <c r="L615" s="185"/>
      <c r="M615" s="190"/>
      <c r="N615" s="191"/>
      <c r="O615" s="191"/>
      <c r="P615" s="191"/>
      <c r="Q615" s="191"/>
      <c r="R615" s="191"/>
      <c r="S615" s="191"/>
      <c r="T615" s="19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7" t="s">
        <v>166</v>
      </c>
      <c r="AU615" s="187" t="s">
        <v>82</v>
      </c>
      <c r="AV615" s="13" t="s">
        <v>80</v>
      </c>
      <c r="AW615" s="13" t="s">
        <v>34</v>
      </c>
      <c r="AX615" s="13" t="s">
        <v>72</v>
      </c>
      <c r="AY615" s="187" t="s">
        <v>154</v>
      </c>
    </row>
    <row r="616" s="14" customFormat="1">
      <c r="A616" s="14"/>
      <c r="B616" s="193"/>
      <c r="C616" s="14"/>
      <c r="D616" s="186" t="s">
        <v>166</v>
      </c>
      <c r="E616" s="194" t="s">
        <v>3</v>
      </c>
      <c r="F616" s="195" t="s">
        <v>378</v>
      </c>
      <c r="G616" s="14"/>
      <c r="H616" s="196">
        <v>104.006</v>
      </c>
      <c r="I616" s="197"/>
      <c r="J616" s="14"/>
      <c r="K616" s="14"/>
      <c r="L616" s="193"/>
      <c r="M616" s="198"/>
      <c r="N616" s="199"/>
      <c r="O616" s="199"/>
      <c r="P616" s="199"/>
      <c r="Q616" s="199"/>
      <c r="R616" s="199"/>
      <c r="S616" s="199"/>
      <c r="T616" s="20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94" t="s">
        <v>166</v>
      </c>
      <c r="AU616" s="194" t="s">
        <v>82</v>
      </c>
      <c r="AV616" s="14" t="s">
        <v>82</v>
      </c>
      <c r="AW616" s="14" t="s">
        <v>34</v>
      </c>
      <c r="AX616" s="14" t="s">
        <v>72</v>
      </c>
      <c r="AY616" s="194" t="s">
        <v>154</v>
      </c>
    </row>
    <row r="617" s="14" customFormat="1">
      <c r="A617" s="14"/>
      <c r="B617" s="193"/>
      <c r="C617" s="14"/>
      <c r="D617" s="186" t="s">
        <v>166</v>
      </c>
      <c r="E617" s="194" t="s">
        <v>3</v>
      </c>
      <c r="F617" s="195" t="s">
        <v>379</v>
      </c>
      <c r="G617" s="14"/>
      <c r="H617" s="196">
        <v>-7.2149999999999999</v>
      </c>
      <c r="I617" s="197"/>
      <c r="J617" s="14"/>
      <c r="K617" s="14"/>
      <c r="L617" s="193"/>
      <c r="M617" s="198"/>
      <c r="N617" s="199"/>
      <c r="O617" s="199"/>
      <c r="P617" s="199"/>
      <c r="Q617" s="199"/>
      <c r="R617" s="199"/>
      <c r="S617" s="199"/>
      <c r="T617" s="20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4" t="s">
        <v>166</v>
      </c>
      <c r="AU617" s="194" t="s">
        <v>82</v>
      </c>
      <c r="AV617" s="14" t="s">
        <v>82</v>
      </c>
      <c r="AW617" s="14" t="s">
        <v>34</v>
      </c>
      <c r="AX617" s="14" t="s">
        <v>72</v>
      </c>
      <c r="AY617" s="194" t="s">
        <v>154</v>
      </c>
    </row>
    <row r="618" s="14" customFormat="1">
      <c r="A618" s="14"/>
      <c r="B618" s="193"/>
      <c r="C618" s="14"/>
      <c r="D618" s="186" t="s">
        <v>166</v>
      </c>
      <c r="E618" s="194" t="s">
        <v>3</v>
      </c>
      <c r="F618" s="195" t="s">
        <v>380</v>
      </c>
      <c r="G618" s="14"/>
      <c r="H618" s="196">
        <v>-2.4630000000000001</v>
      </c>
      <c r="I618" s="197"/>
      <c r="J618" s="14"/>
      <c r="K618" s="14"/>
      <c r="L618" s="193"/>
      <c r="M618" s="198"/>
      <c r="N618" s="199"/>
      <c r="O618" s="199"/>
      <c r="P618" s="199"/>
      <c r="Q618" s="199"/>
      <c r="R618" s="199"/>
      <c r="S618" s="199"/>
      <c r="T618" s="20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94" t="s">
        <v>166</v>
      </c>
      <c r="AU618" s="194" t="s">
        <v>82</v>
      </c>
      <c r="AV618" s="14" t="s">
        <v>82</v>
      </c>
      <c r="AW618" s="14" t="s">
        <v>34</v>
      </c>
      <c r="AX618" s="14" t="s">
        <v>72</v>
      </c>
      <c r="AY618" s="194" t="s">
        <v>154</v>
      </c>
    </row>
    <row r="619" s="14" customFormat="1">
      <c r="A619" s="14"/>
      <c r="B619" s="193"/>
      <c r="C619" s="14"/>
      <c r="D619" s="186" t="s">
        <v>166</v>
      </c>
      <c r="E619" s="194" t="s">
        <v>3</v>
      </c>
      <c r="F619" s="195" t="s">
        <v>248</v>
      </c>
      <c r="G619" s="14"/>
      <c r="H619" s="196">
        <v>-1.7729999999999999</v>
      </c>
      <c r="I619" s="197"/>
      <c r="J619" s="14"/>
      <c r="K619" s="14"/>
      <c r="L619" s="193"/>
      <c r="M619" s="198"/>
      <c r="N619" s="199"/>
      <c r="O619" s="199"/>
      <c r="P619" s="199"/>
      <c r="Q619" s="199"/>
      <c r="R619" s="199"/>
      <c r="S619" s="199"/>
      <c r="T619" s="20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94" t="s">
        <v>166</v>
      </c>
      <c r="AU619" s="194" t="s">
        <v>82</v>
      </c>
      <c r="AV619" s="14" t="s">
        <v>82</v>
      </c>
      <c r="AW619" s="14" t="s">
        <v>34</v>
      </c>
      <c r="AX619" s="14" t="s">
        <v>72</v>
      </c>
      <c r="AY619" s="194" t="s">
        <v>154</v>
      </c>
    </row>
    <row r="620" s="14" customFormat="1">
      <c r="A620" s="14"/>
      <c r="B620" s="193"/>
      <c r="C620" s="14"/>
      <c r="D620" s="186" t="s">
        <v>166</v>
      </c>
      <c r="E620" s="194" t="s">
        <v>3</v>
      </c>
      <c r="F620" s="195" t="s">
        <v>232</v>
      </c>
      <c r="G620" s="14"/>
      <c r="H620" s="196">
        <v>-1.379</v>
      </c>
      <c r="I620" s="197"/>
      <c r="J620" s="14"/>
      <c r="K620" s="14"/>
      <c r="L620" s="193"/>
      <c r="M620" s="198"/>
      <c r="N620" s="199"/>
      <c r="O620" s="199"/>
      <c r="P620" s="199"/>
      <c r="Q620" s="199"/>
      <c r="R620" s="199"/>
      <c r="S620" s="199"/>
      <c r="T620" s="20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4" t="s">
        <v>166</v>
      </c>
      <c r="AU620" s="194" t="s">
        <v>82</v>
      </c>
      <c r="AV620" s="14" t="s">
        <v>82</v>
      </c>
      <c r="AW620" s="14" t="s">
        <v>34</v>
      </c>
      <c r="AX620" s="14" t="s">
        <v>72</v>
      </c>
      <c r="AY620" s="194" t="s">
        <v>154</v>
      </c>
    </row>
    <row r="621" s="14" customFormat="1">
      <c r="A621" s="14"/>
      <c r="B621" s="193"/>
      <c r="C621" s="14"/>
      <c r="D621" s="186" t="s">
        <v>166</v>
      </c>
      <c r="E621" s="194" t="s">
        <v>3</v>
      </c>
      <c r="F621" s="195" t="s">
        <v>381</v>
      </c>
      <c r="G621" s="14"/>
      <c r="H621" s="196">
        <v>48.299999999999997</v>
      </c>
      <c r="I621" s="197"/>
      <c r="J621" s="14"/>
      <c r="K621" s="14"/>
      <c r="L621" s="193"/>
      <c r="M621" s="198"/>
      <c r="N621" s="199"/>
      <c r="O621" s="199"/>
      <c r="P621" s="199"/>
      <c r="Q621" s="199"/>
      <c r="R621" s="199"/>
      <c r="S621" s="199"/>
      <c r="T621" s="20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4" t="s">
        <v>166</v>
      </c>
      <c r="AU621" s="194" t="s">
        <v>82</v>
      </c>
      <c r="AV621" s="14" t="s">
        <v>82</v>
      </c>
      <c r="AW621" s="14" t="s">
        <v>34</v>
      </c>
      <c r="AX621" s="14" t="s">
        <v>72</v>
      </c>
      <c r="AY621" s="194" t="s">
        <v>154</v>
      </c>
    </row>
    <row r="622" s="14" customFormat="1">
      <c r="A622" s="14"/>
      <c r="B622" s="193"/>
      <c r="C622" s="14"/>
      <c r="D622" s="186" t="s">
        <v>166</v>
      </c>
      <c r="E622" s="194" t="s">
        <v>3</v>
      </c>
      <c r="F622" s="195" t="s">
        <v>382</v>
      </c>
      <c r="G622" s="14"/>
      <c r="H622" s="196">
        <v>-1.3500000000000001</v>
      </c>
      <c r="I622" s="197"/>
      <c r="J622" s="14"/>
      <c r="K622" s="14"/>
      <c r="L622" s="193"/>
      <c r="M622" s="198"/>
      <c r="N622" s="199"/>
      <c r="O622" s="199"/>
      <c r="P622" s="199"/>
      <c r="Q622" s="199"/>
      <c r="R622" s="199"/>
      <c r="S622" s="199"/>
      <c r="T622" s="20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194" t="s">
        <v>166</v>
      </c>
      <c r="AU622" s="194" t="s">
        <v>82</v>
      </c>
      <c r="AV622" s="14" t="s">
        <v>82</v>
      </c>
      <c r="AW622" s="14" t="s">
        <v>34</v>
      </c>
      <c r="AX622" s="14" t="s">
        <v>72</v>
      </c>
      <c r="AY622" s="194" t="s">
        <v>154</v>
      </c>
    </row>
    <row r="623" s="14" customFormat="1">
      <c r="A623" s="14"/>
      <c r="B623" s="193"/>
      <c r="C623" s="14"/>
      <c r="D623" s="186" t="s">
        <v>166</v>
      </c>
      <c r="E623" s="194" t="s">
        <v>3</v>
      </c>
      <c r="F623" s="195" t="s">
        <v>237</v>
      </c>
      <c r="G623" s="14"/>
      <c r="H623" s="196">
        <v>-1.5760000000000001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166</v>
      </c>
      <c r="AU623" s="194" t="s">
        <v>82</v>
      </c>
      <c r="AV623" s="14" t="s">
        <v>82</v>
      </c>
      <c r="AW623" s="14" t="s">
        <v>34</v>
      </c>
      <c r="AX623" s="14" t="s">
        <v>72</v>
      </c>
      <c r="AY623" s="194" t="s">
        <v>154</v>
      </c>
    </row>
    <row r="624" s="14" customFormat="1">
      <c r="A624" s="14"/>
      <c r="B624" s="193"/>
      <c r="C624" s="14"/>
      <c r="D624" s="186" t="s">
        <v>166</v>
      </c>
      <c r="E624" s="194" t="s">
        <v>3</v>
      </c>
      <c r="F624" s="195" t="s">
        <v>383</v>
      </c>
      <c r="G624" s="14"/>
      <c r="H624" s="196">
        <v>41.859999999999999</v>
      </c>
      <c r="I624" s="197"/>
      <c r="J624" s="14"/>
      <c r="K624" s="14"/>
      <c r="L624" s="193"/>
      <c r="M624" s="198"/>
      <c r="N624" s="199"/>
      <c r="O624" s="199"/>
      <c r="P624" s="199"/>
      <c r="Q624" s="199"/>
      <c r="R624" s="199"/>
      <c r="S624" s="199"/>
      <c r="T624" s="20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94" t="s">
        <v>166</v>
      </c>
      <c r="AU624" s="194" t="s">
        <v>82</v>
      </c>
      <c r="AV624" s="14" t="s">
        <v>82</v>
      </c>
      <c r="AW624" s="14" t="s">
        <v>34</v>
      </c>
      <c r="AX624" s="14" t="s">
        <v>72</v>
      </c>
      <c r="AY624" s="194" t="s">
        <v>154</v>
      </c>
    </row>
    <row r="625" s="14" customFormat="1">
      <c r="A625" s="14"/>
      <c r="B625" s="193"/>
      <c r="C625" s="14"/>
      <c r="D625" s="186" t="s">
        <v>166</v>
      </c>
      <c r="E625" s="194" t="s">
        <v>3</v>
      </c>
      <c r="F625" s="195" t="s">
        <v>237</v>
      </c>
      <c r="G625" s="14"/>
      <c r="H625" s="196">
        <v>-1.5760000000000001</v>
      </c>
      <c r="I625" s="197"/>
      <c r="J625" s="14"/>
      <c r="K625" s="14"/>
      <c r="L625" s="193"/>
      <c r="M625" s="198"/>
      <c r="N625" s="199"/>
      <c r="O625" s="199"/>
      <c r="P625" s="199"/>
      <c r="Q625" s="199"/>
      <c r="R625" s="199"/>
      <c r="S625" s="199"/>
      <c r="T625" s="20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4" t="s">
        <v>166</v>
      </c>
      <c r="AU625" s="194" t="s">
        <v>82</v>
      </c>
      <c r="AV625" s="14" t="s">
        <v>82</v>
      </c>
      <c r="AW625" s="14" t="s">
        <v>34</v>
      </c>
      <c r="AX625" s="14" t="s">
        <v>72</v>
      </c>
      <c r="AY625" s="194" t="s">
        <v>154</v>
      </c>
    </row>
    <row r="626" s="14" customFormat="1">
      <c r="A626" s="14"/>
      <c r="B626" s="193"/>
      <c r="C626" s="14"/>
      <c r="D626" s="186" t="s">
        <v>166</v>
      </c>
      <c r="E626" s="194" t="s">
        <v>3</v>
      </c>
      <c r="F626" s="195" t="s">
        <v>236</v>
      </c>
      <c r="G626" s="14"/>
      <c r="H626" s="196">
        <v>-2.758</v>
      </c>
      <c r="I626" s="197"/>
      <c r="J626" s="14"/>
      <c r="K626" s="14"/>
      <c r="L626" s="193"/>
      <c r="M626" s="198"/>
      <c r="N626" s="199"/>
      <c r="O626" s="199"/>
      <c r="P626" s="199"/>
      <c r="Q626" s="199"/>
      <c r="R626" s="199"/>
      <c r="S626" s="199"/>
      <c r="T626" s="20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94" t="s">
        <v>166</v>
      </c>
      <c r="AU626" s="194" t="s">
        <v>82</v>
      </c>
      <c r="AV626" s="14" t="s">
        <v>82</v>
      </c>
      <c r="AW626" s="14" t="s">
        <v>34</v>
      </c>
      <c r="AX626" s="14" t="s">
        <v>72</v>
      </c>
      <c r="AY626" s="194" t="s">
        <v>154</v>
      </c>
    </row>
    <row r="627" s="14" customFormat="1">
      <c r="A627" s="14"/>
      <c r="B627" s="193"/>
      <c r="C627" s="14"/>
      <c r="D627" s="186" t="s">
        <v>166</v>
      </c>
      <c r="E627" s="194" t="s">
        <v>3</v>
      </c>
      <c r="F627" s="195" t="s">
        <v>384</v>
      </c>
      <c r="G627" s="14"/>
      <c r="H627" s="196">
        <v>12.32</v>
      </c>
      <c r="I627" s="197"/>
      <c r="J627" s="14"/>
      <c r="K627" s="14"/>
      <c r="L627" s="193"/>
      <c r="M627" s="198"/>
      <c r="N627" s="199"/>
      <c r="O627" s="199"/>
      <c r="P627" s="199"/>
      <c r="Q627" s="199"/>
      <c r="R627" s="199"/>
      <c r="S627" s="199"/>
      <c r="T627" s="20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4" t="s">
        <v>166</v>
      </c>
      <c r="AU627" s="194" t="s">
        <v>82</v>
      </c>
      <c r="AV627" s="14" t="s">
        <v>82</v>
      </c>
      <c r="AW627" s="14" t="s">
        <v>34</v>
      </c>
      <c r="AX627" s="14" t="s">
        <v>72</v>
      </c>
      <c r="AY627" s="194" t="s">
        <v>154</v>
      </c>
    </row>
    <row r="628" s="14" customFormat="1">
      <c r="A628" s="14"/>
      <c r="B628" s="193"/>
      <c r="C628" s="14"/>
      <c r="D628" s="186" t="s">
        <v>166</v>
      </c>
      <c r="E628" s="194" t="s">
        <v>3</v>
      </c>
      <c r="F628" s="195" t="s">
        <v>385</v>
      </c>
      <c r="G628" s="14"/>
      <c r="H628" s="196">
        <v>7.3499999999999996</v>
      </c>
      <c r="I628" s="197"/>
      <c r="J628" s="14"/>
      <c r="K628" s="14"/>
      <c r="L628" s="193"/>
      <c r="M628" s="198"/>
      <c r="N628" s="199"/>
      <c r="O628" s="199"/>
      <c r="P628" s="199"/>
      <c r="Q628" s="199"/>
      <c r="R628" s="199"/>
      <c r="S628" s="199"/>
      <c r="T628" s="20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94" t="s">
        <v>166</v>
      </c>
      <c r="AU628" s="194" t="s">
        <v>82</v>
      </c>
      <c r="AV628" s="14" t="s">
        <v>82</v>
      </c>
      <c r="AW628" s="14" t="s">
        <v>34</v>
      </c>
      <c r="AX628" s="14" t="s">
        <v>72</v>
      </c>
      <c r="AY628" s="194" t="s">
        <v>154</v>
      </c>
    </row>
    <row r="629" s="14" customFormat="1">
      <c r="A629" s="14"/>
      <c r="B629" s="193"/>
      <c r="C629" s="14"/>
      <c r="D629" s="186" t="s">
        <v>166</v>
      </c>
      <c r="E629" s="194" t="s">
        <v>3</v>
      </c>
      <c r="F629" s="195" t="s">
        <v>386</v>
      </c>
      <c r="G629" s="14"/>
      <c r="H629" s="196">
        <v>-0.495</v>
      </c>
      <c r="I629" s="197"/>
      <c r="J629" s="14"/>
      <c r="K629" s="14"/>
      <c r="L629" s="193"/>
      <c r="M629" s="198"/>
      <c r="N629" s="199"/>
      <c r="O629" s="199"/>
      <c r="P629" s="199"/>
      <c r="Q629" s="199"/>
      <c r="R629" s="199"/>
      <c r="S629" s="199"/>
      <c r="T629" s="20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94" t="s">
        <v>166</v>
      </c>
      <c r="AU629" s="194" t="s">
        <v>82</v>
      </c>
      <c r="AV629" s="14" t="s">
        <v>82</v>
      </c>
      <c r="AW629" s="14" t="s">
        <v>34</v>
      </c>
      <c r="AX629" s="14" t="s">
        <v>72</v>
      </c>
      <c r="AY629" s="194" t="s">
        <v>154</v>
      </c>
    </row>
    <row r="630" s="14" customFormat="1">
      <c r="A630" s="14"/>
      <c r="B630" s="193"/>
      <c r="C630" s="14"/>
      <c r="D630" s="186" t="s">
        <v>166</v>
      </c>
      <c r="E630" s="194" t="s">
        <v>3</v>
      </c>
      <c r="F630" s="195" t="s">
        <v>387</v>
      </c>
      <c r="G630" s="14"/>
      <c r="H630" s="196">
        <v>38.640000000000001</v>
      </c>
      <c r="I630" s="197"/>
      <c r="J630" s="14"/>
      <c r="K630" s="14"/>
      <c r="L630" s="193"/>
      <c r="M630" s="198"/>
      <c r="N630" s="199"/>
      <c r="O630" s="199"/>
      <c r="P630" s="199"/>
      <c r="Q630" s="199"/>
      <c r="R630" s="199"/>
      <c r="S630" s="199"/>
      <c r="T630" s="20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94" t="s">
        <v>166</v>
      </c>
      <c r="AU630" s="194" t="s">
        <v>82</v>
      </c>
      <c r="AV630" s="14" t="s">
        <v>82</v>
      </c>
      <c r="AW630" s="14" t="s">
        <v>34</v>
      </c>
      <c r="AX630" s="14" t="s">
        <v>72</v>
      </c>
      <c r="AY630" s="194" t="s">
        <v>154</v>
      </c>
    </row>
    <row r="631" s="14" customFormat="1">
      <c r="A631" s="14"/>
      <c r="B631" s="193"/>
      <c r="C631" s="14"/>
      <c r="D631" s="186" t="s">
        <v>166</v>
      </c>
      <c r="E631" s="194" t="s">
        <v>3</v>
      </c>
      <c r="F631" s="195" t="s">
        <v>232</v>
      </c>
      <c r="G631" s="14"/>
      <c r="H631" s="196">
        <v>-1.379</v>
      </c>
      <c r="I631" s="197"/>
      <c r="J631" s="14"/>
      <c r="K631" s="14"/>
      <c r="L631" s="193"/>
      <c r="M631" s="198"/>
      <c r="N631" s="199"/>
      <c r="O631" s="199"/>
      <c r="P631" s="199"/>
      <c r="Q631" s="199"/>
      <c r="R631" s="199"/>
      <c r="S631" s="199"/>
      <c r="T631" s="20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4" t="s">
        <v>166</v>
      </c>
      <c r="AU631" s="194" t="s">
        <v>82</v>
      </c>
      <c r="AV631" s="14" t="s">
        <v>82</v>
      </c>
      <c r="AW631" s="14" t="s">
        <v>34</v>
      </c>
      <c r="AX631" s="14" t="s">
        <v>72</v>
      </c>
      <c r="AY631" s="194" t="s">
        <v>154</v>
      </c>
    </row>
    <row r="632" s="14" customFormat="1">
      <c r="A632" s="14"/>
      <c r="B632" s="193"/>
      <c r="C632" s="14"/>
      <c r="D632" s="186" t="s">
        <v>166</v>
      </c>
      <c r="E632" s="194" t="s">
        <v>3</v>
      </c>
      <c r="F632" s="195" t="s">
        <v>388</v>
      </c>
      <c r="G632" s="14"/>
      <c r="H632" s="196">
        <v>-3.75</v>
      </c>
      <c r="I632" s="197"/>
      <c r="J632" s="14"/>
      <c r="K632" s="14"/>
      <c r="L632" s="193"/>
      <c r="M632" s="198"/>
      <c r="N632" s="199"/>
      <c r="O632" s="199"/>
      <c r="P632" s="199"/>
      <c r="Q632" s="199"/>
      <c r="R632" s="199"/>
      <c r="S632" s="199"/>
      <c r="T632" s="20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94" t="s">
        <v>166</v>
      </c>
      <c r="AU632" s="194" t="s">
        <v>82</v>
      </c>
      <c r="AV632" s="14" t="s">
        <v>82</v>
      </c>
      <c r="AW632" s="14" t="s">
        <v>34</v>
      </c>
      <c r="AX632" s="14" t="s">
        <v>72</v>
      </c>
      <c r="AY632" s="194" t="s">
        <v>154</v>
      </c>
    </row>
    <row r="633" s="14" customFormat="1">
      <c r="A633" s="14"/>
      <c r="B633" s="193"/>
      <c r="C633" s="14"/>
      <c r="D633" s="186" t="s">
        <v>166</v>
      </c>
      <c r="E633" s="194" t="s">
        <v>3</v>
      </c>
      <c r="F633" s="195" t="s">
        <v>232</v>
      </c>
      <c r="G633" s="14"/>
      <c r="H633" s="196">
        <v>-1.379</v>
      </c>
      <c r="I633" s="197"/>
      <c r="J633" s="14"/>
      <c r="K633" s="14"/>
      <c r="L633" s="193"/>
      <c r="M633" s="198"/>
      <c r="N633" s="199"/>
      <c r="O633" s="199"/>
      <c r="P633" s="199"/>
      <c r="Q633" s="199"/>
      <c r="R633" s="199"/>
      <c r="S633" s="199"/>
      <c r="T633" s="20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94" t="s">
        <v>166</v>
      </c>
      <c r="AU633" s="194" t="s">
        <v>82</v>
      </c>
      <c r="AV633" s="14" t="s">
        <v>82</v>
      </c>
      <c r="AW633" s="14" t="s">
        <v>34</v>
      </c>
      <c r="AX633" s="14" t="s">
        <v>72</v>
      </c>
      <c r="AY633" s="194" t="s">
        <v>154</v>
      </c>
    </row>
    <row r="634" s="14" customFormat="1">
      <c r="A634" s="14"/>
      <c r="B634" s="193"/>
      <c r="C634" s="14"/>
      <c r="D634" s="186" t="s">
        <v>166</v>
      </c>
      <c r="E634" s="194" t="s">
        <v>3</v>
      </c>
      <c r="F634" s="195" t="s">
        <v>389</v>
      </c>
      <c r="G634" s="14"/>
      <c r="H634" s="196">
        <v>-3.5459999999999998</v>
      </c>
      <c r="I634" s="197"/>
      <c r="J634" s="14"/>
      <c r="K634" s="14"/>
      <c r="L634" s="193"/>
      <c r="M634" s="198"/>
      <c r="N634" s="199"/>
      <c r="O634" s="199"/>
      <c r="P634" s="199"/>
      <c r="Q634" s="199"/>
      <c r="R634" s="199"/>
      <c r="S634" s="199"/>
      <c r="T634" s="20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4" t="s">
        <v>166</v>
      </c>
      <c r="AU634" s="194" t="s">
        <v>82</v>
      </c>
      <c r="AV634" s="14" t="s">
        <v>82</v>
      </c>
      <c r="AW634" s="14" t="s">
        <v>34</v>
      </c>
      <c r="AX634" s="14" t="s">
        <v>72</v>
      </c>
      <c r="AY634" s="194" t="s">
        <v>154</v>
      </c>
    </row>
    <row r="635" s="14" customFormat="1">
      <c r="A635" s="14"/>
      <c r="B635" s="193"/>
      <c r="C635" s="14"/>
      <c r="D635" s="186" t="s">
        <v>166</v>
      </c>
      <c r="E635" s="194" t="s">
        <v>3</v>
      </c>
      <c r="F635" s="195" t="s">
        <v>390</v>
      </c>
      <c r="G635" s="14"/>
      <c r="H635" s="196">
        <v>13.23</v>
      </c>
      <c r="I635" s="197"/>
      <c r="J635" s="14"/>
      <c r="K635" s="14"/>
      <c r="L635" s="193"/>
      <c r="M635" s="198"/>
      <c r="N635" s="199"/>
      <c r="O635" s="199"/>
      <c r="P635" s="199"/>
      <c r="Q635" s="199"/>
      <c r="R635" s="199"/>
      <c r="S635" s="199"/>
      <c r="T635" s="20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94" t="s">
        <v>166</v>
      </c>
      <c r="AU635" s="194" t="s">
        <v>82</v>
      </c>
      <c r="AV635" s="14" t="s">
        <v>82</v>
      </c>
      <c r="AW635" s="14" t="s">
        <v>34</v>
      </c>
      <c r="AX635" s="14" t="s">
        <v>72</v>
      </c>
      <c r="AY635" s="194" t="s">
        <v>154</v>
      </c>
    </row>
    <row r="636" s="14" customFormat="1">
      <c r="A636" s="14"/>
      <c r="B636" s="193"/>
      <c r="C636" s="14"/>
      <c r="D636" s="186" t="s">
        <v>166</v>
      </c>
      <c r="E636" s="194" t="s">
        <v>3</v>
      </c>
      <c r="F636" s="195" t="s">
        <v>391</v>
      </c>
      <c r="G636" s="14"/>
      <c r="H636" s="196">
        <v>-0.54000000000000004</v>
      </c>
      <c r="I636" s="197"/>
      <c r="J636" s="14"/>
      <c r="K636" s="14"/>
      <c r="L636" s="193"/>
      <c r="M636" s="198"/>
      <c r="N636" s="199"/>
      <c r="O636" s="199"/>
      <c r="P636" s="199"/>
      <c r="Q636" s="199"/>
      <c r="R636" s="199"/>
      <c r="S636" s="199"/>
      <c r="T636" s="20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4" t="s">
        <v>166</v>
      </c>
      <c r="AU636" s="194" t="s">
        <v>82</v>
      </c>
      <c r="AV636" s="14" t="s">
        <v>82</v>
      </c>
      <c r="AW636" s="14" t="s">
        <v>34</v>
      </c>
      <c r="AX636" s="14" t="s">
        <v>72</v>
      </c>
      <c r="AY636" s="194" t="s">
        <v>154</v>
      </c>
    </row>
    <row r="637" s="14" customFormat="1">
      <c r="A637" s="14"/>
      <c r="B637" s="193"/>
      <c r="C637" s="14"/>
      <c r="D637" s="186" t="s">
        <v>166</v>
      </c>
      <c r="E637" s="194" t="s">
        <v>3</v>
      </c>
      <c r="F637" s="195" t="s">
        <v>392</v>
      </c>
      <c r="G637" s="14"/>
      <c r="H637" s="196">
        <v>45.079999999999998</v>
      </c>
      <c r="I637" s="197"/>
      <c r="J637" s="14"/>
      <c r="K637" s="14"/>
      <c r="L637" s="193"/>
      <c r="M637" s="198"/>
      <c r="N637" s="199"/>
      <c r="O637" s="199"/>
      <c r="P637" s="199"/>
      <c r="Q637" s="199"/>
      <c r="R637" s="199"/>
      <c r="S637" s="199"/>
      <c r="T637" s="20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194" t="s">
        <v>166</v>
      </c>
      <c r="AU637" s="194" t="s">
        <v>82</v>
      </c>
      <c r="AV637" s="14" t="s">
        <v>82</v>
      </c>
      <c r="AW637" s="14" t="s">
        <v>34</v>
      </c>
      <c r="AX637" s="14" t="s">
        <v>72</v>
      </c>
      <c r="AY637" s="194" t="s">
        <v>154</v>
      </c>
    </row>
    <row r="638" s="14" customFormat="1">
      <c r="A638" s="14"/>
      <c r="B638" s="193"/>
      <c r="C638" s="14"/>
      <c r="D638" s="186" t="s">
        <v>166</v>
      </c>
      <c r="E638" s="194" t="s">
        <v>3</v>
      </c>
      <c r="F638" s="195" t="s">
        <v>244</v>
      </c>
      <c r="G638" s="14"/>
      <c r="H638" s="196">
        <v>-1.1819999999999999</v>
      </c>
      <c r="I638" s="197"/>
      <c r="J638" s="14"/>
      <c r="K638" s="14"/>
      <c r="L638" s="193"/>
      <c r="M638" s="198"/>
      <c r="N638" s="199"/>
      <c r="O638" s="199"/>
      <c r="P638" s="199"/>
      <c r="Q638" s="199"/>
      <c r="R638" s="199"/>
      <c r="S638" s="199"/>
      <c r="T638" s="20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4" t="s">
        <v>166</v>
      </c>
      <c r="AU638" s="194" t="s">
        <v>82</v>
      </c>
      <c r="AV638" s="14" t="s">
        <v>82</v>
      </c>
      <c r="AW638" s="14" t="s">
        <v>34</v>
      </c>
      <c r="AX638" s="14" t="s">
        <v>72</v>
      </c>
      <c r="AY638" s="194" t="s">
        <v>154</v>
      </c>
    </row>
    <row r="639" s="14" customFormat="1">
      <c r="A639" s="14"/>
      <c r="B639" s="193"/>
      <c r="C639" s="14"/>
      <c r="D639" s="186" t="s">
        <v>166</v>
      </c>
      <c r="E639" s="194" t="s">
        <v>3</v>
      </c>
      <c r="F639" s="195" t="s">
        <v>391</v>
      </c>
      <c r="G639" s="14"/>
      <c r="H639" s="196">
        <v>-0.54000000000000004</v>
      </c>
      <c r="I639" s="197"/>
      <c r="J639" s="14"/>
      <c r="K639" s="14"/>
      <c r="L639" s="193"/>
      <c r="M639" s="198"/>
      <c r="N639" s="199"/>
      <c r="O639" s="199"/>
      <c r="P639" s="199"/>
      <c r="Q639" s="199"/>
      <c r="R639" s="199"/>
      <c r="S639" s="199"/>
      <c r="T639" s="20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194" t="s">
        <v>166</v>
      </c>
      <c r="AU639" s="194" t="s">
        <v>82</v>
      </c>
      <c r="AV639" s="14" t="s">
        <v>82</v>
      </c>
      <c r="AW639" s="14" t="s">
        <v>34</v>
      </c>
      <c r="AX639" s="14" t="s">
        <v>72</v>
      </c>
      <c r="AY639" s="194" t="s">
        <v>154</v>
      </c>
    </row>
    <row r="640" s="14" customFormat="1">
      <c r="A640" s="14"/>
      <c r="B640" s="193"/>
      <c r="C640" s="14"/>
      <c r="D640" s="186" t="s">
        <v>166</v>
      </c>
      <c r="E640" s="194" t="s">
        <v>3</v>
      </c>
      <c r="F640" s="195" t="s">
        <v>393</v>
      </c>
      <c r="G640" s="14"/>
      <c r="H640" s="196">
        <v>45.723999999999997</v>
      </c>
      <c r="I640" s="197"/>
      <c r="J640" s="14"/>
      <c r="K640" s="14"/>
      <c r="L640" s="193"/>
      <c r="M640" s="198"/>
      <c r="N640" s="199"/>
      <c r="O640" s="199"/>
      <c r="P640" s="199"/>
      <c r="Q640" s="199"/>
      <c r="R640" s="199"/>
      <c r="S640" s="199"/>
      <c r="T640" s="20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94" t="s">
        <v>166</v>
      </c>
      <c r="AU640" s="194" t="s">
        <v>82</v>
      </c>
      <c r="AV640" s="14" t="s">
        <v>82</v>
      </c>
      <c r="AW640" s="14" t="s">
        <v>34</v>
      </c>
      <c r="AX640" s="14" t="s">
        <v>72</v>
      </c>
      <c r="AY640" s="194" t="s">
        <v>154</v>
      </c>
    </row>
    <row r="641" s="14" customFormat="1">
      <c r="A641" s="14"/>
      <c r="B641" s="193"/>
      <c r="C641" s="14"/>
      <c r="D641" s="186" t="s">
        <v>166</v>
      </c>
      <c r="E641" s="194" t="s">
        <v>3</v>
      </c>
      <c r="F641" s="195" t="s">
        <v>380</v>
      </c>
      <c r="G641" s="14"/>
      <c r="H641" s="196">
        <v>-2.4630000000000001</v>
      </c>
      <c r="I641" s="197"/>
      <c r="J641" s="14"/>
      <c r="K641" s="14"/>
      <c r="L641" s="193"/>
      <c r="M641" s="198"/>
      <c r="N641" s="199"/>
      <c r="O641" s="199"/>
      <c r="P641" s="199"/>
      <c r="Q641" s="199"/>
      <c r="R641" s="199"/>
      <c r="S641" s="199"/>
      <c r="T641" s="20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4" t="s">
        <v>166</v>
      </c>
      <c r="AU641" s="194" t="s">
        <v>82</v>
      </c>
      <c r="AV641" s="14" t="s">
        <v>82</v>
      </c>
      <c r="AW641" s="14" t="s">
        <v>34</v>
      </c>
      <c r="AX641" s="14" t="s">
        <v>72</v>
      </c>
      <c r="AY641" s="194" t="s">
        <v>154</v>
      </c>
    </row>
    <row r="642" s="14" customFormat="1">
      <c r="A642" s="14"/>
      <c r="B642" s="193"/>
      <c r="C642" s="14"/>
      <c r="D642" s="186" t="s">
        <v>166</v>
      </c>
      <c r="E642" s="194" t="s">
        <v>3</v>
      </c>
      <c r="F642" s="195" t="s">
        <v>237</v>
      </c>
      <c r="G642" s="14"/>
      <c r="H642" s="196">
        <v>-1.5760000000000001</v>
      </c>
      <c r="I642" s="197"/>
      <c r="J642" s="14"/>
      <c r="K642" s="14"/>
      <c r="L642" s="193"/>
      <c r="M642" s="198"/>
      <c r="N642" s="199"/>
      <c r="O642" s="199"/>
      <c r="P642" s="199"/>
      <c r="Q642" s="199"/>
      <c r="R642" s="199"/>
      <c r="S642" s="199"/>
      <c r="T642" s="20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94" t="s">
        <v>166</v>
      </c>
      <c r="AU642" s="194" t="s">
        <v>82</v>
      </c>
      <c r="AV642" s="14" t="s">
        <v>82</v>
      </c>
      <c r="AW642" s="14" t="s">
        <v>34</v>
      </c>
      <c r="AX642" s="14" t="s">
        <v>72</v>
      </c>
      <c r="AY642" s="194" t="s">
        <v>154</v>
      </c>
    </row>
    <row r="643" s="14" customFormat="1">
      <c r="A643" s="14"/>
      <c r="B643" s="193"/>
      <c r="C643" s="14"/>
      <c r="D643" s="186" t="s">
        <v>166</v>
      </c>
      <c r="E643" s="194" t="s">
        <v>3</v>
      </c>
      <c r="F643" s="195" t="s">
        <v>394</v>
      </c>
      <c r="G643" s="14"/>
      <c r="H643" s="196">
        <v>-4.75</v>
      </c>
      <c r="I643" s="197"/>
      <c r="J643" s="14"/>
      <c r="K643" s="14"/>
      <c r="L643" s="193"/>
      <c r="M643" s="198"/>
      <c r="N643" s="199"/>
      <c r="O643" s="199"/>
      <c r="P643" s="199"/>
      <c r="Q643" s="199"/>
      <c r="R643" s="199"/>
      <c r="S643" s="199"/>
      <c r="T643" s="20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4" t="s">
        <v>166</v>
      </c>
      <c r="AU643" s="194" t="s">
        <v>82</v>
      </c>
      <c r="AV643" s="14" t="s">
        <v>82</v>
      </c>
      <c r="AW643" s="14" t="s">
        <v>34</v>
      </c>
      <c r="AX643" s="14" t="s">
        <v>72</v>
      </c>
      <c r="AY643" s="194" t="s">
        <v>154</v>
      </c>
    </row>
    <row r="644" s="14" customFormat="1">
      <c r="A644" s="14"/>
      <c r="B644" s="193"/>
      <c r="C644" s="14"/>
      <c r="D644" s="186" t="s">
        <v>166</v>
      </c>
      <c r="E644" s="194" t="s">
        <v>3</v>
      </c>
      <c r="F644" s="195" t="s">
        <v>237</v>
      </c>
      <c r="G644" s="14"/>
      <c r="H644" s="196">
        <v>-1.5760000000000001</v>
      </c>
      <c r="I644" s="197"/>
      <c r="J644" s="14"/>
      <c r="K644" s="14"/>
      <c r="L644" s="193"/>
      <c r="M644" s="198"/>
      <c r="N644" s="199"/>
      <c r="O644" s="199"/>
      <c r="P644" s="199"/>
      <c r="Q644" s="199"/>
      <c r="R644" s="199"/>
      <c r="S644" s="199"/>
      <c r="T644" s="20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4" t="s">
        <v>166</v>
      </c>
      <c r="AU644" s="194" t="s">
        <v>82</v>
      </c>
      <c r="AV644" s="14" t="s">
        <v>82</v>
      </c>
      <c r="AW644" s="14" t="s">
        <v>34</v>
      </c>
      <c r="AX644" s="14" t="s">
        <v>72</v>
      </c>
      <c r="AY644" s="194" t="s">
        <v>154</v>
      </c>
    </row>
    <row r="645" s="14" customFormat="1">
      <c r="A645" s="14"/>
      <c r="B645" s="193"/>
      <c r="C645" s="14"/>
      <c r="D645" s="186" t="s">
        <v>166</v>
      </c>
      <c r="E645" s="194" t="s">
        <v>3</v>
      </c>
      <c r="F645" s="195" t="s">
        <v>395</v>
      </c>
      <c r="G645" s="14"/>
      <c r="H645" s="196">
        <v>36.707999999999998</v>
      </c>
      <c r="I645" s="197"/>
      <c r="J645" s="14"/>
      <c r="K645" s="14"/>
      <c r="L645" s="193"/>
      <c r="M645" s="198"/>
      <c r="N645" s="199"/>
      <c r="O645" s="199"/>
      <c r="P645" s="199"/>
      <c r="Q645" s="199"/>
      <c r="R645" s="199"/>
      <c r="S645" s="199"/>
      <c r="T645" s="20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194" t="s">
        <v>166</v>
      </c>
      <c r="AU645" s="194" t="s">
        <v>82</v>
      </c>
      <c r="AV645" s="14" t="s">
        <v>82</v>
      </c>
      <c r="AW645" s="14" t="s">
        <v>34</v>
      </c>
      <c r="AX645" s="14" t="s">
        <v>72</v>
      </c>
      <c r="AY645" s="194" t="s">
        <v>154</v>
      </c>
    </row>
    <row r="646" s="14" customFormat="1">
      <c r="A646" s="14"/>
      <c r="B646" s="193"/>
      <c r="C646" s="14"/>
      <c r="D646" s="186" t="s">
        <v>166</v>
      </c>
      <c r="E646" s="194" t="s">
        <v>3</v>
      </c>
      <c r="F646" s="195" t="s">
        <v>237</v>
      </c>
      <c r="G646" s="14"/>
      <c r="H646" s="196">
        <v>-1.5760000000000001</v>
      </c>
      <c r="I646" s="197"/>
      <c r="J646" s="14"/>
      <c r="K646" s="14"/>
      <c r="L646" s="193"/>
      <c r="M646" s="198"/>
      <c r="N646" s="199"/>
      <c r="O646" s="199"/>
      <c r="P646" s="199"/>
      <c r="Q646" s="199"/>
      <c r="R646" s="199"/>
      <c r="S646" s="199"/>
      <c r="T646" s="20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94" t="s">
        <v>166</v>
      </c>
      <c r="AU646" s="194" t="s">
        <v>82</v>
      </c>
      <c r="AV646" s="14" t="s">
        <v>82</v>
      </c>
      <c r="AW646" s="14" t="s">
        <v>34</v>
      </c>
      <c r="AX646" s="14" t="s">
        <v>72</v>
      </c>
      <c r="AY646" s="194" t="s">
        <v>154</v>
      </c>
    </row>
    <row r="647" s="14" customFormat="1">
      <c r="A647" s="14"/>
      <c r="B647" s="193"/>
      <c r="C647" s="14"/>
      <c r="D647" s="186" t="s">
        <v>166</v>
      </c>
      <c r="E647" s="194" t="s">
        <v>3</v>
      </c>
      <c r="F647" s="195" t="s">
        <v>396</v>
      </c>
      <c r="G647" s="14"/>
      <c r="H647" s="196">
        <v>-0.95999999999999996</v>
      </c>
      <c r="I647" s="197"/>
      <c r="J647" s="14"/>
      <c r="K647" s="14"/>
      <c r="L647" s="193"/>
      <c r="M647" s="198"/>
      <c r="N647" s="199"/>
      <c r="O647" s="199"/>
      <c r="P647" s="199"/>
      <c r="Q647" s="199"/>
      <c r="R647" s="199"/>
      <c r="S647" s="199"/>
      <c r="T647" s="20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94" t="s">
        <v>166</v>
      </c>
      <c r="AU647" s="194" t="s">
        <v>82</v>
      </c>
      <c r="AV647" s="14" t="s">
        <v>82</v>
      </c>
      <c r="AW647" s="14" t="s">
        <v>34</v>
      </c>
      <c r="AX647" s="14" t="s">
        <v>72</v>
      </c>
      <c r="AY647" s="194" t="s">
        <v>154</v>
      </c>
    </row>
    <row r="648" s="14" customFormat="1">
      <c r="A648" s="14"/>
      <c r="B648" s="193"/>
      <c r="C648" s="14"/>
      <c r="D648" s="186" t="s">
        <v>166</v>
      </c>
      <c r="E648" s="194" t="s">
        <v>3</v>
      </c>
      <c r="F648" s="195" t="s">
        <v>397</v>
      </c>
      <c r="G648" s="14"/>
      <c r="H648" s="196">
        <v>50.554000000000002</v>
      </c>
      <c r="I648" s="197"/>
      <c r="J648" s="14"/>
      <c r="K648" s="14"/>
      <c r="L648" s="193"/>
      <c r="M648" s="198"/>
      <c r="N648" s="199"/>
      <c r="O648" s="199"/>
      <c r="P648" s="199"/>
      <c r="Q648" s="199"/>
      <c r="R648" s="199"/>
      <c r="S648" s="199"/>
      <c r="T648" s="20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4" t="s">
        <v>166</v>
      </c>
      <c r="AU648" s="194" t="s">
        <v>82</v>
      </c>
      <c r="AV648" s="14" t="s">
        <v>82</v>
      </c>
      <c r="AW648" s="14" t="s">
        <v>34</v>
      </c>
      <c r="AX648" s="14" t="s">
        <v>72</v>
      </c>
      <c r="AY648" s="194" t="s">
        <v>154</v>
      </c>
    </row>
    <row r="649" s="14" customFormat="1">
      <c r="A649" s="14"/>
      <c r="B649" s="193"/>
      <c r="C649" s="14"/>
      <c r="D649" s="186" t="s">
        <v>166</v>
      </c>
      <c r="E649" s="194" t="s">
        <v>3</v>
      </c>
      <c r="F649" s="195" t="s">
        <v>396</v>
      </c>
      <c r="G649" s="14"/>
      <c r="H649" s="196">
        <v>-0.95999999999999996</v>
      </c>
      <c r="I649" s="197"/>
      <c r="J649" s="14"/>
      <c r="K649" s="14"/>
      <c r="L649" s="193"/>
      <c r="M649" s="198"/>
      <c r="N649" s="199"/>
      <c r="O649" s="199"/>
      <c r="P649" s="199"/>
      <c r="Q649" s="199"/>
      <c r="R649" s="199"/>
      <c r="S649" s="199"/>
      <c r="T649" s="20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4" t="s">
        <v>166</v>
      </c>
      <c r="AU649" s="194" t="s">
        <v>82</v>
      </c>
      <c r="AV649" s="14" t="s">
        <v>82</v>
      </c>
      <c r="AW649" s="14" t="s">
        <v>34</v>
      </c>
      <c r="AX649" s="14" t="s">
        <v>72</v>
      </c>
      <c r="AY649" s="194" t="s">
        <v>154</v>
      </c>
    </row>
    <row r="650" s="14" customFormat="1">
      <c r="A650" s="14"/>
      <c r="B650" s="193"/>
      <c r="C650" s="14"/>
      <c r="D650" s="186" t="s">
        <v>166</v>
      </c>
      <c r="E650" s="194" t="s">
        <v>3</v>
      </c>
      <c r="F650" s="195" t="s">
        <v>398</v>
      </c>
      <c r="G650" s="14"/>
      <c r="H650" s="196">
        <v>36.386000000000003</v>
      </c>
      <c r="I650" s="197"/>
      <c r="J650" s="14"/>
      <c r="K650" s="14"/>
      <c r="L650" s="193"/>
      <c r="M650" s="198"/>
      <c r="N650" s="199"/>
      <c r="O650" s="199"/>
      <c r="P650" s="199"/>
      <c r="Q650" s="199"/>
      <c r="R650" s="199"/>
      <c r="S650" s="199"/>
      <c r="T650" s="20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94" t="s">
        <v>166</v>
      </c>
      <c r="AU650" s="194" t="s">
        <v>82</v>
      </c>
      <c r="AV650" s="14" t="s">
        <v>82</v>
      </c>
      <c r="AW650" s="14" t="s">
        <v>34</v>
      </c>
      <c r="AX650" s="14" t="s">
        <v>72</v>
      </c>
      <c r="AY650" s="194" t="s">
        <v>154</v>
      </c>
    </row>
    <row r="651" s="14" customFormat="1">
      <c r="A651" s="14"/>
      <c r="B651" s="193"/>
      <c r="C651" s="14"/>
      <c r="D651" s="186" t="s">
        <v>166</v>
      </c>
      <c r="E651" s="194" t="s">
        <v>3</v>
      </c>
      <c r="F651" s="195" t="s">
        <v>237</v>
      </c>
      <c r="G651" s="14"/>
      <c r="H651" s="196">
        <v>-1.5760000000000001</v>
      </c>
      <c r="I651" s="197"/>
      <c r="J651" s="14"/>
      <c r="K651" s="14"/>
      <c r="L651" s="193"/>
      <c r="M651" s="198"/>
      <c r="N651" s="199"/>
      <c r="O651" s="199"/>
      <c r="P651" s="199"/>
      <c r="Q651" s="199"/>
      <c r="R651" s="199"/>
      <c r="S651" s="199"/>
      <c r="T651" s="20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4" t="s">
        <v>166</v>
      </c>
      <c r="AU651" s="194" t="s">
        <v>82</v>
      </c>
      <c r="AV651" s="14" t="s">
        <v>82</v>
      </c>
      <c r="AW651" s="14" t="s">
        <v>34</v>
      </c>
      <c r="AX651" s="14" t="s">
        <v>72</v>
      </c>
      <c r="AY651" s="194" t="s">
        <v>154</v>
      </c>
    </row>
    <row r="652" s="14" customFormat="1">
      <c r="A652" s="14"/>
      <c r="B652" s="193"/>
      <c r="C652" s="14"/>
      <c r="D652" s="186" t="s">
        <v>166</v>
      </c>
      <c r="E652" s="194" t="s">
        <v>3</v>
      </c>
      <c r="F652" s="195" t="s">
        <v>396</v>
      </c>
      <c r="G652" s="14"/>
      <c r="H652" s="196">
        <v>-0.95999999999999996</v>
      </c>
      <c r="I652" s="197"/>
      <c r="J652" s="14"/>
      <c r="K652" s="14"/>
      <c r="L652" s="193"/>
      <c r="M652" s="198"/>
      <c r="N652" s="199"/>
      <c r="O652" s="199"/>
      <c r="P652" s="199"/>
      <c r="Q652" s="199"/>
      <c r="R652" s="199"/>
      <c r="S652" s="199"/>
      <c r="T652" s="20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94" t="s">
        <v>166</v>
      </c>
      <c r="AU652" s="194" t="s">
        <v>82</v>
      </c>
      <c r="AV652" s="14" t="s">
        <v>82</v>
      </c>
      <c r="AW652" s="14" t="s">
        <v>34</v>
      </c>
      <c r="AX652" s="14" t="s">
        <v>72</v>
      </c>
      <c r="AY652" s="194" t="s">
        <v>154</v>
      </c>
    </row>
    <row r="653" s="16" customFormat="1">
      <c r="A653" s="16"/>
      <c r="B653" s="209"/>
      <c r="C653" s="16"/>
      <c r="D653" s="186" t="s">
        <v>166</v>
      </c>
      <c r="E653" s="210" t="s">
        <v>3</v>
      </c>
      <c r="F653" s="211" t="s">
        <v>234</v>
      </c>
      <c r="G653" s="16"/>
      <c r="H653" s="212">
        <v>430.85999999999996</v>
      </c>
      <c r="I653" s="213"/>
      <c r="J653" s="16"/>
      <c r="K653" s="16"/>
      <c r="L653" s="209"/>
      <c r="M653" s="214"/>
      <c r="N653" s="215"/>
      <c r="O653" s="215"/>
      <c r="P653" s="215"/>
      <c r="Q653" s="215"/>
      <c r="R653" s="215"/>
      <c r="S653" s="215"/>
      <c r="T653" s="2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10" t="s">
        <v>166</v>
      </c>
      <c r="AU653" s="210" t="s">
        <v>82</v>
      </c>
      <c r="AV653" s="16" t="s">
        <v>183</v>
      </c>
      <c r="AW653" s="16" t="s">
        <v>34</v>
      </c>
      <c r="AX653" s="16" t="s">
        <v>72</v>
      </c>
      <c r="AY653" s="210" t="s">
        <v>154</v>
      </c>
    </row>
    <row r="654" s="13" customFormat="1">
      <c r="A654" s="13"/>
      <c r="B654" s="185"/>
      <c r="C654" s="13"/>
      <c r="D654" s="186" t="s">
        <v>166</v>
      </c>
      <c r="E654" s="187" t="s">
        <v>3</v>
      </c>
      <c r="F654" s="188" t="s">
        <v>222</v>
      </c>
      <c r="G654" s="13"/>
      <c r="H654" s="187" t="s">
        <v>3</v>
      </c>
      <c r="I654" s="189"/>
      <c r="J654" s="13"/>
      <c r="K654" s="13"/>
      <c r="L654" s="185"/>
      <c r="M654" s="190"/>
      <c r="N654" s="191"/>
      <c r="O654" s="191"/>
      <c r="P654" s="191"/>
      <c r="Q654" s="191"/>
      <c r="R654" s="191"/>
      <c r="S654" s="191"/>
      <c r="T654" s="19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7" t="s">
        <v>166</v>
      </c>
      <c r="AU654" s="187" t="s">
        <v>82</v>
      </c>
      <c r="AV654" s="13" t="s">
        <v>80</v>
      </c>
      <c r="AW654" s="13" t="s">
        <v>34</v>
      </c>
      <c r="AX654" s="13" t="s">
        <v>72</v>
      </c>
      <c r="AY654" s="187" t="s">
        <v>154</v>
      </c>
    </row>
    <row r="655" s="14" customFormat="1">
      <c r="A655" s="14"/>
      <c r="B655" s="193"/>
      <c r="C655" s="14"/>
      <c r="D655" s="186" t="s">
        <v>166</v>
      </c>
      <c r="E655" s="194" t="s">
        <v>3</v>
      </c>
      <c r="F655" s="195" t="s">
        <v>399</v>
      </c>
      <c r="G655" s="14"/>
      <c r="H655" s="196">
        <v>129.83000000000001</v>
      </c>
      <c r="I655" s="197"/>
      <c r="J655" s="14"/>
      <c r="K655" s="14"/>
      <c r="L655" s="193"/>
      <c r="M655" s="198"/>
      <c r="N655" s="199"/>
      <c r="O655" s="199"/>
      <c r="P655" s="199"/>
      <c r="Q655" s="199"/>
      <c r="R655" s="199"/>
      <c r="S655" s="199"/>
      <c r="T655" s="20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4" t="s">
        <v>166</v>
      </c>
      <c r="AU655" s="194" t="s">
        <v>82</v>
      </c>
      <c r="AV655" s="14" t="s">
        <v>82</v>
      </c>
      <c r="AW655" s="14" t="s">
        <v>34</v>
      </c>
      <c r="AX655" s="14" t="s">
        <v>72</v>
      </c>
      <c r="AY655" s="194" t="s">
        <v>154</v>
      </c>
    </row>
    <row r="656" s="14" customFormat="1">
      <c r="A656" s="14"/>
      <c r="B656" s="193"/>
      <c r="C656" s="14"/>
      <c r="D656" s="186" t="s">
        <v>166</v>
      </c>
      <c r="E656" s="194" t="s">
        <v>3</v>
      </c>
      <c r="F656" s="195" t="s">
        <v>400</v>
      </c>
      <c r="G656" s="14"/>
      <c r="H656" s="196">
        <v>-7.3780000000000001</v>
      </c>
      <c r="I656" s="197"/>
      <c r="J656" s="14"/>
      <c r="K656" s="14"/>
      <c r="L656" s="193"/>
      <c r="M656" s="198"/>
      <c r="N656" s="199"/>
      <c r="O656" s="199"/>
      <c r="P656" s="199"/>
      <c r="Q656" s="199"/>
      <c r="R656" s="199"/>
      <c r="S656" s="199"/>
      <c r="T656" s="20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4" t="s">
        <v>166</v>
      </c>
      <c r="AU656" s="194" t="s">
        <v>82</v>
      </c>
      <c r="AV656" s="14" t="s">
        <v>82</v>
      </c>
      <c r="AW656" s="14" t="s">
        <v>34</v>
      </c>
      <c r="AX656" s="14" t="s">
        <v>72</v>
      </c>
      <c r="AY656" s="194" t="s">
        <v>154</v>
      </c>
    </row>
    <row r="657" s="14" customFormat="1">
      <c r="A657" s="14"/>
      <c r="B657" s="193"/>
      <c r="C657" s="14"/>
      <c r="D657" s="186" t="s">
        <v>166</v>
      </c>
      <c r="E657" s="194" t="s">
        <v>3</v>
      </c>
      <c r="F657" s="195" t="s">
        <v>401</v>
      </c>
      <c r="G657" s="14"/>
      <c r="H657" s="196">
        <v>-5.6420000000000003</v>
      </c>
      <c r="I657" s="197"/>
      <c r="J657" s="14"/>
      <c r="K657" s="14"/>
      <c r="L657" s="193"/>
      <c r="M657" s="198"/>
      <c r="N657" s="199"/>
      <c r="O657" s="199"/>
      <c r="P657" s="199"/>
      <c r="Q657" s="199"/>
      <c r="R657" s="199"/>
      <c r="S657" s="199"/>
      <c r="T657" s="20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94" t="s">
        <v>166</v>
      </c>
      <c r="AU657" s="194" t="s">
        <v>82</v>
      </c>
      <c r="AV657" s="14" t="s">
        <v>82</v>
      </c>
      <c r="AW657" s="14" t="s">
        <v>34</v>
      </c>
      <c r="AX657" s="14" t="s">
        <v>72</v>
      </c>
      <c r="AY657" s="194" t="s">
        <v>154</v>
      </c>
    </row>
    <row r="658" s="14" customFormat="1">
      <c r="A658" s="14"/>
      <c r="B658" s="193"/>
      <c r="C658" s="14"/>
      <c r="D658" s="186" t="s">
        <v>166</v>
      </c>
      <c r="E658" s="194" t="s">
        <v>3</v>
      </c>
      <c r="F658" s="195" t="s">
        <v>402</v>
      </c>
      <c r="G658" s="14"/>
      <c r="H658" s="196">
        <v>-2.3639999999999999</v>
      </c>
      <c r="I658" s="197"/>
      <c r="J658" s="14"/>
      <c r="K658" s="14"/>
      <c r="L658" s="193"/>
      <c r="M658" s="198"/>
      <c r="N658" s="199"/>
      <c r="O658" s="199"/>
      <c r="P658" s="199"/>
      <c r="Q658" s="199"/>
      <c r="R658" s="199"/>
      <c r="S658" s="199"/>
      <c r="T658" s="20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4" t="s">
        <v>166</v>
      </c>
      <c r="AU658" s="194" t="s">
        <v>82</v>
      </c>
      <c r="AV658" s="14" t="s">
        <v>82</v>
      </c>
      <c r="AW658" s="14" t="s">
        <v>34</v>
      </c>
      <c r="AX658" s="14" t="s">
        <v>72</v>
      </c>
      <c r="AY658" s="194" t="s">
        <v>154</v>
      </c>
    </row>
    <row r="659" s="14" customFormat="1">
      <c r="A659" s="14"/>
      <c r="B659" s="193"/>
      <c r="C659" s="14"/>
      <c r="D659" s="186" t="s">
        <v>166</v>
      </c>
      <c r="E659" s="194" t="s">
        <v>3</v>
      </c>
      <c r="F659" s="195" t="s">
        <v>237</v>
      </c>
      <c r="G659" s="14"/>
      <c r="H659" s="196">
        <v>-1.5760000000000001</v>
      </c>
      <c r="I659" s="197"/>
      <c r="J659" s="14"/>
      <c r="K659" s="14"/>
      <c r="L659" s="193"/>
      <c r="M659" s="198"/>
      <c r="N659" s="199"/>
      <c r="O659" s="199"/>
      <c r="P659" s="199"/>
      <c r="Q659" s="199"/>
      <c r="R659" s="199"/>
      <c r="S659" s="199"/>
      <c r="T659" s="20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4" t="s">
        <v>166</v>
      </c>
      <c r="AU659" s="194" t="s">
        <v>82</v>
      </c>
      <c r="AV659" s="14" t="s">
        <v>82</v>
      </c>
      <c r="AW659" s="14" t="s">
        <v>34</v>
      </c>
      <c r="AX659" s="14" t="s">
        <v>72</v>
      </c>
      <c r="AY659" s="194" t="s">
        <v>154</v>
      </c>
    </row>
    <row r="660" s="14" customFormat="1">
      <c r="A660" s="14"/>
      <c r="B660" s="193"/>
      <c r="C660" s="14"/>
      <c r="D660" s="186" t="s">
        <v>166</v>
      </c>
      <c r="E660" s="194" t="s">
        <v>3</v>
      </c>
      <c r="F660" s="195" t="s">
        <v>403</v>
      </c>
      <c r="G660" s="14"/>
      <c r="H660" s="196">
        <v>68.135000000000005</v>
      </c>
      <c r="I660" s="197"/>
      <c r="J660" s="14"/>
      <c r="K660" s="14"/>
      <c r="L660" s="193"/>
      <c r="M660" s="198"/>
      <c r="N660" s="199"/>
      <c r="O660" s="199"/>
      <c r="P660" s="199"/>
      <c r="Q660" s="199"/>
      <c r="R660" s="199"/>
      <c r="S660" s="199"/>
      <c r="T660" s="20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4" t="s">
        <v>166</v>
      </c>
      <c r="AU660" s="194" t="s">
        <v>82</v>
      </c>
      <c r="AV660" s="14" t="s">
        <v>82</v>
      </c>
      <c r="AW660" s="14" t="s">
        <v>34</v>
      </c>
      <c r="AX660" s="14" t="s">
        <v>72</v>
      </c>
      <c r="AY660" s="194" t="s">
        <v>154</v>
      </c>
    </row>
    <row r="661" s="14" customFormat="1">
      <c r="A661" s="14"/>
      <c r="B661" s="193"/>
      <c r="C661" s="14"/>
      <c r="D661" s="186" t="s">
        <v>166</v>
      </c>
      <c r="E661" s="194" t="s">
        <v>3</v>
      </c>
      <c r="F661" s="195" t="s">
        <v>237</v>
      </c>
      <c r="G661" s="14"/>
      <c r="H661" s="196">
        <v>-1.5760000000000001</v>
      </c>
      <c r="I661" s="197"/>
      <c r="J661" s="14"/>
      <c r="K661" s="14"/>
      <c r="L661" s="193"/>
      <c r="M661" s="198"/>
      <c r="N661" s="199"/>
      <c r="O661" s="199"/>
      <c r="P661" s="199"/>
      <c r="Q661" s="199"/>
      <c r="R661" s="199"/>
      <c r="S661" s="199"/>
      <c r="T661" s="20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94" t="s">
        <v>166</v>
      </c>
      <c r="AU661" s="194" t="s">
        <v>82</v>
      </c>
      <c r="AV661" s="14" t="s">
        <v>82</v>
      </c>
      <c r="AW661" s="14" t="s">
        <v>34</v>
      </c>
      <c r="AX661" s="14" t="s">
        <v>72</v>
      </c>
      <c r="AY661" s="194" t="s">
        <v>154</v>
      </c>
    </row>
    <row r="662" s="14" customFormat="1">
      <c r="A662" s="14"/>
      <c r="B662" s="193"/>
      <c r="C662" s="14"/>
      <c r="D662" s="186" t="s">
        <v>166</v>
      </c>
      <c r="E662" s="194" t="s">
        <v>3</v>
      </c>
      <c r="F662" s="195" t="s">
        <v>404</v>
      </c>
      <c r="G662" s="14"/>
      <c r="H662" s="196">
        <v>-3.7570000000000001</v>
      </c>
      <c r="I662" s="197"/>
      <c r="J662" s="14"/>
      <c r="K662" s="14"/>
      <c r="L662" s="193"/>
      <c r="M662" s="198"/>
      <c r="N662" s="199"/>
      <c r="O662" s="199"/>
      <c r="P662" s="199"/>
      <c r="Q662" s="199"/>
      <c r="R662" s="199"/>
      <c r="S662" s="199"/>
      <c r="T662" s="20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4" t="s">
        <v>166</v>
      </c>
      <c r="AU662" s="194" t="s">
        <v>82</v>
      </c>
      <c r="AV662" s="14" t="s">
        <v>82</v>
      </c>
      <c r="AW662" s="14" t="s">
        <v>34</v>
      </c>
      <c r="AX662" s="14" t="s">
        <v>72</v>
      </c>
      <c r="AY662" s="194" t="s">
        <v>154</v>
      </c>
    </row>
    <row r="663" s="14" customFormat="1">
      <c r="A663" s="14"/>
      <c r="B663" s="193"/>
      <c r="C663" s="14"/>
      <c r="D663" s="186" t="s">
        <v>166</v>
      </c>
      <c r="E663" s="194" t="s">
        <v>3</v>
      </c>
      <c r="F663" s="195" t="s">
        <v>405</v>
      </c>
      <c r="G663" s="14"/>
      <c r="H663" s="196">
        <v>89.194000000000003</v>
      </c>
      <c r="I663" s="197"/>
      <c r="J663" s="14"/>
      <c r="K663" s="14"/>
      <c r="L663" s="193"/>
      <c r="M663" s="198"/>
      <c r="N663" s="199"/>
      <c r="O663" s="199"/>
      <c r="P663" s="199"/>
      <c r="Q663" s="199"/>
      <c r="R663" s="199"/>
      <c r="S663" s="199"/>
      <c r="T663" s="20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4" t="s">
        <v>166</v>
      </c>
      <c r="AU663" s="194" t="s">
        <v>82</v>
      </c>
      <c r="AV663" s="14" t="s">
        <v>82</v>
      </c>
      <c r="AW663" s="14" t="s">
        <v>34</v>
      </c>
      <c r="AX663" s="14" t="s">
        <v>72</v>
      </c>
      <c r="AY663" s="194" t="s">
        <v>154</v>
      </c>
    </row>
    <row r="664" s="14" customFormat="1">
      <c r="A664" s="14"/>
      <c r="B664" s="193"/>
      <c r="C664" s="14"/>
      <c r="D664" s="186" t="s">
        <v>166</v>
      </c>
      <c r="E664" s="194" t="s">
        <v>3</v>
      </c>
      <c r="F664" s="195" t="s">
        <v>237</v>
      </c>
      <c r="G664" s="14"/>
      <c r="H664" s="196">
        <v>-1.5760000000000001</v>
      </c>
      <c r="I664" s="197"/>
      <c r="J664" s="14"/>
      <c r="K664" s="14"/>
      <c r="L664" s="193"/>
      <c r="M664" s="198"/>
      <c r="N664" s="199"/>
      <c r="O664" s="199"/>
      <c r="P664" s="199"/>
      <c r="Q664" s="199"/>
      <c r="R664" s="199"/>
      <c r="S664" s="199"/>
      <c r="T664" s="20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4" t="s">
        <v>166</v>
      </c>
      <c r="AU664" s="194" t="s">
        <v>82</v>
      </c>
      <c r="AV664" s="14" t="s">
        <v>82</v>
      </c>
      <c r="AW664" s="14" t="s">
        <v>34</v>
      </c>
      <c r="AX664" s="14" t="s">
        <v>72</v>
      </c>
      <c r="AY664" s="194" t="s">
        <v>154</v>
      </c>
    </row>
    <row r="665" s="14" customFormat="1">
      <c r="A665" s="14"/>
      <c r="B665" s="193"/>
      <c r="C665" s="14"/>
      <c r="D665" s="186" t="s">
        <v>166</v>
      </c>
      <c r="E665" s="194" t="s">
        <v>3</v>
      </c>
      <c r="F665" s="195" t="s">
        <v>382</v>
      </c>
      <c r="G665" s="14"/>
      <c r="H665" s="196">
        <v>-1.3500000000000001</v>
      </c>
      <c r="I665" s="197"/>
      <c r="J665" s="14"/>
      <c r="K665" s="14"/>
      <c r="L665" s="193"/>
      <c r="M665" s="198"/>
      <c r="N665" s="199"/>
      <c r="O665" s="199"/>
      <c r="P665" s="199"/>
      <c r="Q665" s="199"/>
      <c r="R665" s="199"/>
      <c r="S665" s="199"/>
      <c r="T665" s="20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194" t="s">
        <v>166</v>
      </c>
      <c r="AU665" s="194" t="s">
        <v>82</v>
      </c>
      <c r="AV665" s="14" t="s">
        <v>82</v>
      </c>
      <c r="AW665" s="14" t="s">
        <v>34</v>
      </c>
      <c r="AX665" s="14" t="s">
        <v>72</v>
      </c>
      <c r="AY665" s="194" t="s">
        <v>154</v>
      </c>
    </row>
    <row r="666" s="14" customFormat="1">
      <c r="A666" s="14"/>
      <c r="B666" s="193"/>
      <c r="C666" s="14"/>
      <c r="D666" s="186" t="s">
        <v>166</v>
      </c>
      <c r="E666" s="194" t="s">
        <v>3</v>
      </c>
      <c r="F666" s="195" t="s">
        <v>406</v>
      </c>
      <c r="G666" s="14"/>
      <c r="H666" s="196">
        <v>-9.4990000000000006</v>
      </c>
      <c r="I666" s="197"/>
      <c r="J666" s="14"/>
      <c r="K666" s="14"/>
      <c r="L666" s="193"/>
      <c r="M666" s="198"/>
      <c r="N666" s="199"/>
      <c r="O666" s="199"/>
      <c r="P666" s="199"/>
      <c r="Q666" s="199"/>
      <c r="R666" s="199"/>
      <c r="S666" s="199"/>
      <c r="T666" s="20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4" t="s">
        <v>166</v>
      </c>
      <c r="AU666" s="194" t="s">
        <v>82</v>
      </c>
      <c r="AV666" s="14" t="s">
        <v>82</v>
      </c>
      <c r="AW666" s="14" t="s">
        <v>34</v>
      </c>
      <c r="AX666" s="14" t="s">
        <v>72</v>
      </c>
      <c r="AY666" s="194" t="s">
        <v>154</v>
      </c>
    </row>
    <row r="667" s="14" customFormat="1">
      <c r="A667" s="14"/>
      <c r="B667" s="193"/>
      <c r="C667" s="14"/>
      <c r="D667" s="186" t="s">
        <v>166</v>
      </c>
      <c r="E667" s="194" t="s">
        <v>3</v>
      </c>
      <c r="F667" s="195" t="s">
        <v>407</v>
      </c>
      <c r="G667" s="14"/>
      <c r="H667" s="196">
        <v>-1.54</v>
      </c>
      <c r="I667" s="197"/>
      <c r="J667" s="14"/>
      <c r="K667" s="14"/>
      <c r="L667" s="193"/>
      <c r="M667" s="198"/>
      <c r="N667" s="199"/>
      <c r="O667" s="199"/>
      <c r="P667" s="199"/>
      <c r="Q667" s="199"/>
      <c r="R667" s="199"/>
      <c r="S667" s="199"/>
      <c r="T667" s="20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4" t="s">
        <v>166</v>
      </c>
      <c r="AU667" s="194" t="s">
        <v>82</v>
      </c>
      <c r="AV667" s="14" t="s">
        <v>82</v>
      </c>
      <c r="AW667" s="14" t="s">
        <v>34</v>
      </c>
      <c r="AX667" s="14" t="s">
        <v>72</v>
      </c>
      <c r="AY667" s="194" t="s">
        <v>154</v>
      </c>
    </row>
    <row r="668" s="14" customFormat="1">
      <c r="A668" s="14"/>
      <c r="B668" s="193"/>
      <c r="C668" s="14"/>
      <c r="D668" s="186" t="s">
        <v>166</v>
      </c>
      <c r="E668" s="194" t="s">
        <v>3</v>
      </c>
      <c r="F668" s="195" t="s">
        <v>408</v>
      </c>
      <c r="G668" s="14"/>
      <c r="H668" s="196">
        <v>-1.694</v>
      </c>
      <c r="I668" s="197"/>
      <c r="J668" s="14"/>
      <c r="K668" s="14"/>
      <c r="L668" s="193"/>
      <c r="M668" s="198"/>
      <c r="N668" s="199"/>
      <c r="O668" s="199"/>
      <c r="P668" s="199"/>
      <c r="Q668" s="199"/>
      <c r="R668" s="199"/>
      <c r="S668" s="199"/>
      <c r="T668" s="20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4" t="s">
        <v>166</v>
      </c>
      <c r="AU668" s="194" t="s">
        <v>82</v>
      </c>
      <c r="AV668" s="14" t="s">
        <v>82</v>
      </c>
      <c r="AW668" s="14" t="s">
        <v>34</v>
      </c>
      <c r="AX668" s="14" t="s">
        <v>72</v>
      </c>
      <c r="AY668" s="194" t="s">
        <v>154</v>
      </c>
    </row>
    <row r="669" s="16" customFormat="1">
      <c r="A669" s="16"/>
      <c r="B669" s="209"/>
      <c r="C669" s="16"/>
      <c r="D669" s="186" t="s">
        <v>166</v>
      </c>
      <c r="E669" s="210" t="s">
        <v>3</v>
      </c>
      <c r="F669" s="211" t="s">
        <v>234</v>
      </c>
      <c r="G669" s="16"/>
      <c r="H669" s="212">
        <v>249.20700000000002</v>
      </c>
      <c r="I669" s="213"/>
      <c r="J669" s="16"/>
      <c r="K669" s="16"/>
      <c r="L669" s="209"/>
      <c r="M669" s="214"/>
      <c r="N669" s="215"/>
      <c r="O669" s="215"/>
      <c r="P669" s="215"/>
      <c r="Q669" s="215"/>
      <c r="R669" s="215"/>
      <c r="S669" s="215"/>
      <c r="T669" s="2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10" t="s">
        <v>166</v>
      </c>
      <c r="AU669" s="210" t="s">
        <v>82</v>
      </c>
      <c r="AV669" s="16" t="s">
        <v>183</v>
      </c>
      <c r="AW669" s="16" t="s">
        <v>34</v>
      </c>
      <c r="AX669" s="16" t="s">
        <v>72</v>
      </c>
      <c r="AY669" s="210" t="s">
        <v>154</v>
      </c>
    </row>
    <row r="670" s="13" customFormat="1">
      <c r="A670" s="13"/>
      <c r="B670" s="185"/>
      <c r="C670" s="13"/>
      <c r="D670" s="186" t="s">
        <v>166</v>
      </c>
      <c r="E670" s="187" t="s">
        <v>3</v>
      </c>
      <c r="F670" s="188" t="s">
        <v>246</v>
      </c>
      <c r="G670" s="13"/>
      <c r="H670" s="187" t="s">
        <v>3</v>
      </c>
      <c r="I670" s="189"/>
      <c r="J670" s="13"/>
      <c r="K670" s="13"/>
      <c r="L670" s="185"/>
      <c r="M670" s="190"/>
      <c r="N670" s="191"/>
      <c r="O670" s="191"/>
      <c r="P670" s="191"/>
      <c r="Q670" s="191"/>
      <c r="R670" s="191"/>
      <c r="S670" s="191"/>
      <c r="T670" s="19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7" t="s">
        <v>166</v>
      </c>
      <c r="AU670" s="187" t="s">
        <v>82</v>
      </c>
      <c r="AV670" s="13" t="s">
        <v>80</v>
      </c>
      <c r="AW670" s="13" t="s">
        <v>34</v>
      </c>
      <c r="AX670" s="13" t="s">
        <v>72</v>
      </c>
      <c r="AY670" s="187" t="s">
        <v>154</v>
      </c>
    </row>
    <row r="671" s="14" customFormat="1">
      <c r="A671" s="14"/>
      <c r="B671" s="193"/>
      <c r="C671" s="14"/>
      <c r="D671" s="186" t="s">
        <v>166</v>
      </c>
      <c r="E671" s="194" t="s">
        <v>3</v>
      </c>
      <c r="F671" s="195" t="s">
        <v>409</v>
      </c>
      <c r="G671" s="14"/>
      <c r="H671" s="196">
        <v>27.899999999999999</v>
      </c>
      <c r="I671" s="197"/>
      <c r="J671" s="14"/>
      <c r="K671" s="14"/>
      <c r="L671" s="193"/>
      <c r="M671" s="198"/>
      <c r="N671" s="199"/>
      <c r="O671" s="199"/>
      <c r="P671" s="199"/>
      <c r="Q671" s="199"/>
      <c r="R671" s="199"/>
      <c r="S671" s="199"/>
      <c r="T671" s="20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4" t="s">
        <v>166</v>
      </c>
      <c r="AU671" s="194" t="s">
        <v>82</v>
      </c>
      <c r="AV671" s="14" t="s">
        <v>82</v>
      </c>
      <c r="AW671" s="14" t="s">
        <v>34</v>
      </c>
      <c r="AX671" s="14" t="s">
        <v>72</v>
      </c>
      <c r="AY671" s="194" t="s">
        <v>154</v>
      </c>
    </row>
    <row r="672" s="14" customFormat="1">
      <c r="A672" s="14"/>
      <c r="B672" s="193"/>
      <c r="C672" s="14"/>
      <c r="D672" s="186" t="s">
        <v>166</v>
      </c>
      <c r="E672" s="194" t="s">
        <v>3</v>
      </c>
      <c r="F672" s="195" t="s">
        <v>410</v>
      </c>
      <c r="G672" s="14"/>
      <c r="H672" s="196">
        <v>160.90000000000001</v>
      </c>
      <c r="I672" s="197"/>
      <c r="J672" s="14"/>
      <c r="K672" s="14"/>
      <c r="L672" s="193"/>
      <c r="M672" s="198"/>
      <c r="N672" s="199"/>
      <c r="O672" s="199"/>
      <c r="P672" s="199"/>
      <c r="Q672" s="199"/>
      <c r="R672" s="199"/>
      <c r="S672" s="199"/>
      <c r="T672" s="20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94" t="s">
        <v>166</v>
      </c>
      <c r="AU672" s="194" t="s">
        <v>82</v>
      </c>
      <c r="AV672" s="14" t="s">
        <v>82</v>
      </c>
      <c r="AW672" s="14" t="s">
        <v>34</v>
      </c>
      <c r="AX672" s="14" t="s">
        <v>72</v>
      </c>
      <c r="AY672" s="194" t="s">
        <v>154</v>
      </c>
    </row>
    <row r="673" s="14" customFormat="1">
      <c r="A673" s="14"/>
      <c r="B673" s="193"/>
      <c r="C673" s="14"/>
      <c r="D673" s="186" t="s">
        <v>166</v>
      </c>
      <c r="E673" s="194" t="s">
        <v>3</v>
      </c>
      <c r="F673" s="195" t="s">
        <v>411</v>
      </c>
      <c r="G673" s="14"/>
      <c r="H673" s="196">
        <v>-2.8799999999999999</v>
      </c>
      <c r="I673" s="197"/>
      <c r="J673" s="14"/>
      <c r="K673" s="14"/>
      <c r="L673" s="193"/>
      <c r="M673" s="198"/>
      <c r="N673" s="199"/>
      <c r="O673" s="199"/>
      <c r="P673" s="199"/>
      <c r="Q673" s="199"/>
      <c r="R673" s="199"/>
      <c r="S673" s="199"/>
      <c r="T673" s="20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94" t="s">
        <v>166</v>
      </c>
      <c r="AU673" s="194" t="s">
        <v>82</v>
      </c>
      <c r="AV673" s="14" t="s">
        <v>82</v>
      </c>
      <c r="AW673" s="14" t="s">
        <v>34</v>
      </c>
      <c r="AX673" s="14" t="s">
        <v>72</v>
      </c>
      <c r="AY673" s="194" t="s">
        <v>154</v>
      </c>
    </row>
    <row r="674" s="14" customFormat="1">
      <c r="A674" s="14"/>
      <c r="B674" s="193"/>
      <c r="C674" s="14"/>
      <c r="D674" s="186" t="s">
        <v>166</v>
      </c>
      <c r="E674" s="194" t="s">
        <v>3</v>
      </c>
      <c r="F674" s="195" t="s">
        <v>412</v>
      </c>
      <c r="G674" s="14"/>
      <c r="H674" s="196">
        <v>-6.3040000000000003</v>
      </c>
      <c r="I674" s="197"/>
      <c r="J674" s="14"/>
      <c r="K674" s="14"/>
      <c r="L674" s="193"/>
      <c r="M674" s="198"/>
      <c r="N674" s="199"/>
      <c r="O674" s="199"/>
      <c r="P674" s="199"/>
      <c r="Q674" s="199"/>
      <c r="R674" s="199"/>
      <c r="S674" s="199"/>
      <c r="T674" s="20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4" t="s">
        <v>166</v>
      </c>
      <c r="AU674" s="194" t="s">
        <v>82</v>
      </c>
      <c r="AV674" s="14" t="s">
        <v>82</v>
      </c>
      <c r="AW674" s="14" t="s">
        <v>34</v>
      </c>
      <c r="AX674" s="14" t="s">
        <v>72</v>
      </c>
      <c r="AY674" s="194" t="s">
        <v>154</v>
      </c>
    </row>
    <row r="675" s="14" customFormat="1">
      <c r="A675" s="14"/>
      <c r="B675" s="193"/>
      <c r="C675" s="14"/>
      <c r="D675" s="186" t="s">
        <v>166</v>
      </c>
      <c r="E675" s="194" t="s">
        <v>3</v>
      </c>
      <c r="F675" s="195" t="s">
        <v>413</v>
      </c>
      <c r="G675" s="14"/>
      <c r="H675" s="196">
        <v>46.600000000000001</v>
      </c>
      <c r="I675" s="197"/>
      <c r="J675" s="14"/>
      <c r="K675" s="14"/>
      <c r="L675" s="193"/>
      <c r="M675" s="198"/>
      <c r="N675" s="199"/>
      <c r="O675" s="199"/>
      <c r="P675" s="199"/>
      <c r="Q675" s="199"/>
      <c r="R675" s="199"/>
      <c r="S675" s="199"/>
      <c r="T675" s="20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94" t="s">
        <v>166</v>
      </c>
      <c r="AU675" s="194" t="s">
        <v>82</v>
      </c>
      <c r="AV675" s="14" t="s">
        <v>82</v>
      </c>
      <c r="AW675" s="14" t="s">
        <v>34</v>
      </c>
      <c r="AX675" s="14" t="s">
        <v>72</v>
      </c>
      <c r="AY675" s="194" t="s">
        <v>154</v>
      </c>
    </row>
    <row r="676" s="14" customFormat="1">
      <c r="A676" s="14"/>
      <c r="B676" s="193"/>
      <c r="C676" s="14"/>
      <c r="D676" s="186" t="s">
        <v>166</v>
      </c>
      <c r="E676" s="194" t="s">
        <v>3</v>
      </c>
      <c r="F676" s="195" t="s">
        <v>248</v>
      </c>
      <c r="G676" s="14"/>
      <c r="H676" s="196">
        <v>-1.7729999999999999</v>
      </c>
      <c r="I676" s="197"/>
      <c r="J676" s="14"/>
      <c r="K676" s="14"/>
      <c r="L676" s="193"/>
      <c r="M676" s="198"/>
      <c r="N676" s="199"/>
      <c r="O676" s="199"/>
      <c r="P676" s="199"/>
      <c r="Q676" s="199"/>
      <c r="R676" s="199"/>
      <c r="S676" s="199"/>
      <c r="T676" s="20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4" t="s">
        <v>166</v>
      </c>
      <c r="AU676" s="194" t="s">
        <v>82</v>
      </c>
      <c r="AV676" s="14" t="s">
        <v>82</v>
      </c>
      <c r="AW676" s="14" t="s">
        <v>34</v>
      </c>
      <c r="AX676" s="14" t="s">
        <v>72</v>
      </c>
      <c r="AY676" s="194" t="s">
        <v>154</v>
      </c>
    </row>
    <row r="677" s="14" customFormat="1">
      <c r="A677" s="14"/>
      <c r="B677" s="193"/>
      <c r="C677" s="14"/>
      <c r="D677" s="186" t="s">
        <v>166</v>
      </c>
      <c r="E677" s="194" t="s">
        <v>3</v>
      </c>
      <c r="F677" s="195" t="s">
        <v>414</v>
      </c>
      <c r="G677" s="14"/>
      <c r="H677" s="196">
        <v>56.100000000000001</v>
      </c>
      <c r="I677" s="197"/>
      <c r="J677" s="14"/>
      <c r="K677" s="14"/>
      <c r="L677" s="193"/>
      <c r="M677" s="198"/>
      <c r="N677" s="199"/>
      <c r="O677" s="199"/>
      <c r="P677" s="199"/>
      <c r="Q677" s="199"/>
      <c r="R677" s="199"/>
      <c r="S677" s="199"/>
      <c r="T677" s="20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194" t="s">
        <v>166</v>
      </c>
      <c r="AU677" s="194" t="s">
        <v>82</v>
      </c>
      <c r="AV677" s="14" t="s">
        <v>82</v>
      </c>
      <c r="AW677" s="14" t="s">
        <v>34</v>
      </c>
      <c r="AX677" s="14" t="s">
        <v>72</v>
      </c>
      <c r="AY677" s="194" t="s">
        <v>154</v>
      </c>
    </row>
    <row r="678" s="14" customFormat="1">
      <c r="A678" s="14"/>
      <c r="B678" s="193"/>
      <c r="C678" s="14"/>
      <c r="D678" s="186" t="s">
        <v>166</v>
      </c>
      <c r="E678" s="194" t="s">
        <v>3</v>
      </c>
      <c r="F678" s="195" t="s">
        <v>236</v>
      </c>
      <c r="G678" s="14"/>
      <c r="H678" s="196">
        <v>-2.758</v>
      </c>
      <c r="I678" s="197"/>
      <c r="J678" s="14"/>
      <c r="K678" s="14"/>
      <c r="L678" s="193"/>
      <c r="M678" s="198"/>
      <c r="N678" s="199"/>
      <c r="O678" s="199"/>
      <c r="P678" s="199"/>
      <c r="Q678" s="199"/>
      <c r="R678" s="199"/>
      <c r="S678" s="199"/>
      <c r="T678" s="20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194" t="s">
        <v>166</v>
      </c>
      <c r="AU678" s="194" t="s">
        <v>82</v>
      </c>
      <c r="AV678" s="14" t="s">
        <v>82</v>
      </c>
      <c r="AW678" s="14" t="s">
        <v>34</v>
      </c>
      <c r="AX678" s="14" t="s">
        <v>72</v>
      </c>
      <c r="AY678" s="194" t="s">
        <v>154</v>
      </c>
    </row>
    <row r="679" s="16" customFormat="1">
      <c r="A679" s="16"/>
      <c r="B679" s="209"/>
      <c r="C679" s="16"/>
      <c r="D679" s="186" t="s">
        <v>166</v>
      </c>
      <c r="E679" s="210" t="s">
        <v>3</v>
      </c>
      <c r="F679" s="211" t="s">
        <v>234</v>
      </c>
      <c r="G679" s="16"/>
      <c r="H679" s="212">
        <v>277.78500000000003</v>
      </c>
      <c r="I679" s="213"/>
      <c r="J679" s="16"/>
      <c r="K679" s="16"/>
      <c r="L679" s="209"/>
      <c r="M679" s="214"/>
      <c r="N679" s="215"/>
      <c r="O679" s="215"/>
      <c r="P679" s="215"/>
      <c r="Q679" s="215"/>
      <c r="R679" s="215"/>
      <c r="S679" s="215"/>
      <c r="T679" s="2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10" t="s">
        <v>166</v>
      </c>
      <c r="AU679" s="210" t="s">
        <v>82</v>
      </c>
      <c r="AV679" s="16" t="s">
        <v>183</v>
      </c>
      <c r="AW679" s="16" t="s">
        <v>34</v>
      </c>
      <c r="AX679" s="16" t="s">
        <v>72</v>
      </c>
      <c r="AY679" s="210" t="s">
        <v>154</v>
      </c>
    </row>
    <row r="680" s="15" customFormat="1">
      <c r="A680" s="15"/>
      <c r="B680" s="201"/>
      <c r="C680" s="15"/>
      <c r="D680" s="186" t="s">
        <v>166</v>
      </c>
      <c r="E680" s="202" t="s">
        <v>3</v>
      </c>
      <c r="F680" s="203" t="s">
        <v>171</v>
      </c>
      <c r="G680" s="15"/>
      <c r="H680" s="204">
        <v>957.85199999999975</v>
      </c>
      <c r="I680" s="205"/>
      <c r="J680" s="15"/>
      <c r="K680" s="15"/>
      <c r="L680" s="201"/>
      <c r="M680" s="206"/>
      <c r="N680" s="207"/>
      <c r="O680" s="207"/>
      <c r="P680" s="207"/>
      <c r="Q680" s="207"/>
      <c r="R680" s="207"/>
      <c r="S680" s="207"/>
      <c r="T680" s="20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02" t="s">
        <v>166</v>
      </c>
      <c r="AU680" s="202" t="s">
        <v>82</v>
      </c>
      <c r="AV680" s="15" t="s">
        <v>162</v>
      </c>
      <c r="AW680" s="15" t="s">
        <v>34</v>
      </c>
      <c r="AX680" s="15" t="s">
        <v>80</v>
      </c>
      <c r="AY680" s="202" t="s">
        <v>154</v>
      </c>
    </row>
    <row r="681" s="2" customFormat="1" ht="24.15" customHeight="1">
      <c r="A681" s="40"/>
      <c r="B681" s="166"/>
      <c r="C681" s="167" t="s">
        <v>706</v>
      </c>
      <c r="D681" s="167" t="s">
        <v>157</v>
      </c>
      <c r="E681" s="168" t="s">
        <v>707</v>
      </c>
      <c r="F681" s="169" t="s">
        <v>708</v>
      </c>
      <c r="G681" s="170" t="s">
        <v>186</v>
      </c>
      <c r="H681" s="171">
        <v>121.486</v>
      </c>
      <c r="I681" s="172"/>
      <c r="J681" s="173">
        <f>ROUND(I681*H681,2)</f>
        <v>0</v>
      </c>
      <c r="K681" s="169" t="s">
        <v>161</v>
      </c>
      <c r="L681" s="41"/>
      <c r="M681" s="174" t="s">
        <v>3</v>
      </c>
      <c r="N681" s="175" t="s">
        <v>43</v>
      </c>
      <c r="O681" s="74"/>
      <c r="P681" s="176">
        <f>O681*H681</f>
        <v>0</v>
      </c>
      <c r="Q681" s="176">
        <v>0.001</v>
      </c>
      <c r="R681" s="176">
        <f>Q681*H681</f>
        <v>0.12148600000000001</v>
      </c>
      <c r="S681" s="176">
        <v>0.00031</v>
      </c>
      <c r="T681" s="177">
        <f>S681*H681</f>
        <v>0.037660659999999999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178" t="s">
        <v>322</v>
      </c>
      <c r="AT681" s="178" t="s">
        <v>157</v>
      </c>
      <c r="AU681" s="178" t="s">
        <v>82</v>
      </c>
      <c r="AY681" s="21" t="s">
        <v>154</v>
      </c>
      <c r="BE681" s="179">
        <f>IF(N681="základní",J681,0)</f>
        <v>0</v>
      </c>
      <c r="BF681" s="179">
        <f>IF(N681="snížená",J681,0)</f>
        <v>0</v>
      </c>
      <c r="BG681" s="179">
        <f>IF(N681="zákl. přenesená",J681,0)</f>
        <v>0</v>
      </c>
      <c r="BH681" s="179">
        <f>IF(N681="sníž. přenesená",J681,0)</f>
        <v>0</v>
      </c>
      <c r="BI681" s="179">
        <f>IF(N681="nulová",J681,0)</f>
        <v>0</v>
      </c>
      <c r="BJ681" s="21" t="s">
        <v>80</v>
      </c>
      <c r="BK681" s="179">
        <f>ROUND(I681*H681,2)</f>
        <v>0</v>
      </c>
      <c r="BL681" s="21" t="s">
        <v>322</v>
      </c>
      <c r="BM681" s="178" t="s">
        <v>709</v>
      </c>
    </row>
    <row r="682" s="2" customFormat="1">
      <c r="A682" s="40"/>
      <c r="B682" s="41"/>
      <c r="C682" s="40"/>
      <c r="D682" s="180" t="s">
        <v>164</v>
      </c>
      <c r="E682" s="40"/>
      <c r="F682" s="181" t="s">
        <v>710</v>
      </c>
      <c r="G682" s="40"/>
      <c r="H682" s="40"/>
      <c r="I682" s="182"/>
      <c r="J682" s="40"/>
      <c r="K682" s="40"/>
      <c r="L682" s="41"/>
      <c r="M682" s="183"/>
      <c r="N682" s="184"/>
      <c r="O682" s="74"/>
      <c r="P682" s="74"/>
      <c r="Q682" s="74"/>
      <c r="R682" s="74"/>
      <c r="S682" s="74"/>
      <c r="T682" s="75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21" t="s">
        <v>164</v>
      </c>
      <c r="AU682" s="21" t="s">
        <v>82</v>
      </c>
    </row>
    <row r="683" s="13" customFormat="1">
      <c r="A683" s="13"/>
      <c r="B683" s="185"/>
      <c r="C683" s="13"/>
      <c r="D683" s="186" t="s">
        <v>166</v>
      </c>
      <c r="E683" s="187" t="s">
        <v>3</v>
      </c>
      <c r="F683" s="188" t="s">
        <v>195</v>
      </c>
      <c r="G683" s="13"/>
      <c r="H683" s="187" t="s">
        <v>3</v>
      </c>
      <c r="I683" s="189"/>
      <c r="J683" s="13"/>
      <c r="K683" s="13"/>
      <c r="L683" s="185"/>
      <c r="M683" s="190"/>
      <c r="N683" s="191"/>
      <c r="O683" s="191"/>
      <c r="P683" s="191"/>
      <c r="Q683" s="191"/>
      <c r="R683" s="191"/>
      <c r="S683" s="191"/>
      <c r="T683" s="19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87" t="s">
        <v>166</v>
      </c>
      <c r="AU683" s="187" t="s">
        <v>82</v>
      </c>
      <c r="AV683" s="13" t="s">
        <v>80</v>
      </c>
      <c r="AW683" s="13" t="s">
        <v>34</v>
      </c>
      <c r="AX683" s="13" t="s">
        <v>72</v>
      </c>
      <c r="AY683" s="187" t="s">
        <v>154</v>
      </c>
    </row>
    <row r="684" s="14" customFormat="1">
      <c r="A684" s="14"/>
      <c r="B684" s="193"/>
      <c r="C684" s="14"/>
      <c r="D684" s="186" t="s">
        <v>166</v>
      </c>
      <c r="E684" s="194" t="s">
        <v>3</v>
      </c>
      <c r="F684" s="195" t="s">
        <v>711</v>
      </c>
      <c r="G684" s="14"/>
      <c r="H684" s="196">
        <v>131.208</v>
      </c>
      <c r="I684" s="197"/>
      <c r="J684" s="14"/>
      <c r="K684" s="14"/>
      <c r="L684" s="193"/>
      <c r="M684" s="198"/>
      <c r="N684" s="199"/>
      <c r="O684" s="199"/>
      <c r="P684" s="199"/>
      <c r="Q684" s="199"/>
      <c r="R684" s="199"/>
      <c r="S684" s="199"/>
      <c r="T684" s="20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4" t="s">
        <v>166</v>
      </c>
      <c r="AU684" s="194" t="s">
        <v>82</v>
      </c>
      <c r="AV684" s="14" t="s">
        <v>82</v>
      </c>
      <c r="AW684" s="14" t="s">
        <v>34</v>
      </c>
      <c r="AX684" s="14" t="s">
        <v>72</v>
      </c>
      <c r="AY684" s="194" t="s">
        <v>154</v>
      </c>
    </row>
    <row r="685" s="14" customFormat="1">
      <c r="A685" s="14"/>
      <c r="B685" s="193"/>
      <c r="C685" s="14"/>
      <c r="D685" s="186" t="s">
        <v>166</v>
      </c>
      <c r="E685" s="194" t="s">
        <v>3</v>
      </c>
      <c r="F685" s="195" t="s">
        <v>712</v>
      </c>
      <c r="G685" s="14"/>
      <c r="H685" s="196">
        <v>-0.45000000000000001</v>
      </c>
      <c r="I685" s="197"/>
      <c r="J685" s="14"/>
      <c r="K685" s="14"/>
      <c r="L685" s="193"/>
      <c r="M685" s="198"/>
      <c r="N685" s="199"/>
      <c r="O685" s="199"/>
      <c r="P685" s="199"/>
      <c r="Q685" s="199"/>
      <c r="R685" s="199"/>
      <c r="S685" s="199"/>
      <c r="T685" s="20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194" t="s">
        <v>166</v>
      </c>
      <c r="AU685" s="194" t="s">
        <v>82</v>
      </c>
      <c r="AV685" s="14" t="s">
        <v>82</v>
      </c>
      <c r="AW685" s="14" t="s">
        <v>34</v>
      </c>
      <c r="AX685" s="14" t="s">
        <v>72</v>
      </c>
      <c r="AY685" s="194" t="s">
        <v>154</v>
      </c>
    </row>
    <row r="686" s="14" customFormat="1">
      <c r="A686" s="14"/>
      <c r="B686" s="193"/>
      <c r="C686" s="14"/>
      <c r="D686" s="186" t="s">
        <v>166</v>
      </c>
      <c r="E686" s="194" t="s">
        <v>3</v>
      </c>
      <c r="F686" s="195" t="s">
        <v>408</v>
      </c>
      <c r="G686" s="14"/>
      <c r="H686" s="196">
        <v>-1.694</v>
      </c>
      <c r="I686" s="197"/>
      <c r="J686" s="14"/>
      <c r="K686" s="14"/>
      <c r="L686" s="193"/>
      <c r="M686" s="198"/>
      <c r="N686" s="199"/>
      <c r="O686" s="199"/>
      <c r="P686" s="199"/>
      <c r="Q686" s="199"/>
      <c r="R686" s="199"/>
      <c r="S686" s="199"/>
      <c r="T686" s="20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4" t="s">
        <v>166</v>
      </c>
      <c r="AU686" s="194" t="s">
        <v>82</v>
      </c>
      <c r="AV686" s="14" t="s">
        <v>82</v>
      </c>
      <c r="AW686" s="14" t="s">
        <v>34</v>
      </c>
      <c r="AX686" s="14" t="s">
        <v>72</v>
      </c>
      <c r="AY686" s="194" t="s">
        <v>154</v>
      </c>
    </row>
    <row r="687" s="14" customFormat="1">
      <c r="A687" s="14"/>
      <c r="B687" s="193"/>
      <c r="C687" s="14"/>
      <c r="D687" s="186" t="s">
        <v>166</v>
      </c>
      <c r="E687" s="194" t="s">
        <v>3</v>
      </c>
      <c r="F687" s="195" t="s">
        <v>713</v>
      </c>
      <c r="G687" s="14"/>
      <c r="H687" s="196">
        <v>-2.9449999999999998</v>
      </c>
      <c r="I687" s="197"/>
      <c r="J687" s="14"/>
      <c r="K687" s="14"/>
      <c r="L687" s="193"/>
      <c r="M687" s="198"/>
      <c r="N687" s="199"/>
      <c r="O687" s="199"/>
      <c r="P687" s="199"/>
      <c r="Q687" s="199"/>
      <c r="R687" s="199"/>
      <c r="S687" s="199"/>
      <c r="T687" s="20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4" t="s">
        <v>166</v>
      </c>
      <c r="AU687" s="194" t="s">
        <v>82</v>
      </c>
      <c r="AV687" s="14" t="s">
        <v>82</v>
      </c>
      <c r="AW687" s="14" t="s">
        <v>34</v>
      </c>
      <c r="AX687" s="14" t="s">
        <v>72</v>
      </c>
      <c r="AY687" s="194" t="s">
        <v>154</v>
      </c>
    </row>
    <row r="688" s="14" customFormat="1">
      <c r="A688" s="14"/>
      <c r="B688" s="193"/>
      <c r="C688" s="14"/>
      <c r="D688" s="186" t="s">
        <v>166</v>
      </c>
      <c r="E688" s="194" t="s">
        <v>3</v>
      </c>
      <c r="F688" s="195" t="s">
        <v>714</v>
      </c>
      <c r="G688" s="14"/>
      <c r="H688" s="196">
        <v>-1.843</v>
      </c>
      <c r="I688" s="197"/>
      <c r="J688" s="14"/>
      <c r="K688" s="14"/>
      <c r="L688" s="193"/>
      <c r="M688" s="198"/>
      <c r="N688" s="199"/>
      <c r="O688" s="199"/>
      <c r="P688" s="199"/>
      <c r="Q688" s="199"/>
      <c r="R688" s="199"/>
      <c r="S688" s="199"/>
      <c r="T688" s="20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94" t="s">
        <v>166</v>
      </c>
      <c r="AU688" s="194" t="s">
        <v>82</v>
      </c>
      <c r="AV688" s="14" t="s">
        <v>82</v>
      </c>
      <c r="AW688" s="14" t="s">
        <v>34</v>
      </c>
      <c r="AX688" s="14" t="s">
        <v>72</v>
      </c>
      <c r="AY688" s="194" t="s">
        <v>154</v>
      </c>
    </row>
    <row r="689" s="14" customFormat="1">
      <c r="A689" s="14"/>
      <c r="B689" s="193"/>
      <c r="C689" s="14"/>
      <c r="D689" s="186" t="s">
        <v>166</v>
      </c>
      <c r="E689" s="194" t="s">
        <v>3</v>
      </c>
      <c r="F689" s="195" t="s">
        <v>715</v>
      </c>
      <c r="G689" s="14"/>
      <c r="H689" s="196">
        <v>-1.44</v>
      </c>
      <c r="I689" s="197"/>
      <c r="J689" s="14"/>
      <c r="K689" s="14"/>
      <c r="L689" s="193"/>
      <c r="M689" s="198"/>
      <c r="N689" s="199"/>
      <c r="O689" s="199"/>
      <c r="P689" s="199"/>
      <c r="Q689" s="199"/>
      <c r="R689" s="199"/>
      <c r="S689" s="199"/>
      <c r="T689" s="20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94" t="s">
        <v>166</v>
      </c>
      <c r="AU689" s="194" t="s">
        <v>82</v>
      </c>
      <c r="AV689" s="14" t="s">
        <v>82</v>
      </c>
      <c r="AW689" s="14" t="s">
        <v>34</v>
      </c>
      <c r="AX689" s="14" t="s">
        <v>72</v>
      </c>
      <c r="AY689" s="194" t="s">
        <v>154</v>
      </c>
    </row>
    <row r="690" s="14" customFormat="1">
      <c r="A690" s="14"/>
      <c r="B690" s="193"/>
      <c r="C690" s="14"/>
      <c r="D690" s="186" t="s">
        <v>166</v>
      </c>
      <c r="E690" s="194" t="s">
        <v>3</v>
      </c>
      <c r="F690" s="195" t="s">
        <v>382</v>
      </c>
      <c r="G690" s="14"/>
      <c r="H690" s="196">
        <v>-1.3500000000000001</v>
      </c>
      <c r="I690" s="197"/>
      <c r="J690" s="14"/>
      <c r="K690" s="14"/>
      <c r="L690" s="193"/>
      <c r="M690" s="198"/>
      <c r="N690" s="199"/>
      <c r="O690" s="199"/>
      <c r="P690" s="199"/>
      <c r="Q690" s="199"/>
      <c r="R690" s="199"/>
      <c r="S690" s="199"/>
      <c r="T690" s="20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4" t="s">
        <v>166</v>
      </c>
      <c r="AU690" s="194" t="s">
        <v>82</v>
      </c>
      <c r="AV690" s="14" t="s">
        <v>82</v>
      </c>
      <c r="AW690" s="14" t="s">
        <v>34</v>
      </c>
      <c r="AX690" s="14" t="s">
        <v>72</v>
      </c>
      <c r="AY690" s="194" t="s">
        <v>154</v>
      </c>
    </row>
    <row r="691" s="15" customFormat="1">
      <c r="A691" s="15"/>
      <c r="B691" s="201"/>
      <c r="C691" s="15"/>
      <c r="D691" s="186" t="s">
        <v>166</v>
      </c>
      <c r="E691" s="202" t="s">
        <v>3</v>
      </c>
      <c r="F691" s="203" t="s">
        <v>171</v>
      </c>
      <c r="G691" s="15"/>
      <c r="H691" s="204">
        <v>121.48600000000003</v>
      </c>
      <c r="I691" s="205"/>
      <c r="J691" s="15"/>
      <c r="K691" s="15"/>
      <c r="L691" s="201"/>
      <c r="M691" s="206"/>
      <c r="N691" s="207"/>
      <c r="O691" s="207"/>
      <c r="P691" s="207"/>
      <c r="Q691" s="207"/>
      <c r="R691" s="207"/>
      <c r="S691" s="207"/>
      <c r="T691" s="20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02" t="s">
        <v>166</v>
      </c>
      <c r="AU691" s="202" t="s">
        <v>82</v>
      </c>
      <c r="AV691" s="15" t="s">
        <v>162</v>
      </c>
      <c r="AW691" s="15" t="s">
        <v>34</v>
      </c>
      <c r="AX691" s="15" t="s">
        <v>80</v>
      </c>
      <c r="AY691" s="202" t="s">
        <v>154</v>
      </c>
    </row>
    <row r="692" s="12" customFormat="1" ht="25.92" customHeight="1">
      <c r="A692" s="12"/>
      <c r="B692" s="153"/>
      <c r="C692" s="12"/>
      <c r="D692" s="154" t="s">
        <v>71</v>
      </c>
      <c r="E692" s="155" t="s">
        <v>716</v>
      </c>
      <c r="F692" s="155" t="s">
        <v>717</v>
      </c>
      <c r="G692" s="12"/>
      <c r="H692" s="12"/>
      <c r="I692" s="156"/>
      <c r="J692" s="157">
        <f>BK692</f>
        <v>0</v>
      </c>
      <c r="K692" s="12"/>
      <c r="L692" s="153"/>
      <c r="M692" s="158"/>
      <c r="N692" s="159"/>
      <c r="O692" s="159"/>
      <c r="P692" s="160">
        <f>P693</f>
        <v>0</v>
      </c>
      <c r="Q692" s="159"/>
      <c r="R692" s="160">
        <f>R693</f>
        <v>0</v>
      </c>
      <c r="S692" s="159"/>
      <c r="T692" s="161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154" t="s">
        <v>197</v>
      </c>
      <c r="AT692" s="162" t="s">
        <v>71</v>
      </c>
      <c r="AU692" s="162" t="s">
        <v>72</v>
      </c>
      <c r="AY692" s="154" t="s">
        <v>154</v>
      </c>
      <c r="BK692" s="163">
        <f>BK693</f>
        <v>0</v>
      </c>
    </row>
    <row r="693" s="12" customFormat="1" ht="22.8" customHeight="1">
      <c r="A693" s="12"/>
      <c r="B693" s="153"/>
      <c r="C693" s="12"/>
      <c r="D693" s="154" t="s">
        <v>71</v>
      </c>
      <c r="E693" s="164" t="s">
        <v>718</v>
      </c>
      <c r="F693" s="164" t="s">
        <v>719</v>
      </c>
      <c r="G693" s="12"/>
      <c r="H693" s="12"/>
      <c r="I693" s="156"/>
      <c r="J693" s="165">
        <f>BK693</f>
        <v>0</v>
      </c>
      <c r="K693" s="12"/>
      <c r="L693" s="153"/>
      <c r="M693" s="158"/>
      <c r="N693" s="159"/>
      <c r="O693" s="159"/>
      <c r="P693" s="160">
        <f>SUM(P694:P695)</f>
        <v>0</v>
      </c>
      <c r="Q693" s="159"/>
      <c r="R693" s="160">
        <f>SUM(R694:R695)</f>
        <v>0</v>
      </c>
      <c r="S693" s="159"/>
      <c r="T693" s="161">
        <f>SUM(T694:T695)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154" t="s">
        <v>197</v>
      </c>
      <c r="AT693" s="162" t="s">
        <v>71</v>
      </c>
      <c r="AU693" s="162" t="s">
        <v>80</v>
      </c>
      <c r="AY693" s="154" t="s">
        <v>154</v>
      </c>
      <c r="BK693" s="163">
        <f>SUM(BK694:BK695)</f>
        <v>0</v>
      </c>
    </row>
    <row r="694" s="2" customFormat="1" ht="16.5" customHeight="1">
      <c r="A694" s="40"/>
      <c r="B694" s="166"/>
      <c r="C694" s="167" t="s">
        <v>720</v>
      </c>
      <c r="D694" s="167" t="s">
        <v>157</v>
      </c>
      <c r="E694" s="168" t="s">
        <v>721</v>
      </c>
      <c r="F694" s="169" t="s">
        <v>722</v>
      </c>
      <c r="G694" s="170" t="s">
        <v>468</v>
      </c>
      <c r="H694" s="171">
        <v>1</v>
      </c>
      <c r="I694" s="172"/>
      <c r="J694" s="173">
        <f>ROUND(I694*H694,2)</f>
        <v>0</v>
      </c>
      <c r="K694" s="169" t="s">
        <v>161</v>
      </c>
      <c r="L694" s="41"/>
      <c r="M694" s="174" t="s">
        <v>3</v>
      </c>
      <c r="N694" s="175" t="s">
        <v>43</v>
      </c>
      <c r="O694" s="74"/>
      <c r="P694" s="176">
        <f>O694*H694</f>
        <v>0</v>
      </c>
      <c r="Q694" s="176">
        <v>0</v>
      </c>
      <c r="R694" s="176">
        <f>Q694*H694</f>
        <v>0</v>
      </c>
      <c r="S694" s="176">
        <v>0</v>
      </c>
      <c r="T694" s="177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178" t="s">
        <v>723</v>
      </c>
      <c r="AT694" s="178" t="s">
        <v>157</v>
      </c>
      <c r="AU694" s="178" t="s">
        <v>82</v>
      </c>
      <c r="AY694" s="21" t="s">
        <v>154</v>
      </c>
      <c r="BE694" s="179">
        <f>IF(N694="základní",J694,0)</f>
        <v>0</v>
      </c>
      <c r="BF694" s="179">
        <f>IF(N694="snížená",J694,0)</f>
        <v>0</v>
      </c>
      <c r="BG694" s="179">
        <f>IF(N694="zákl. přenesená",J694,0)</f>
        <v>0</v>
      </c>
      <c r="BH694" s="179">
        <f>IF(N694="sníž. přenesená",J694,0)</f>
        <v>0</v>
      </c>
      <c r="BI694" s="179">
        <f>IF(N694="nulová",J694,0)</f>
        <v>0</v>
      </c>
      <c r="BJ694" s="21" t="s">
        <v>80</v>
      </c>
      <c r="BK694" s="179">
        <f>ROUND(I694*H694,2)</f>
        <v>0</v>
      </c>
      <c r="BL694" s="21" t="s">
        <v>723</v>
      </c>
      <c r="BM694" s="178" t="s">
        <v>724</v>
      </c>
    </row>
    <row r="695" s="2" customFormat="1">
      <c r="A695" s="40"/>
      <c r="B695" s="41"/>
      <c r="C695" s="40"/>
      <c r="D695" s="180" t="s">
        <v>164</v>
      </c>
      <c r="E695" s="40"/>
      <c r="F695" s="181" t="s">
        <v>725</v>
      </c>
      <c r="G695" s="40"/>
      <c r="H695" s="40"/>
      <c r="I695" s="182"/>
      <c r="J695" s="40"/>
      <c r="K695" s="40"/>
      <c r="L695" s="41"/>
      <c r="M695" s="217"/>
      <c r="N695" s="218"/>
      <c r="O695" s="219"/>
      <c r="P695" s="219"/>
      <c r="Q695" s="219"/>
      <c r="R695" s="219"/>
      <c r="S695" s="219"/>
      <c r="T695" s="22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21" t="s">
        <v>164</v>
      </c>
      <c r="AU695" s="21" t="s">
        <v>82</v>
      </c>
    </row>
    <row r="696" s="2" customFormat="1" ht="6.96" customHeight="1">
      <c r="A696" s="40"/>
      <c r="B696" s="57"/>
      <c r="C696" s="58"/>
      <c r="D696" s="58"/>
      <c r="E696" s="58"/>
      <c r="F696" s="58"/>
      <c r="G696" s="58"/>
      <c r="H696" s="58"/>
      <c r="I696" s="58"/>
      <c r="J696" s="58"/>
      <c r="K696" s="58"/>
      <c r="L696" s="41"/>
      <c r="M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</sheetData>
  <autoFilter ref="C100:K69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4_02/963042819"/>
    <hyperlink ref="F112" r:id="rId2" display="https://podminky.urs.cz/item/CS_URS_2024_02/963051113"/>
    <hyperlink ref="F121" r:id="rId3" display="https://podminky.urs.cz/item/CS_URS_2024_02/963053935"/>
    <hyperlink ref="F125" r:id="rId4" display="https://podminky.urs.cz/item/CS_URS_2024_02/965041341"/>
    <hyperlink ref="F129" r:id="rId5" display="https://podminky.urs.cz/item/CS_URS_2024_02/965043441"/>
    <hyperlink ref="F134" r:id="rId6" display="https://podminky.urs.cz/item/CS_URS_2024_02/965045113"/>
    <hyperlink ref="F138" r:id="rId7" display="https://podminky.urs.cz/item/CS_URS_2024_02/965049111"/>
    <hyperlink ref="F142" r:id="rId8" display="https://podminky.urs.cz/item/CS_URS_2024_02/965081213"/>
    <hyperlink ref="F152" r:id="rId9" display="https://podminky.urs.cz/item/CS_URS_2024_02/962031132"/>
    <hyperlink ref="F166" r:id="rId10" display="https://podminky.urs.cz/item/CS_URS_2024_02/962031133"/>
    <hyperlink ref="F183" r:id="rId11" display="https://podminky.urs.cz/item/CS_URS_2024_02/965081353"/>
    <hyperlink ref="F188" r:id="rId12" display="https://podminky.urs.cz/item/CS_URS_2024_02/968062246"/>
    <hyperlink ref="F206" r:id="rId13" display="https://podminky.urs.cz/item/CS_URS_2024_02/968072455"/>
    <hyperlink ref="F249" r:id="rId14" display="https://podminky.urs.cz/item/CS_URS_2024_02/968072456"/>
    <hyperlink ref="F253" r:id="rId15" display="https://podminky.urs.cz/item/CS_URS_2024_02/971033461"/>
    <hyperlink ref="F260" r:id="rId16" display="https://podminky.urs.cz/item/CS_URS_2024_02/971033621"/>
    <hyperlink ref="F264" r:id="rId17" display="https://podminky.urs.cz/item/CS_URS_2024_02/971033631"/>
    <hyperlink ref="F268" r:id="rId18" display="https://podminky.urs.cz/item/CS_URS_2024_02/971033681"/>
    <hyperlink ref="F297" r:id="rId19" display="https://podminky.urs.cz/item/CS_URS_2024_02/973031345"/>
    <hyperlink ref="F301" r:id="rId20" display="https://podminky.urs.cz/item/CS_URS_2024_02/978011191"/>
    <hyperlink ref="F308" r:id="rId21" display="https://podminky.urs.cz/item/CS_URS_2024_02/978013191"/>
    <hyperlink ref="F376" r:id="rId22" display="https://podminky.urs.cz/item/CS_URS_2024_02/978059541"/>
    <hyperlink ref="F399" r:id="rId23" display="https://podminky.urs.cz/item/CS_URS_2024_02/997013211"/>
    <hyperlink ref="F401" r:id="rId24" display="https://podminky.urs.cz/item/CS_URS_2024_02/997013501"/>
    <hyperlink ref="F403" r:id="rId25" display="https://podminky.urs.cz/item/CS_URS_2024_02/997013509"/>
    <hyperlink ref="F406" r:id="rId26" display="https://podminky.urs.cz/item/CS_URS_2024_02/997013871"/>
    <hyperlink ref="F410" r:id="rId27" display="https://podminky.urs.cz/item/CS_URS_2024_02/711141811"/>
    <hyperlink ref="F415" r:id="rId28" display="https://podminky.urs.cz/item/CS_URS_2024_02/721171808"/>
    <hyperlink ref="F418" r:id="rId29" display="https://podminky.urs.cz/item/CS_URS_2024_02/722170804"/>
    <hyperlink ref="F421" r:id="rId30" display="https://podminky.urs.cz/item/CS_URS_2024_02/723120805"/>
    <hyperlink ref="F425" r:id="rId31" display="https://podminky.urs.cz/item/CS_URS_2024_02/725110811"/>
    <hyperlink ref="F434" r:id="rId32" display="https://podminky.urs.cz/item/CS_URS_2024_02/725210821"/>
    <hyperlink ref="F443" r:id="rId33" display="https://podminky.urs.cz/item/CS_URS_2024_02/725240812"/>
    <hyperlink ref="F450" r:id="rId34" display="https://podminky.urs.cz/item/CS_URS_2024_02/725320822"/>
    <hyperlink ref="F457" r:id="rId35" display="https://podminky.urs.cz/item/CS_URS_2024_02/725330820"/>
    <hyperlink ref="F462" r:id="rId36" display="https://podminky.urs.cz/item/CS_URS_2024_02/725610810"/>
    <hyperlink ref="F469" r:id="rId37" display="https://podminky.urs.cz/item/CS_URS_2024_02/725820801"/>
    <hyperlink ref="F478" r:id="rId38" display="https://podminky.urs.cz/item/CS_URS_2024_02/725840850"/>
    <hyperlink ref="F486" r:id="rId39" display="https://podminky.urs.cz/item/CS_URS_2024_02/735121810"/>
    <hyperlink ref="F489" r:id="rId40" display="https://podminky.urs.cz/item/CS_URS_2024_02/741210811"/>
    <hyperlink ref="F491" r:id="rId41" display="https://podminky.urs.cz/item/CS_URS_2024_02/741421811"/>
    <hyperlink ref="F496" r:id="rId42" display="https://podminky.urs.cz/item/CS_URS_2024_02/762521811"/>
    <hyperlink ref="F501" r:id="rId43" display="https://podminky.urs.cz/item/CS_URS_2024_02/763111811"/>
    <hyperlink ref="F507" r:id="rId44" display="https://podminky.urs.cz/item/CS_URS_2024_02/763111821"/>
    <hyperlink ref="F511" r:id="rId45" display="https://podminky.urs.cz/item/CS_URS_2024_02/763131822"/>
    <hyperlink ref="F516" r:id="rId46" display="https://podminky.urs.cz/item/CS_URS_2024_02/764002851"/>
    <hyperlink ref="F533" r:id="rId47" display="https://podminky.urs.cz/item/CS_URS_2024_02/764002861"/>
    <hyperlink ref="F544" r:id="rId48" display="https://podminky.urs.cz/item/CS_URS_2024_02/764004801"/>
    <hyperlink ref="F548" r:id="rId49" display="https://podminky.urs.cz/item/CS_URS_2024_02/764004861"/>
    <hyperlink ref="F553" r:id="rId50" display="https://podminky.urs.cz/item/CS_URS_2024_02/765191901"/>
    <hyperlink ref="F558" r:id="rId51" display="https://podminky.urs.cz/item/CS_URS_2024_02/766491851"/>
    <hyperlink ref="F567" r:id="rId52" display="https://podminky.urs.cz/item/CS_URS_2024_02/766691914"/>
    <hyperlink ref="F579" r:id="rId53" display="https://podminky.urs.cz/item/CS_URS_2024_02/766812840"/>
    <hyperlink ref="F587" r:id="rId54" display="https://podminky.urs.cz/item/CS_URS_2024_02/767161811"/>
    <hyperlink ref="F591" r:id="rId55" display="https://podminky.urs.cz/item/CS_URS_2024_02/767661811"/>
    <hyperlink ref="F599" r:id="rId56" display="https://podminky.urs.cz/item/CS_URS_2024_02/775521800"/>
    <hyperlink ref="F604" r:id="rId57" display="https://podminky.urs.cz/item/CS_URS_2024_02/776201812"/>
    <hyperlink ref="F614" r:id="rId58" display="https://podminky.urs.cz/item/CS_URS_2024_02/784121001"/>
    <hyperlink ref="F682" r:id="rId59" display="https://podminky.urs.cz/item/CS_URS_2024_02/784121007"/>
    <hyperlink ref="F695" r:id="rId60" display="https://podminky.urs.cz/item/CS_URS_2024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85</v>
      </c>
      <c r="AZ2" s="221" t="s">
        <v>726</v>
      </c>
      <c r="BA2" s="221" t="s">
        <v>727</v>
      </c>
      <c r="BB2" s="221" t="s">
        <v>186</v>
      </c>
      <c r="BC2" s="221" t="s">
        <v>728</v>
      </c>
      <c r="BD2" s="221" t="s">
        <v>183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  <c r="AZ3" s="221" t="s">
        <v>729</v>
      </c>
      <c r="BA3" s="221" t="s">
        <v>730</v>
      </c>
      <c r="BB3" s="221" t="s">
        <v>186</v>
      </c>
      <c r="BC3" s="221" t="s">
        <v>731</v>
      </c>
      <c r="BD3" s="221" t="s">
        <v>183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  <c r="AZ4" s="221" t="s">
        <v>732</v>
      </c>
      <c r="BA4" s="221" t="s">
        <v>733</v>
      </c>
      <c r="BB4" s="221" t="s">
        <v>186</v>
      </c>
      <c r="BC4" s="221" t="s">
        <v>734</v>
      </c>
      <c r="BD4" s="221" t="s">
        <v>183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735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ROUND(J107,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ROUND((SUM(BE107:BE1878)),  2)</f>
        <v>0</v>
      </c>
      <c r="G33" s="40"/>
      <c r="H33" s="40"/>
      <c r="I33" s="125">
        <v>0.20999999999999999</v>
      </c>
      <c r="J33" s="124">
        <f>ROUND(((SUM(BE107:BE1878))*I33),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ROUND((SUM(BF107:BF1878)),  2)</f>
        <v>0</v>
      </c>
      <c r="G34" s="40"/>
      <c r="H34" s="40"/>
      <c r="I34" s="125">
        <v>0.12</v>
      </c>
      <c r="J34" s="124">
        <f>ROUND(((SUM(BF107:BF1878))*I34),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ROUND((SUM(BG107:BG1878)),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ROUND((SUM(BH107:BH1878)),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ROUND((SUM(BI107:BI1878)),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02 - Stavební úpravy hlavní budovy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J107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J108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736</v>
      </c>
      <c r="E61" s="141"/>
      <c r="F61" s="141"/>
      <c r="G61" s="141"/>
      <c r="H61" s="141"/>
      <c r="I61" s="141"/>
      <c r="J61" s="142">
        <f>J109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737</v>
      </c>
      <c r="E62" s="141"/>
      <c r="F62" s="141"/>
      <c r="G62" s="141"/>
      <c r="H62" s="141"/>
      <c r="I62" s="141"/>
      <c r="J62" s="142">
        <f>J197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738</v>
      </c>
      <c r="E63" s="141"/>
      <c r="F63" s="141"/>
      <c r="G63" s="141"/>
      <c r="H63" s="141"/>
      <c r="I63" s="141"/>
      <c r="J63" s="142">
        <f>J252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739</v>
      </c>
      <c r="E64" s="141"/>
      <c r="F64" s="141"/>
      <c r="G64" s="141"/>
      <c r="H64" s="141"/>
      <c r="I64" s="141"/>
      <c r="J64" s="142">
        <f>J353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740</v>
      </c>
      <c r="E65" s="141"/>
      <c r="F65" s="141"/>
      <c r="G65" s="141"/>
      <c r="H65" s="141"/>
      <c r="I65" s="141"/>
      <c r="J65" s="142">
        <f>J511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741</v>
      </c>
      <c r="E66" s="141"/>
      <c r="F66" s="141"/>
      <c r="G66" s="141"/>
      <c r="H66" s="141"/>
      <c r="I66" s="141"/>
      <c r="J66" s="142">
        <f>J559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742</v>
      </c>
      <c r="E67" s="141"/>
      <c r="F67" s="141"/>
      <c r="G67" s="141"/>
      <c r="H67" s="141"/>
      <c r="I67" s="141"/>
      <c r="J67" s="142">
        <f>J942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118</v>
      </c>
      <c r="E68" s="141"/>
      <c r="F68" s="141"/>
      <c r="G68" s="141"/>
      <c r="H68" s="141"/>
      <c r="I68" s="141"/>
      <c r="J68" s="142">
        <f>J963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119</v>
      </c>
      <c r="E69" s="141"/>
      <c r="F69" s="141"/>
      <c r="G69" s="141"/>
      <c r="H69" s="141"/>
      <c r="I69" s="141"/>
      <c r="J69" s="142">
        <f>J1068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743</v>
      </c>
      <c r="E70" s="141"/>
      <c r="F70" s="141"/>
      <c r="G70" s="141"/>
      <c r="H70" s="141"/>
      <c r="I70" s="141"/>
      <c r="J70" s="142">
        <f>J1078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5"/>
      <c r="C71" s="9"/>
      <c r="D71" s="136" t="s">
        <v>120</v>
      </c>
      <c r="E71" s="137"/>
      <c r="F71" s="137"/>
      <c r="G71" s="137"/>
      <c r="H71" s="137"/>
      <c r="I71" s="137"/>
      <c r="J71" s="138">
        <f>J1081</f>
        <v>0</v>
      </c>
      <c r="K71" s="9"/>
      <c r="L71" s="13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39"/>
      <c r="C72" s="10"/>
      <c r="D72" s="140" t="s">
        <v>744</v>
      </c>
      <c r="E72" s="141"/>
      <c r="F72" s="141"/>
      <c r="G72" s="141"/>
      <c r="H72" s="141"/>
      <c r="I72" s="141"/>
      <c r="J72" s="142">
        <f>J1082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9"/>
      <c r="C73" s="10"/>
      <c r="D73" s="140" t="s">
        <v>745</v>
      </c>
      <c r="E73" s="141"/>
      <c r="F73" s="141"/>
      <c r="G73" s="141"/>
      <c r="H73" s="141"/>
      <c r="I73" s="141"/>
      <c r="J73" s="142">
        <f>J1096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9"/>
      <c r="C74" s="10"/>
      <c r="D74" s="140" t="s">
        <v>746</v>
      </c>
      <c r="E74" s="141"/>
      <c r="F74" s="141"/>
      <c r="G74" s="141"/>
      <c r="H74" s="141"/>
      <c r="I74" s="141"/>
      <c r="J74" s="142">
        <f>J1107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128</v>
      </c>
      <c r="E75" s="141"/>
      <c r="F75" s="141"/>
      <c r="G75" s="141"/>
      <c r="H75" s="141"/>
      <c r="I75" s="141"/>
      <c r="J75" s="142">
        <f>J1141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9"/>
      <c r="C76" s="10"/>
      <c r="D76" s="140" t="s">
        <v>129</v>
      </c>
      <c r="E76" s="141"/>
      <c r="F76" s="141"/>
      <c r="G76" s="141"/>
      <c r="H76" s="141"/>
      <c r="I76" s="141"/>
      <c r="J76" s="142">
        <f>J1147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9"/>
      <c r="C77" s="10"/>
      <c r="D77" s="140" t="s">
        <v>130</v>
      </c>
      <c r="E77" s="141"/>
      <c r="F77" s="141"/>
      <c r="G77" s="141"/>
      <c r="H77" s="141"/>
      <c r="I77" s="141"/>
      <c r="J77" s="142">
        <f>J1182</f>
        <v>0</v>
      </c>
      <c r="K77" s="10"/>
      <c r="L77" s="13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9"/>
      <c r="C78" s="10"/>
      <c r="D78" s="140" t="s">
        <v>131</v>
      </c>
      <c r="E78" s="141"/>
      <c r="F78" s="141"/>
      <c r="G78" s="141"/>
      <c r="H78" s="141"/>
      <c r="I78" s="141"/>
      <c r="J78" s="142">
        <f>J1236</f>
        <v>0</v>
      </c>
      <c r="K78" s="10"/>
      <c r="L78" s="13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9"/>
      <c r="C79" s="10"/>
      <c r="D79" s="140" t="s">
        <v>132</v>
      </c>
      <c r="E79" s="141"/>
      <c r="F79" s="141"/>
      <c r="G79" s="141"/>
      <c r="H79" s="141"/>
      <c r="I79" s="141"/>
      <c r="J79" s="142">
        <f>J1244</f>
        <v>0</v>
      </c>
      <c r="K79" s="10"/>
      <c r="L79" s="13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9"/>
      <c r="C80" s="10"/>
      <c r="D80" s="140" t="s">
        <v>133</v>
      </c>
      <c r="E80" s="141"/>
      <c r="F80" s="141"/>
      <c r="G80" s="141"/>
      <c r="H80" s="141"/>
      <c r="I80" s="141"/>
      <c r="J80" s="142">
        <f>J1445</f>
        <v>0</v>
      </c>
      <c r="K80" s="10"/>
      <c r="L80" s="13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9"/>
      <c r="C81" s="10"/>
      <c r="D81" s="140" t="s">
        <v>747</v>
      </c>
      <c r="E81" s="141"/>
      <c r="F81" s="141"/>
      <c r="G81" s="141"/>
      <c r="H81" s="141"/>
      <c r="I81" s="141"/>
      <c r="J81" s="142">
        <f>J1495</f>
        <v>0</v>
      </c>
      <c r="K81" s="10"/>
      <c r="L81" s="13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9"/>
      <c r="C82" s="10"/>
      <c r="D82" s="140" t="s">
        <v>135</v>
      </c>
      <c r="E82" s="141"/>
      <c r="F82" s="141"/>
      <c r="G82" s="141"/>
      <c r="H82" s="141"/>
      <c r="I82" s="141"/>
      <c r="J82" s="142">
        <f>J1579</f>
        <v>0</v>
      </c>
      <c r="K82" s="10"/>
      <c r="L82" s="13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39"/>
      <c r="C83" s="10"/>
      <c r="D83" s="140" t="s">
        <v>748</v>
      </c>
      <c r="E83" s="141"/>
      <c r="F83" s="141"/>
      <c r="G83" s="141"/>
      <c r="H83" s="141"/>
      <c r="I83" s="141"/>
      <c r="J83" s="142">
        <f>J1652</f>
        <v>0</v>
      </c>
      <c r="K83" s="10"/>
      <c r="L83" s="13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39"/>
      <c r="C84" s="10"/>
      <c r="D84" s="140" t="s">
        <v>749</v>
      </c>
      <c r="E84" s="141"/>
      <c r="F84" s="141"/>
      <c r="G84" s="141"/>
      <c r="H84" s="141"/>
      <c r="I84" s="141"/>
      <c r="J84" s="142">
        <f>J1678</f>
        <v>0</v>
      </c>
      <c r="K84" s="10"/>
      <c r="L84" s="13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39"/>
      <c r="C85" s="10"/>
      <c r="D85" s="140" t="s">
        <v>136</v>
      </c>
      <c r="E85" s="141"/>
      <c r="F85" s="141"/>
      <c r="G85" s="141"/>
      <c r="H85" s="141"/>
      <c r="I85" s="141"/>
      <c r="J85" s="142">
        <f>J1689</f>
        <v>0</v>
      </c>
      <c r="K85" s="10"/>
      <c r="L85" s="13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39"/>
      <c r="C86" s="10"/>
      <c r="D86" s="140" t="s">
        <v>750</v>
      </c>
      <c r="E86" s="141"/>
      <c r="F86" s="141"/>
      <c r="G86" s="141"/>
      <c r="H86" s="141"/>
      <c r="I86" s="141"/>
      <c r="J86" s="142">
        <f>J1858</f>
        <v>0</v>
      </c>
      <c r="K86" s="10"/>
      <c r="L86" s="13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35"/>
      <c r="C87" s="9"/>
      <c r="D87" s="136" t="s">
        <v>137</v>
      </c>
      <c r="E87" s="137"/>
      <c r="F87" s="137"/>
      <c r="G87" s="137"/>
      <c r="H87" s="137"/>
      <c r="I87" s="137"/>
      <c r="J87" s="138">
        <f>J1876</f>
        <v>0</v>
      </c>
      <c r="K87" s="9"/>
      <c r="L87" s="135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11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139</v>
      </c>
      <c r="D94" s="40"/>
      <c r="E94" s="40"/>
      <c r="F94" s="40"/>
      <c r="G94" s="40"/>
      <c r="H94" s="40"/>
      <c r="I94" s="40"/>
      <c r="J94" s="40"/>
      <c r="K94" s="40"/>
      <c r="L94" s="11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11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17</v>
      </c>
      <c r="D96" s="40"/>
      <c r="E96" s="40"/>
      <c r="F96" s="40"/>
      <c r="G96" s="40"/>
      <c r="H96" s="40"/>
      <c r="I96" s="40"/>
      <c r="J96" s="40"/>
      <c r="K96" s="40"/>
      <c r="L96" s="11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6.25" customHeight="1">
      <c r="A97" s="40"/>
      <c r="B97" s="41"/>
      <c r="C97" s="40"/>
      <c r="D97" s="40"/>
      <c r="E97" s="117" t="str">
        <f>E7</f>
        <v>Stavební úpravy včetně změny užívání objektu Hradní 61, Žebrák 267 53</v>
      </c>
      <c r="F97" s="34"/>
      <c r="G97" s="34"/>
      <c r="H97" s="34"/>
      <c r="I97" s="40"/>
      <c r="J97" s="40"/>
      <c r="K97" s="40"/>
      <c r="L97" s="11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111</v>
      </c>
      <c r="D98" s="40"/>
      <c r="E98" s="40"/>
      <c r="F98" s="40"/>
      <c r="G98" s="40"/>
      <c r="H98" s="40"/>
      <c r="I98" s="40"/>
      <c r="J98" s="40"/>
      <c r="K98" s="40"/>
      <c r="L98" s="11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0"/>
      <c r="D99" s="40"/>
      <c r="E99" s="64" t="str">
        <f>E9</f>
        <v>02 - Stavební úpravy hlavní budovy</v>
      </c>
      <c r="F99" s="40"/>
      <c r="G99" s="40"/>
      <c r="H99" s="40"/>
      <c r="I99" s="40"/>
      <c r="J99" s="40"/>
      <c r="K99" s="40"/>
      <c r="L99" s="11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11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0"/>
      <c r="E101" s="40"/>
      <c r="F101" s="29" t="str">
        <f>F12</f>
        <v>Žebrák</v>
      </c>
      <c r="G101" s="40"/>
      <c r="H101" s="40"/>
      <c r="I101" s="34" t="s">
        <v>23</v>
      </c>
      <c r="J101" s="66" t="str">
        <f>IF(J12="","",J12)</f>
        <v>9. 7. 2025</v>
      </c>
      <c r="K101" s="40"/>
      <c r="L101" s="11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11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25</v>
      </c>
      <c r="D103" s="40"/>
      <c r="E103" s="40"/>
      <c r="F103" s="29" t="str">
        <f>E15</f>
        <v>Město Žebrák; 00234079, Náměstí 1, 267 53 Žebrák</v>
      </c>
      <c r="G103" s="40"/>
      <c r="H103" s="40"/>
      <c r="I103" s="34" t="s">
        <v>31</v>
      </c>
      <c r="J103" s="38" t="str">
        <f>E21</f>
        <v>A.D.S. Rokycany s.r.o.</v>
      </c>
      <c r="K103" s="40"/>
      <c r="L103" s="11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0"/>
      <c r="E104" s="40"/>
      <c r="F104" s="29" t="str">
        <f>IF(E18="","",E18)</f>
        <v>Vyplň údaj</v>
      </c>
      <c r="G104" s="40"/>
      <c r="H104" s="40"/>
      <c r="I104" s="34" t="s">
        <v>35</v>
      </c>
      <c r="J104" s="38" t="str">
        <f>E24</f>
        <v>A.D.S. Rokycany s.r.o.</v>
      </c>
      <c r="K104" s="40"/>
      <c r="L104" s="11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11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43"/>
      <c r="B106" s="144"/>
      <c r="C106" s="145" t="s">
        <v>140</v>
      </c>
      <c r="D106" s="146" t="s">
        <v>57</v>
      </c>
      <c r="E106" s="146" t="s">
        <v>53</v>
      </c>
      <c r="F106" s="146" t="s">
        <v>54</v>
      </c>
      <c r="G106" s="146" t="s">
        <v>141</v>
      </c>
      <c r="H106" s="146" t="s">
        <v>142</v>
      </c>
      <c r="I106" s="146" t="s">
        <v>143</v>
      </c>
      <c r="J106" s="146" t="s">
        <v>115</v>
      </c>
      <c r="K106" s="147" t="s">
        <v>144</v>
      </c>
      <c r="L106" s="148"/>
      <c r="M106" s="82" t="s">
        <v>3</v>
      </c>
      <c r="N106" s="83" t="s">
        <v>42</v>
      </c>
      <c r="O106" s="83" t="s">
        <v>145</v>
      </c>
      <c r="P106" s="83" t="s">
        <v>146</v>
      </c>
      <c r="Q106" s="83" t="s">
        <v>147</v>
      </c>
      <c r="R106" s="83" t="s">
        <v>148</v>
      </c>
      <c r="S106" s="83" t="s">
        <v>149</v>
      </c>
      <c r="T106" s="84" t="s">
        <v>150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</row>
    <row r="107" s="2" customFormat="1" ht="22.8" customHeight="1">
      <c r="A107" s="40"/>
      <c r="B107" s="41"/>
      <c r="C107" s="89" t="s">
        <v>151</v>
      </c>
      <c r="D107" s="40"/>
      <c r="E107" s="40"/>
      <c r="F107" s="40"/>
      <c r="G107" s="40"/>
      <c r="H107" s="40"/>
      <c r="I107" s="40"/>
      <c r="J107" s="149">
        <f>BK107</f>
        <v>0</v>
      </c>
      <c r="K107" s="40"/>
      <c r="L107" s="41"/>
      <c r="M107" s="85"/>
      <c r="N107" s="70"/>
      <c r="O107" s="86"/>
      <c r="P107" s="150">
        <f>P108+P1081+P1876</f>
        <v>0</v>
      </c>
      <c r="Q107" s="86"/>
      <c r="R107" s="150">
        <f>R108+R1081+R1876</f>
        <v>296.99620941000001</v>
      </c>
      <c r="S107" s="86"/>
      <c r="T107" s="151">
        <f>T108+T1081+T1876</f>
        <v>12.388500000000001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71</v>
      </c>
      <c r="AU107" s="21" t="s">
        <v>116</v>
      </c>
      <c r="BK107" s="152">
        <f>BK108+BK1081+BK1876</f>
        <v>0</v>
      </c>
    </row>
    <row r="108" s="12" customFormat="1" ht="25.92" customHeight="1">
      <c r="A108" s="12"/>
      <c r="B108" s="153"/>
      <c r="C108" s="12"/>
      <c r="D108" s="154" t="s">
        <v>71</v>
      </c>
      <c r="E108" s="155" t="s">
        <v>152</v>
      </c>
      <c r="F108" s="155" t="s">
        <v>153</v>
      </c>
      <c r="G108" s="12"/>
      <c r="H108" s="12"/>
      <c r="I108" s="156"/>
      <c r="J108" s="157">
        <f>BK108</f>
        <v>0</v>
      </c>
      <c r="K108" s="12"/>
      <c r="L108" s="153"/>
      <c r="M108" s="158"/>
      <c r="N108" s="159"/>
      <c r="O108" s="159"/>
      <c r="P108" s="160">
        <f>P109+P197+P252+P353+P511+P559+P942+P963+P1068+P1078</f>
        <v>0</v>
      </c>
      <c r="Q108" s="159"/>
      <c r="R108" s="160">
        <f>R109+R197+R252+R353+R511+R559+R942+R963+R1068+R1078</f>
        <v>269.06554576999997</v>
      </c>
      <c r="S108" s="159"/>
      <c r="T108" s="161">
        <f>T109+T197+T252+T353+T511+T559+T942+T963+T1068+T1078</f>
        <v>12.388500000000001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80</v>
      </c>
      <c r="AT108" s="162" t="s">
        <v>71</v>
      </c>
      <c r="AU108" s="162" t="s">
        <v>72</v>
      </c>
      <c r="AY108" s="154" t="s">
        <v>154</v>
      </c>
      <c r="BK108" s="163">
        <f>BK109+BK197+BK252+BK353+BK511+BK559+BK942+BK963+BK1068+BK1078</f>
        <v>0</v>
      </c>
    </row>
    <row r="109" s="12" customFormat="1" ht="22.8" customHeight="1">
      <c r="A109" s="12"/>
      <c r="B109" s="153"/>
      <c r="C109" s="12"/>
      <c r="D109" s="154" t="s">
        <v>71</v>
      </c>
      <c r="E109" s="164" t="s">
        <v>80</v>
      </c>
      <c r="F109" s="164" t="s">
        <v>751</v>
      </c>
      <c r="G109" s="12"/>
      <c r="H109" s="12"/>
      <c r="I109" s="156"/>
      <c r="J109" s="165">
        <f>BK109</f>
        <v>0</v>
      </c>
      <c r="K109" s="12"/>
      <c r="L109" s="153"/>
      <c r="M109" s="158"/>
      <c r="N109" s="159"/>
      <c r="O109" s="159"/>
      <c r="P109" s="160">
        <f>SUM(P110:P196)</f>
        <v>0</v>
      </c>
      <c r="Q109" s="159"/>
      <c r="R109" s="160">
        <f>SUM(R110:R196)</f>
        <v>9.3439999999999994</v>
      </c>
      <c r="S109" s="159"/>
      <c r="T109" s="161">
        <f>SUM(T110:T196)</f>
        <v>12.388500000000001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4" t="s">
        <v>80</v>
      </c>
      <c r="AT109" s="162" t="s">
        <v>71</v>
      </c>
      <c r="AU109" s="162" t="s">
        <v>80</v>
      </c>
      <c r="AY109" s="154" t="s">
        <v>154</v>
      </c>
      <c r="BK109" s="163">
        <f>SUM(BK110:BK196)</f>
        <v>0</v>
      </c>
    </row>
    <row r="110" s="2" customFormat="1" ht="62.7" customHeight="1">
      <c r="A110" s="40"/>
      <c r="B110" s="166"/>
      <c r="C110" s="167" t="s">
        <v>80</v>
      </c>
      <c r="D110" s="167" t="s">
        <v>157</v>
      </c>
      <c r="E110" s="168" t="s">
        <v>752</v>
      </c>
      <c r="F110" s="169" t="s">
        <v>753</v>
      </c>
      <c r="G110" s="170" t="s">
        <v>186</v>
      </c>
      <c r="H110" s="171">
        <v>27.530000000000001</v>
      </c>
      <c r="I110" s="172"/>
      <c r="J110" s="173">
        <f>ROUND(I110*H110,2)</f>
        <v>0</v>
      </c>
      <c r="K110" s="169" t="s">
        <v>161</v>
      </c>
      <c r="L110" s="41"/>
      <c r="M110" s="174" t="s">
        <v>3</v>
      </c>
      <c r="N110" s="175" t="s">
        <v>43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0.26000000000000001</v>
      </c>
      <c r="T110" s="177">
        <f>S110*H110</f>
        <v>7.1578000000000008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162</v>
      </c>
      <c r="AT110" s="178" t="s">
        <v>157</v>
      </c>
      <c r="AU110" s="178" t="s">
        <v>82</v>
      </c>
      <c r="AY110" s="21" t="s">
        <v>154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1" t="s">
        <v>80</v>
      </c>
      <c r="BK110" s="179">
        <f>ROUND(I110*H110,2)</f>
        <v>0</v>
      </c>
      <c r="BL110" s="21" t="s">
        <v>162</v>
      </c>
      <c r="BM110" s="178" t="s">
        <v>754</v>
      </c>
    </row>
    <row r="111" s="2" customFormat="1">
      <c r="A111" s="40"/>
      <c r="B111" s="41"/>
      <c r="C111" s="40"/>
      <c r="D111" s="180" t="s">
        <v>164</v>
      </c>
      <c r="E111" s="40"/>
      <c r="F111" s="181" t="s">
        <v>755</v>
      </c>
      <c r="G111" s="40"/>
      <c r="H111" s="40"/>
      <c r="I111" s="182"/>
      <c r="J111" s="40"/>
      <c r="K111" s="40"/>
      <c r="L111" s="41"/>
      <c r="M111" s="183"/>
      <c r="N111" s="18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1" t="s">
        <v>164</v>
      </c>
      <c r="AU111" s="21" t="s">
        <v>82</v>
      </c>
    </row>
    <row r="112" s="13" customFormat="1">
      <c r="A112" s="13"/>
      <c r="B112" s="185"/>
      <c r="C112" s="13"/>
      <c r="D112" s="186" t="s">
        <v>166</v>
      </c>
      <c r="E112" s="187" t="s">
        <v>3</v>
      </c>
      <c r="F112" s="188" t="s">
        <v>195</v>
      </c>
      <c r="G112" s="13"/>
      <c r="H112" s="187" t="s">
        <v>3</v>
      </c>
      <c r="I112" s="189"/>
      <c r="J112" s="13"/>
      <c r="K112" s="13"/>
      <c r="L112" s="185"/>
      <c r="M112" s="190"/>
      <c r="N112" s="191"/>
      <c r="O112" s="191"/>
      <c r="P112" s="191"/>
      <c r="Q112" s="191"/>
      <c r="R112" s="191"/>
      <c r="S112" s="191"/>
      <c r="T112" s="19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166</v>
      </c>
      <c r="AU112" s="187" t="s">
        <v>82</v>
      </c>
      <c r="AV112" s="13" t="s">
        <v>80</v>
      </c>
      <c r="AW112" s="13" t="s">
        <v>34</v>
      </c>
      <c r="AX112" s="13" t="s">
        <v>72</v>
      </c>
      <c r="AY112" s="187" t="s">
        <v>154</v>
      </c>
    </row>
    <row r="113" s="14" customFormat="1">
      <c r="A113" s="14"/>
      <c r="B113" s="193"/>
      <c r="C113" s="14"/>
      <c r="D113" s="186" t="s">
        <v>166</v>
      </c>
      <c r="E113" s="194" t="s">
        <v>3</v>
      </c>
      <c r="F113" s="195" t="s">
        <v>756</v>
      </c>
      <c r="G113" s="14"/>
      <c r="H113" s="196">
        <v>20.710000000000001</v>
      </c>
      <c r="I113" s="197"/>
      <c r="J113" s="14"/>
      <c r="K113" s="14"/>
      <c r="L113" s="193"/>
      <c r="M113" s="198"/>
      <c r="N113" s="199"/>
      <c r="O113" s="199"/>
      <c r="P113" s="199"/>
      <c r="Q113" s="199"/>
      <c r="R113" s="199"/>
      <c r="S113" s="199"/>
      <c r="T113" s="20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4" t="s">
        <v>166</v>
      </c>
      <c r="AU113" s="194" t="s">
        <v>82</v>
      </c>
      <c r="AV113" s="14" t="s">
        <v>82</v>
      </c>
      <c r="AW113" s="14" t="s">
        <v>34</v>
      </c>
      <c r="AX113" s="14" t="s">
        <v>72</v>
      </c>
      <c r="AY113" s="194" t="s">
        <v>154</v>
      </c>
    </row>
    <row r="114" s="13" customFormat="1">
      <c r="A114" s="13"/>
      <c r="B114" s="185"/>
      <c r="C114" s="13"/>
      <c r="D114" s="186" t="s">
        <v>166</v>
      </c>
      <c r="E114" s="187" t="s">
        <v>3</v>
      </c>
      <c r="F114" s="188" t="s">
        <v>757</v>
      </c>
      <c r="G114" s="13"/>
      <c r="H114" s="187" t="s">
        <v>3</v>
      </c>
      <c r="I114" s="189"/>
      <c r="J114" s="13"/>
      <c r="K114" s="13"/>
      <c r="L114" s="185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7" t="s">
        <v>166</v>
      </c>
      <c r="AU114" s="187" t="s">
        <v>82</v>
      </c>
      <c r="AV114" s="13" t="s">
        <v>80</v>
      </c>
      <c r="AW114" s="13" t="s">
        <v>34</v>
      </c>
      <c r="AX114" s="13" t="s">
        <v>72</v>
      </c>
      <c r="AY114" s="187" t="s">
        <v>154</v>
      </c>
    </row>
    <row r="115" s="14" customFormat="1">
      <c r="A115" s="14"/>
      <c r="B115" s="193"/>
      <c r="C115" s="14"/>
      <c r="D115" s="186" t="s">
        <v>166</v>
      </c>
      <c r="E115" s="194" t="s">
        <v>3</v>
      </c>
      <c r="F115" s="195" t="s">
        <v>758</v>
      </c>
      <c r="G115" s="14"/>
      <c r="H115" s="196">
        <v>6.8200000000000003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166</v>
      </c>
      <c r="AU115" s="194" t="s">
        <v>82</v>
      </c>
      <c r="AV115" s="14" t="s">
        <v>82</v>
      </c>
      <c r="AW115" s="14" t="s">
        <v>34</v>
      </c>
      <c r="AX115" s="14" t="s">
        <v>72</v>
      </c>
      <c r="AY115" s="194" t="s">
        <v>154</v>
      </c>
    </row>
    <row r="116" s="15" customFormat="1">
      <c r="A116" s="15"/>
      <c r="B116" s="201"/>
      <c r="C116" s="15"/>
      <c r="D116" s="186" t="s">
        <v>166</v>
      </c>
      <c r="E116" s="202" t="s">
        <v>3</v>
      </c>
      <c r="F116" s="203" t="s">
        <v>171</v>
      </c>
      <c r="G116" s="15"/>
      <c r="H116" s="204">
        <v>27.530000000000001</v>
      </c>
      <c r="I116" s="205"/>
      <c r="J116" s="15"/>
      <c r="K116" s="15"/>
      <c r="L116" s="201"/>
      <c r="M116" s="206"/>
      <c r="N116" s="207"/>
      <c r="O116" s="207"/>
      <c r="P116" s="207"/>
      <c r="Q116" s="207"/>
      <c r="R116" s="207"/>
      <c r="S116" s="207"/>
      <c r="T116" s="20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2" t="s">
        <v>166</v>
      </c>
      <c r="AU116" s="202" t="s">
        <v>82</v>
      </c>
      <c r="AV116" s="15" t="s">
        <v>162</v>
      </c>
      <c r="AW116" s="15" t="s">
        <v>34</v>
      </c>
      <c r="AX116" s="15" t="s">
        <v>80</v>
      </c>
      <c r="AY116" s="202" t="s">
        <v>154</v>
      </c>
    </row>
    <row r="117" s="2" customFormat="1" ht="62.7" customHeight="1">
      <c r="A117" s="40"/>
      <c r="B117" s="166"/>
      <c r="C117" s="167" t="s">
        <v>82</v>
      </c>
      <c r="D117" s="167" t="s">
        <v>157</v>
      </c>
      <c r="E117" s="168" t="s">
        <v>759</v>
      </c>
      <c r="F117" s="169" t="s">
        <v>760</v>
      </c>
      <c r="G117" s="170" t="s">
        <v>186</v>
      </c>
      <c r="H117" s="171">
        <v>27.530000000000001</v>
      </c>
      <c r="I117" s="172"/>
      <c r="J117" s="173">
        <f>ROUND(I117*H117,2)</f>
        <v>0</v>
      </c>
      <c r="K117" s="169" t="s">
        <v>161</v>
      </c>
      <c r="L117" s="41"/>
      <c r="M117" s="174" t="s">
        <v>3</v>
      </c>
      <c r="N117" s="175" t="s">
        <v>43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0.19</v>
      </c>
      <c r="T117" s="177">
        <f>S117*H117</f>
        <v>5.2307000000000006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162</v>
      </c>
      <c r="AT117" s="178" t="s">
        <v>157</v>
      </c>
      <c r="AU117" s="178" t="s">
        <v>82</v>
      </c>
      <c r="AY117" s="21" t="s">
        <v>154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1" t="s">
        <v>80</v>
      </c>
      <c r="BK117" s="179">
        <f>ROUND(I117*H117,2)</f>
        <v>0</v>
      </c>
      <c r="BL117" s="21" t="s">
        <v>162</v>
      </c>
      <c r="BM117" s="178" t="s">
        <v>761</v>
      </c>
    </row>
    <row r="118" s="2" customFormat="1">
      <c r="A118" s="40"/>
      <c r="B118" s="41"/>
      <c r="C118" s="40"/>
      <c r="D118" s="180" t="s">
        <v>164</v>
      </c>
      <c r="E118" s="40"/>
      <c r="F118" s="181" t="s">
        <v>762</v>
      </c>
      <c r="G118" s="40"/>
      <c r="H118" s="40"/>
      <c r="I118" s="182"/>
      <c r="J118" s="40"/>
      <c r="K118" s="40"/>
      <c r="L118" s="41"/>
      <c r="M118" s="183"/>
      <c r="N118" s="18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164</v>
      </c>
      <c r="AU118" s="21" t="s">
        <v>82</v>
      </c>
    </row>
    <row r="119" s="13" customFormat="1">
      <c r="A119" s="13"/>
      <c r="B119" s="185"/>
      <c r="C119" s="13"/>
      <c r="D119" s="186" t="s">
        <v>166</v>
      </c>
      <c r="E119" s="187" t="s">
        <v>3</v>
      </c>
      <c r="F119" s="188" t="s">
        <v>195</v>
      </c>
      <c r="G119" s="13"/>
      <c r="H119" s="187" t="s">
        <v>3</v>
      </c>
      <c r="I119" s="189"/>
      <c r="J119" s="13"/>
      <c r="K119" s="13"/>
      <c r="L119" s="185"/>
      <c r="M119" s="190"/>
      <c r="N119" s="191"/>
      <c r="O119" s="191"/>
      <c r="P119" s="191"/>
      <c r="Q119" s="191"/>
      <c r="R119" s="191"/>
      <c r="S119" s="191"/>
      <c r="T119" s="19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166</v>
      </c>
      <c r="AU119" s="187" t="s">
        <v>82</v>
      </c>
      <c r="AV119" s="13" t="s">
        <v>80</v>
      </c>
      <c r="AW119" s="13" t="s">
        <v>34</v>
      </c>
      <c r="AX119" s="13" t="s">
        <v>72</v>
      </c>
      <c r="AY119" s="187" t="s">
        <v>154</v>
      </c>
    </row>
    <row r="120" s="14" customFormat="1">
      <c r="A120" s="14"/>
      <c r="B120" s="193"/>
      <c r="C120" s="14"/>
      <c r="D120" s="186" t="s">
        <v>166</v>
      </c>
      <c r="E120" s="194" t="s">
        <v>3</v>
      </c>
      <c r="F120" s="195" t="s">
        <v>756</v>
      </c>
      <c r="G120" s="14"/>
      <c r="H120" s="196">
        <v>20.710000000000001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166</v>
      </c>
      <c r="AU120" s="194" t="s">
        <v>82</v>
      </c>
      <c r="AV120" s="14" t="s">
        <v>82</v>
      </c>
      <c r="AW120" s="14" t="s">
        <v>34</v>
      </c>
      <c r="AX120" s="14" t="s">
        <v>72</v>
      </c>
      <c r="AY120" s="194" t="s">
        <v>154</v>
      </c>
    </row>
    <row r="121" s="13" customFormat="1">
      <c r="A121" s="13"/>
      <c r="B121" s="185"/>
      <c r="C121" s="13"/>
      <c r="D121" s="186" t="s">
        <v>166</v>
      </c>
      <c r="E121" s="187" t="s">
        <v>3</v>
      </c>
      <c r="F121" s="188" t="s">
        <v>757</v>
      </c>
      <c r="G121" s="13"/>
      <c r="H121" s="187" t="s">
        <v>3</v>
      </c>
      <c r="I121" s="189"/>
      <c r="J121" s="13"/>
      <c r="K121" s="13"/>
      <c r="L121" s="185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166</v>
      </c>
      <c r="AU121" s="187" t="s">
        <v>82</v>
      </c>
      <c r="AV121" s="13" t="s">
        <v>80</v>
      </c>
      <c r="AW121" s="13" t="s">
        <v>34</v>
      </c>
      <c r="AX121" s="13" t="s">
        <v>72</v>
      </c>
      <c r="AY121" s="187" t="s">
        <v>154</v>
      </c>
    </row>
    <row r="122" s="14" customFormat="1">
      <c r="A122" s="14"/>
      <c r="B122" s="193"/>
      <c r="C122" s="14"/>
      <c r="D122" s="186" t="s">
        <v>166</v>
      </c>
      <c r="E122" s="194" t="s">
        <v>3</v>
      </c>
      <c r="F122" s="195" t="s">
        <v>758</v>
      </c>
      <c r="G122" s="14"/>
      <c r="H122" s="196">
        <v>6.8200000000000003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166</v>
      </c>
      <c r="AU122" s="194" t="s">
        <v>82</v>
      </c>
      <c r="AV122" s="14" t="s">
        <v>82</v>
      </c>
      <c r="AW122" s="14" t="s">
        <v>34</v>
      </c>
      <c r="AX122" s="14" t="s">
        <v>72</v>
      </c>
      <c r="AY122" s="194" t="s">
        <v>154</v>
      </c>
    </row>
    <row r="123" s="15" customFormat="1">
      <c r="A123" s="15"/>
      <c r="B123" s="201"/>
      <c r="C123" s="15"/>
      <c r="D123" s="186" t="s">
        <v>166</v>
      </c>
      <c r="E123" s="202" t="s">
        <v>3</v>
      </c>
      <c r="F123" s="203" t="s">
        <v>171</v>
      </c>
      <c r="G123" s="15"/>
      <c r="H123" s="204">
        <v>27.530000000000001</v>
      </c>
      <c r="I123" s="205"/>
      <c r="J123" s="15"/>
      <c r="K123" s="15"/>
      <c r="L123" s="201"/>
      <c r="M123" s="206"/>
      <c r="N123" s="207"/>
      <c r="O123" s="207"/>
      <c r="P123" s="207"/>
      <c r="Q123" s="207"/>
      <c r="R123" s="207"/>
      <c r="S123" s="207"/>
      <c r="T123" s="20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02" t="s">
        <v>166</v>
      </c>
      <c r="AU123" s="202" t="s">
        <v>82</v>
      </c>
      <c r="AV123" s="15" t="s">
        <v>162</v>
      </c>
      <c r="AW123" s="15" t="s">
        <v>34</v>
      </c>
      <c r="AX123" s="15" t="s">
        <v>80</v>
      </c>
      <c r="AY123" s="202" t="s">
        <v>154</v>
      </c>
    </row>
    <row r="124" s="2" customFormat="1" ht="37.8" customHeight="1">
      <c r="A124" s="40"/>
      <c r="B124" s="166"/>
      <c r="C124" s="167" t="s">
        <v>183</v>
      </c>
      <c r="D124" s="167" t="s">
        <v>157</v>
      </c>
      <c r="E124" s="168" t="s">
        <v>763</v>
      </c>
      <c r="F124" s="169" t="s">
        <v>764</v>
      </c>
      <c r="G124" s="170" t="s">
        <v>174</v>
      </c>
      <c r="H124" s="171">
        <v>69.311000000000007</v>
      </c>
      <c r="I124" s="172"/>
      <c r="J124" s="173">
        <f>ROUND(I124*H124,2)</f>
        <v>0</v>
      </c>
      <c r="K124" s="169" t="s">
        <v>161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162</v>
      </c>
      <c r="BM124" s="178" t="s">
        <v>765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766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3" customFormat="1">
      <c r="A126" s="13"/>
      <c r="B126" s="185"/>
      <c r="C126" s="13"/>
      <c r="D126" s="186" t="s">
        <v>166</v>
      </c>
      <c r="E126" s="187" t="s">
        <v>3</v>
      </c>
      <c r="F126" s="188" t="s">
        <v>767</v>
      </c>
      <c r="G126" s="13"/>
      <c r="H126" s="187" t="s">
        <v>3</v>
      </c>
      <c r="I126" s="189"/>
      <c r="J126" s="13"/>
      <c r="K126" s="13"/>
      <c r="L126" s="185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166</v>
      </c>
      <c r="AU126" s="187" t="s">
        <v>82</v>
      </c>
      <c r="AV126" s="13" t="s">
        <v>80</v>
      </c>
      <c r="AW126" s="13" t="s">
        <v>34</v>
      </c>
      <c r="AX126" s="13" t="s">
        <v>72</v>
      </c>
      <c r="AY126" s="187" t="s">
        <v>154</v>
      </c>
    </row>
    <row r="127" s="14" customFormat="1">
      <c r="A127" s="14"/>
      <c r="B127" s="193"/>
      <c r="C127" s="14"/>
      <c r="D127" s="186" t="s">
        <v>166</v>
      </c>
      <c r="E127" s="194" t="s">
        <v>3</v>
      </c>
      <c r="F127" s="195" t="s">
        <v>768</v>
      </c>
      <c r="G127" s="14"/>
      <c r="H127" s="196">
        <v>7.9909999999999997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166</v>
      </c>
      <c r="AU127" s="194" t="s">
        <v>82</v>
      </c>
      <c r="AV127" s="14" t="s">
        <v>82</v>
      </c>
      <c r="AW127" s="14" t="s">
        <v>34</v>
      </c>
      <c r="AX127" s="14" t="s">
        <v>72</v>
      </c>
      <c r="AY127" s="194" t="s">
        <v>154</v>
      </c>
    </row>
    <row r="128" s="13" customFormat="1">
      <c r="A128" s="13"/>
      <c r="B128" s="185"/>
      <c r="C128" s="13"/>
      <c r="D128" s="186" t="s">
        <v>166</v>
      </c>
      <c r="E128" s="187" t="s">
        <v>3</v>
      </c>
      <c r="F128" s="188" t="s">
        <v>769</v>
      </c>
      <c r="G128" s="13"/>
      <c r="H128" s="187" t="s">
        <v>3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166</v>
      </c>
      <c r="AU128" s="187" t="s">
        <v>82</v>
      </c>
      <c r="AV128" s="13" t="s">
        <v>80</v>
      </c>
      <c r="AW128" s="13" t="s">
        <v>34</v>
      </c>
      <c r="AX128" s="13" t="s">
        <v>72</v>
      </c>
      <c r="AY128" s="187" t="s">
        <v>154</v>
      </c>
    </row>
    <row r="129" s="14" customFormat="1">
      <c r="A129" s="14"/>
      <c r="B129" s="193"/>
      <c r="C129" s="14"/>
      <c r="D129" s="186" t="s">
        <v>166</v>
      </c>
      <c r="E129" s="194" t="s">
        <v>3</v>
      </c>
      <c r="F129" s="195" t="s">
        <v>770</v>
      </c>
      <c r="G129" s="14"/>
      <c r="H129" s="196">
        <v>61.32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166</v>
      </c>
      <c r="AU129" s="194" t="s">
        <v>82</v>
      </c>
      <c r="AV129" s="14" t="s">
        <v>82</v>
      </c>
      <c r="AW129" s="14" t="s">
        <v>34</v>
      </c>
      <c r="AX129" s="14" t="s">
        <v>72</v>
      </c>
      <c r="AY129" s="194" t="s">
        <v>154</v>
      </c>
    </row>
    <row r="130" s="15" customFormat="1">
      <c r="A130" s="15"/>
      <c r="B130" s="201"/>
      <c r="C130" s="15"/>
      <c r="D130" s="186" t="s">
        <v>166</v>
      </c>
      <c r="E130" s="202" t="s">
        <v>3</v>
      </c>
      <c r="F130" s="203" t="s">
        <v>171</v>
      </c>
      <c r="G130" s="15"/>
      <c r="H130" s="204">
        <v>69.311000000000007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166</v>
      </c>
      <c r="AU130" s="202" t="s">
        <v>82</v>
      </c>
      <c r="AV130" s="15" t="s">
        <v>162</v>
      </c>
      <c r="AW130" s="15" t="s">
        <v>34</v>
      </c>
      <c r="AX130" s="15" t="s">
        <v>80</v>
      </c>
      <c r="AY130" s="202" t="s">
        <v>154</v>
      </c>
    </row>
    <row r="131" s="2" customFormat="1" ht="49.05" customHeight="1">
      <c r="A131" s="40"/>
      <c r="B131" s="166"/>
      <c r="C131" s="167" t="s">
        <v>162</v>
      </c>
      <c r="D131" s="167" t="s">
        <v>157</v>
      </c>
      <c r="E131" s="168" t="s">
        <v>771</v>
      </c>
      <c r="F131" s="169" t="s">
        <v>772</v>
      </c>
      <c r="G131" s="170" t="s">
        <v>174</v>
      </c>
      <c r="H131" s="171">
        <v>65.751000000000005</v>
      </c>
      <c r="I131" s="172"/>
      <c r="J131" s="173">
        <f>ROUND(I131*H131,2)</f>
        <v>0</v>
      </c>
      <c r="K131" s="169" t="s">
        <v>773</v>
      </c>
      <c r="L131" s="41"/>
      <c r="M131" s="174" t="s">
        <v>3</v>
      </c>
      <c r="N131" s="175" t="s">
        <v>43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162</v>
      </c>
      <c r="AT131" s="178" t="s">
        <v>157</v>
      </c>
      <c r="AU131" s="178" t="s">
        <v>82</v>
      </c>
      <c r="AY131" s="21" t="s">
        <v>154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1" t="s">
        <v>80</v>
      </c>
      <c r="BK131" s="179">
        <f>ROUND(I131*H131,2)</f>
        <v>0</v>
      </c>
      <c r="BL131" s="21" t="s">
        <v>162</v>
      </c>
      <c r="BM131" s="178" t="s">
        <v>774</v>
      </c>
    </row>
    <row r="132" s="2" customFormat="1">
      <c r="A132" s="40"/>
      <c r="B132" s="41"/>
      <c r="C132" s="40"/>
      <c r="D132" s="180" t="s">
        <v>164</v>
      </c>
      <c r="E132" s="40"/>
      <c r="F132" s="181" t="s">
        <v>775</v>
      </c>
      <c r="G132" s="40"/>
      <c r="H132" s="40"/>
      <c r="I132" s="182"/>
      <c r="J132" s="40"/>
      <c r="K132" s="40"/>
      <c r="L132" s="41"/>
      <c r="M132" s="183"/>
      <c r="N132" s="184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1" t="s">
        <v>164</v>
      </c>
      <c r="AU132" s="21" t="s">
        <v>82</v>
      </c>
    </row>
    <row r="133" s="13" customFormat="1">
      <c r="A133" s="13"/>
      <c r="B133" s="185"/>
      <c r="C133" s="13"/>
      <c r="D133" s="186" t="s">
        <v>166</v>
      </c>
      <c r="E133" s="187" t="s">
        <v>3</v>
      </c>
      <c r="F133" s="188" t="s">
        <v>776</v>
      </c>
      <c r="G133" s="13"/>
      <c r="H133" s="187" t="s">
        <v>3</v>
      </c>
      <c r="I133" s="189"/>
      <c r="J133" s="13"/>
      <c r="K133" s="13"/>
      <c r="L133" s="185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7" t="s">
        <v>166</v>
      </c>
      <c r="AU133" s="187" t="s">
        <v>82</v>
      </c>
      <c r="AV133" s="13" t="s">
        <v>80</v>
      </c>
      <c r="AW133" s="13" t="s">
        <v>34</v>
      </c>
      <c r="AX133" s="13" t="s">
        <v>72</v>
      </c>
      <c r="AY133" s="187" t="s">
        <v>154</v>
      </c>
    </row>
    <row r="134" s="14" customFormat="1">
      <c r="A134" s="14"/>
      <c r="B134" s="193"/>
      <c r="C134" s="14"/>
      <c r="D134" s="186" t="s">
        <v>166</v>
      </c>
      <c r="E134" s="194" t="s">
        <v>3</v>
      </c>
      <c r="F134" s="195" t="s">
        <v>777</v>
      </c>
      <c r="G134" s="14"/>
      <c r="H134" s="196">
        <v>53.295000000000002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166</v>
      </c>
      <c r="AU134" s="194" t="s">
        <v>82</v>
      </c>
      <c r="AV134" s="14" t="s">
        <v>82</v>
      </c>
      <c r="AW134" s="14" t="s">
        <v>34</v>
      </c>
      <c r="AX134" s="14" t="s">
        <v>72</v>
      </c>
      <c r="AY134" s="194" t="s">
        <v>154</v>
      </c>
    </row>
    <row r="135" s="13" customFormat="1">
      <c r="A135" s="13"/>
      <c r="B135" s="185"/>
      <c r="C135" s="13"/>
      <c r="D135" s="186" t="s">
        <v>166</v>
      </c>
      <c r="E135" s="187" t="s">
        <v>3</v>
      </c>
      <c r="F135" s="188" t="s">
        <v>778</v>
      </c>
      <c r="G135" s="13"/>
      <c r="H135" s="187" t="s">
        <v>3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166</v>
      </c>
      <c r="AU135" s="187" t="s">
        <v>82</v>
      </c>
      <c r="AV135" s="13" t="s">
        <v>80</v>
      </c>
      <c r="AW135" s="13" t="s">
        <v>34</v>
      </c>
      <c r="AX135" s="13" t="s">
        <v>72</v>
      </c>
      <c r="AY135" s="187" t="s">
        <v>154</v>
      </c>
    </row>
    <row r="136" s="14" customFormat="1">
      <c r="A136" s="14"/>
      <c r="B136" s="193"/>
      <c r="C136" s="14"/>
      <c r="D136" s="186" t="s">
        <v>166</v>
      </c>
      <c r="E136" s="194" t="s">
        <v>3</v>
      </c>
      <c r="F136" s="195" t="s">
        <v>779</v>
      </c>
      <c r="G136" s="14"/>
      <c r="H136" s="196">
        <v>7.4269999999999996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166</v>
      </c>
      <c r="AU136" s="194" t="s">
        <v>82</v>
      </c>
      <c r="AV136" s="14" t="s">
        <v>82</v>
      </c>
      <c r="AW136" s="14" t="s">
        <v>34</v>
      </c>
      <c r="AX136" s="14" t="s">
        <v>72</v>
      </c>
      <c r="AY136" s="194" t="s">
        <v>154</v>
      </c>
    </row>
    <row r="137" s="13" customFormat="1">
      <c r="A137" s="13"/>
      <c r="B137" s="185"/>
      <c r="C137" s="13"/>
      <c r="D137" s="186" t="s">
        <v>166</v>
      </c>
      <c r="E137" s="187" t="s">
        <v>3</v>
      </c>
      <c r="F137" s="188" t="s">
        <v>780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166</v>
      </c>
      <c r="AU137" s="187" t="s">
        <v>82</v>
      </c>
      <c r="AV137" s="13" t="s">
        <v>80</v>
      </c>
      <c r="AW137" s="13" t="s">
        <v>34</v>
      </c>
      <c r="AX137" s="13" t="s">
        <v>72</v>
      </c>
      <c r="AY137" s="187" t="s">
        <v>154</v>
      </c>
    </row>
    <row r="138" s="14" customFormat="1">
      <c r="A138" s="14"/>
      <c r="B138" s="193"/>
      <c r="C138" s="14"/>
      <c r="D138" s="186" t="s">
        <v>166</v>
      </c>
      <c r="E138" s="194" t="s">
        <v>3</v>
      </c>
      <c r="F138" s="195" t="s">
        <v>781</v>
      </c>
      <c r="G138" s="14"/>
      <c r="H138" s="196">
        <v>5.0289999999999999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166</v>
      </c>
      <c r="AU138" s="194" t="s">
        <v>82</v>
      </c>
      <c r="AV138" s="14" t="s">
        <v>82</v>
      </c>
      <c r="AW138" s="14" t="s">
        <v>34</v>
      </c>
      <c r="AX138" s="14" t="s">
        <v>72</v>
      </c>
      <c r="AY138" s="194" t="s">
        <v>154</v>
      </c>
    </row>
    <row r="139" s="15" customFormat="1">
      <c r="A139" s="15"/>
      <c r="B139" s="201"/>
      <c r="C139" s="15"/>
      <c r="D139" s="186" t="s">
        <v>166</v>
      </c>
      <c r="E139" s="202" t="s">
        <v>3</v>
      </c>
      <c r="F139" s="203" t="s">
        <v>171</v>
      </c>
      <c r="G139" s="15"/>
      <c r="H139" s="204">
        <v>65.751000000000005</v>
      </c>
      <c r="I139" s="205"/>
      <c r="J139" s="15"/>
      <c r="K139" s="15"/>
      <c r="L139" s="201"/>
      <c r="M139" s="206"/>
      <c r="N139" s="207"/>
      <c r="O139" s="207"/>
      <c r="P139" s="207"/>
      <c r="Q139" s="207"/>
      <c r="R139" s="207"/>
      <c r="S139" s="207"/>
      <c r="T139" s="2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2" t="s">
        <v>166</v>
      </c>
      <c r="AU139" s="202" t="s">
        <v>82</v>
      </c>
      <c r="AV139" s="15" t="s">
        <v>162</v>
      </c>
      <c r="AW139" s="15" t="s">
        <v>34</v>
      </c>
      <c r="AX139" s="15" t="s">
        <v>80</v>
      </c>
      <c r="AY139" s="202" t="s">
        <v>154</v>
      </c>
    </row>
    <row r="140" s="2" customFormat="1" ht="62.7" customHeight="1">
      <c r="A140" s="40"/>
      <c r="B140" s="166"/>
      <c r="C140" s="167" t="s">
        <v>197</v>
      </c>
      <c r="D140" s="167" t="s">
        <v>157</v>
      </c>
      <c r="E140" s="168" t="s">
        <v>782</v>
      </c>
      <c r="F140" s="169" t="s">
        <v>783</v>
      </c>
      <c r="G140" s="170" t="s">
        <v>174</v>
      </c>
      <c r="H140" s="171">
        <v>135.06200000000001</v>
      </c>
      <c r="I140" s="172"/>
      <c r="J140" s="173">
        <f>ROUND(I140*H140,2)</f>
        <v>0</v>
      </c>
      <c r="K140" s="169" t="s">
        <v>161</v>
      </c>
      <c r="L140" s="41"/>
      <c r="M140" s="174" t="s">
        <v>3</v>
      </c>
      <c r="N140" s="175" t="s">
        <v>43</v>
      </c>
      <c r="O140" s="74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162</v>
      </c>
      <c r="AT140" s="178" t="s">
        <v>157</v>
      </c>
      <c r="AU140" s="178" t="s">
        <v>82</v>
      </c>
      <c r="AY140" s="21" t="s">
        <v>154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1" t="s">
        <v>80</v>
      </c>
      <c r="BK140" s="179">
        <f>ROUND(I140*H140,2)</f>
        <v>0</v>
      </c>
      <c r="BL140" s="21" t="s">
        <v>162</v>
      </c>
      <c r="BM140" s="178" t="s">
        <v>784</v>
      </c>
    </row>
    <row r="141" s="2" customFormat="1">
      <c r="A141" s="40"/>
      <c r="B141" s="41"/>
      <c r="C141" s="40"/>
      <c r="D141" s="180" t="s">
        <v>164</v>
      </c>
      <c r="E141" s="40"/>
      <c r="F141" s="181" t="s">
        <v>785</v>
      </c>
      <c r="G141" s="40"/>
      <c r="H141" s="40"/>
      <c r="I141" s="182"/>
      <c r="J141" s="40"/>
      <c r="K141" s="40"/>
      <c r="L141" s="41"/>
      <c r="M141" s="183"/>
      <c r="N141" s="184"/>
      <c r="O141" s="74"/>
      <c r="P141" s="74"/>
      <c r="Q141" s="74"/>
      <c r="R141" s="74"/>
      <c r="S141" s="74"/>
      <c r="T141" s="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21" t="s">
        <v>164</v>
      </c>
      <c r="AU141" s="21" t="s">
        <v>82</v>
      </c>
    </row>
    <row r="142" s="13" customFormat="1">
      <c r="A142" s="13"/>
      <c r="B142" s="185"/>
      <c r="C142" s="13"/>
      <c r="D142" s="186" t="s">
        <v>166</v>
      </c>
      <c r="E142" s="187" t="s">
        <v>3</v>
      </c>
      <c r="F142" s="188" t="s">
        <v>767</v>
      </c>
      <c r="G142" s="13"/>
      <c r="H142" s="187" t="s">
        <v>3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166</v>
      </c>
      <c r="AU142" s="187" t="s">
        <v>82</v>
      </c>
      <c r="AV142" s="13" t="s">
        <v>80</v>
      </c>
      <c r="AW142" s="13" t="s">
        <v>34</v>
      </c>
      <c r="AX142" s="13" t="s">
        <v>72</v>
      </c>
      <c r="AY142" s="187" t="s">
        <v>154</v>
      </c>
    </row>
    <row r="143" s="14" customFormat="1">
      <c r="A143" s="14"/>
      <c r="B143" s="193"/>
      <c r="C143" s="14"/>
      <c r="D143" s="186" t="s">
        <v>166</v>
      </c>
      <c r="E143" s="194" t="s">
        <v>3</v>
      </c>
      <c r="F143" s="195" t="s">
        <v>768</v>
      </c>
      <c r="G143" s="14"/>
      <c r="H143" s="196">
        <v>7.9909999999999997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166</v>
      </c>
      <c r="AU143" s="194" t="s">
        <v>82</v>
      </c>
      <c r="AV143" s="14" t="s">
        <v>82</v>
      </c>
      <c r="AW143" s="14" t="s">
        <v>34</v>
      </c>
      <c r="AX143" s="14" t="s">
        <v>72</v>
      </c>
      <c r="AY143" s="194" t="s">
        <v>154</v>
      </c>
    </row>
    <row r="144" s="13" customFormat="1">
      <c r="A144" s="13"/>
      <c r="B144" s="185"/>
      <c r="C144" s="13"/>
      <c r="D144" s="186" t="s">
        <v>166</v>
      </c>
      <c r="E144" s="187" t="s">
        <v>3</v>
      </c>
      <c r="F144" s="188" t="s">
        <v>776</v>
      </c>
      <c r="G144" s="13"/>
      <c r="H144" s="187" t="s">
        <v>3</v>
      </c>
      <c r="I144" s="189"/>
      <c r="J144" s="13"/>
      <c r="K144" s="13"/>
      <c r="L144" s="185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166</v>
      </c>
      <c r="AU144" s="187" t="s">
        <v>82</v>
      </c>
      <c r="AV144" s="13" t="s">
        <v>80</v>
      </c>
      <c r="AW144" s="13" t="s">
        <v>34</v>
      </c>
      <c r="AX144" s="13" t="s">
        <v>72</v>
      </c>
      <c r="AY144" s="187" t="s">
        <v>154</v>
      </c>
    </row>
    <row r="145" s="14" customFormat="1">
      <c r="A145" s="14"/>
      <c r="B145" s="193"/>
      <c r="C145" s="14"/>
      <c r="D145" s="186" t="s">
        <v>166</v>
      </c>
      <c r="E145" s="194" t="s">
        <v>3</v>
      </c>
      <c r="F145" s="195" t="s">
        <v>777</v>
      </c>
      <c r="G145" s="14"/>
      <c r="H145" s="196">
        <v>53.295000000000002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166</v>
      </c>
      <c r="AU145" s="194" t="s">
        <v>82</v>
      </c>
      <c r="AV145" s="14" t="s">
        <v>82</v>
      </c>
      <c r="AW145" s="14" t="s">
        <v>34</v>
      </c>
      <c r="AX145" s="14" t="s">
        <v>72</v>
      </c>
      <c r="AY145" s="194" t="s">
        <v>154</v>
      </c>
    </row>
    <row r="146" s="13" customFormat="1">
      <c r="A146" s="13"/>
      <c r="B146" s="185"/>
      <c r="C146" s="13"/>
      <c r="D146" s="186" t="s">
        <v>166</v>
      </c>
      <c r="E146" s="187" t="s">
        <v>3</v>
      </c>
      <c r="F146" s="188" t="s">
        <v>778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166</v>
      </c>
      <c r="AU146" s="187" t="s">
        <v>82</v>
      </c>
      <c r="AV146" s="13" t="s">
        <v>80</v>
      </c>
      <c r="AW146" s="13" t="s">
        <v>34</v>
      </c>
      <c r="AX146" s="13" t="s">
        <v>72</v>
      </c>
      <c r="AY146" s="187" t="s">
        <v>154</v>
      </c>
    </row>
    <row r="147" s="14" customFormat="1">
      <c r="A147" s="14"/>
      <c r="B147" s="193"/>
      <c r="C147" s="14"/>
      <c r="D147" s="186" t="s">
        <v>166</v>
      </c>
      <c r="E147" s="194" t="s">
        <v>3</v>
      </c>
      <c r="F147" s="195" t="s">
        <v>779</v>
      </c>
      <c r="G147" s="14"/>
      <c r="H147" s="196">
        <v>7.4269999999999996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166</v>
      </c>
      <c r="AU147" s="194" t="s">
        <v>82</v>
      </c>
      <c r="AV147" s="14" t="s">
        <v>82</v>
      </c>
      <c r="AW147" s="14" t="s">
        <v>34</v>
      </c>
      <c r="AX147" s="14" t="s">
        <v>72</v>
      </c>
      <c r="AY147" s="194" t="s">
        <v>154</v>
      </c>
    </row>
    <row r="148" s="13" customFormat="1">
      <c r="A148" s="13"/>
      <c r="B148" s="185"/>
      <c r="C148" s="13"/>
      <c r="D148" s="186" t="s">
        <v>166</v>
      </c>
      <c r="E148" s="187" t="s">
        <v>3</v>
      </c>
      <c r="F148" s="188" t="s">
        <v>780</v>
      </c>
      <c r="G148" s="13"/>
      <c r="H148" s="187" t="s">
        <v>3</v>
      </c>
      <c r="I148" s="189"/>
      <c r="J148" s="13"/>
      <c r="K148" s="13"/>
      <c r="L148" s="185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166</v>
      </c>
      <c r="AU148" s="187" t="s">
        <v>82</v>
      </c>
      <c r="AV148" s="13" t="s">
        <v>80</v>
      </c>
      <c r="AW148" s="13" t="s">
        <v>34</v>
      </c>
      <c r="AX148" s="13" t="s">
        <v>72</v>
      </c>
      <c r="AY148" s="187" t="s">
        <v>154</v>
      </c>
    </row>
    <row r="149" s="14" customFormat="1">
      <c r="A149" s="14"/>
      <c r="B149" s="193"/>
      <c r="C149" s="14"/>
      <c r="D149" s="186" t="s">
        <v>166</v>
      </c>
      <c r="E149" s="194" t="s">
        <v>3</v>
      </c>
      <c r="F149" s="195" t="s">
        <v>781</v>
      </c>
      <c r="G149" s="14"/>
      <c r="H149" s="196">
        <v>5.0289999999999999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166</v>
      </c>
      <c r="AU149" s="194" t="s">
        <v>82</v>
      </c>
      <c r="AV149" s="14" t="s">
        <v>82</v>
      </c>
      <c r="AW149" s="14" t="s">
        <v>34</v>
      </c>
      <c r="AX149" s="14" t="s">
        <v>72</v>
      </c>
      <c r="AY149" s="194" t="s">
        <v>154</v>
      </c>
    </row>
    <row r="150" s="13" customFormat="1">
      <c r="A150" s="13"/>
      <c r="B150" s="185"/>
      <c r="C150" s="13"/>
      <c r="D150" s="186" t="s">
        <v>166</v>
      </c>
      <c r="E150" s="187" t="s">
        <v>3</v>
      </c>
      <c r="F150" s="188" t="s">
        <v>769</v>
      </c>
      <c r="G150" s="13"/>
      <c r="H150" s="187" t="s">
        <v>3</v>
      </c>
      <c r="I150" s="189"/>
      <c r="J150" s="13"/>
      <c r="K150" s="13"/>
      <c r="L150" s="185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166</v>
      </c>
      <c r="AU150" s="187" t="s">
        <v>82</v>
      </c>
      <c r="AV150" s="13" t="s">
        <v>80</v>
      </c>
      <c r="AW150" s="13" t="s">
        <v>34</v>
      </c>
      <c r="AX150" s="13" t="s">
        <v>72</v>
      </c>
      <c r="AY150" s="187" t="s">
        <v>154</v>
      </c>
    </row>
    <row r="151" s="14" customFormat="1">
      <c r="A151" s="14"/>
      <c r="B151" s="193"/>
      <c r="C151" s="14"/>
      <c r="D151" s="186" t="s">
        <v>166</v>
      </c>
      <c r="E151" s="194" t="s">
        <v>3</v>
      </c>
      <c r="F151" s="195" t="s">
        <v>770</v>
      </c>
      <c r="G151" s="14"/>
      <c r="H151" s="196">
        <v>61.32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166</v>
      </c>
      <c r="AU151" s="194" t="s">
        <v>82</v>
      </c>
      <c r="AV151" s="14" t="s">
        <v>82</v>
      </c>
      <c r="AW151" s="14" t="s">
        <v>34</v>
      </c>
      <c r="AX151" s="14" t="s">
        <v>72</v>
      </c>
      <c r="AY151" s="194" t="s">
        <v>154</v>
      </c>
    </row>
    <row r="152" s="15" customFormat="1">
      <c r="A152" s="15"/>
      <c r="B152" s="201"/>
      <c r="C152" s="15"/>
      <c r="D152" s="186" t="s">
        <v>166</v>
      </c>
      <c r="E152" s="202" t="s">
        <v>3</v>
      </c>
      <c r="F152" s="203" t="s">
        <v>171</v>
      </c>
      <c r="G152" s="15"/>
      <c r="H152" s="204">
        <v>135.06199999999998</v>
      </c>
      <c r="I152" s="205"/>
      <c r="J152" s="15"/>
      <c r="K152" s="15"/>
      <c r="L152" s="201"/>
      <c r="M152" s="206"/>
      <c r="N152" s="207"/>
      <c r="O152" s="207"/>
      <c r="P152" s="207"/>
      <c r="Q152" s="207"/>
      <c r="R152" s="207"/>
      <c r="S152" s="207"/>
      <c r="T152" s="20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2" t="s">
        <v>166</v>
      </c>
      <c r="AU152" s="202" t="s">
        <v>82</v>
      </c>
      <c r="AV152" s="15" t="s">
        <v>162</v>
      </c>
      <c r="AW152" s="15" t="s">
        <v>34</v>
      </c>
      <c r="AX152" s="15" t="s">
        <v>80</v>
      </c>
      <c r="AY152" s="202" t="s">
        <v>154</v>
      </c>
    </row>
    <row r="153" s="2" customFormat="1" ht="62.7" customHeight="1">
      <c r="A153" s="40"/>
      <c r="B153" s="166"/>
      <c r="C153" s="167" t="s">
        <v>204</v>
      </c>
      <c r="D153" s="167" t="s">
        <v>157</v>
      </c>
      <c r="E153" s="168" t="s">
        <v>786</v>
      </c>
      <c r="F153" s="169" t="s">
        <v>787</v>
      </c>
      <c r="G153" s="170" t="s">
        <v>174</v>
      </c>
      <c r="H153" s="171">
        <v>69.311000000000007</v>
      </c>
      <c r="I153" s="172"/>
      <c r="J153" s="173">
        <f>ROUND(I153*H153,2)</f>
        <v>0</v>
      </c>
      <c r="K153" s="169" t="s">
        <v>161</v>
      </c>
      <c r="L153" s="41"/>
      <c r="M153" s="174" t="s">
        <v>3</v>
      </c>
      <c r="N153" s="175" t="s">
        <v>43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162</v>
      </c>
      <c r="AT153" s="178" t="s">
        <v>157</v>
      </c>
      <c r="AU153" s="178" t="s">
        <v>82</v>
      </c>
      <c r="AY153" s="21" t="s">
        <v>154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1" t="s">
        <v>80</v>
      </c>
      <c r="BK153" s="179">
        <f>ROUND(I153*H153,2)</f>
        <v>0</v>
      </c>
      <c r="BL153" s="21" t="s">
        <v>162</v>
      </c>
      <c r="BM153" s="178" t="s">
        <v>788</v>
      </c>
    </row>
    <row r="154" s="2" customFormat="1">
      <c r="A154" s="40"/>
      <c r="B154" s="41"/>
      <c r="C154" s="40"/>
      <c r="D154" s="180" t="s">
        <v>164</v>
      </c>
      <c r="E154" s="40"/>
      <c r="F154" s="181" t="s">
        <v>789</v>
      </c>
      <c r="G154" s="40"/>
      <c r="H154" s="40"/>
      <c r="I154" s="182"/>
      <c r="J154" s="40"/>
      <c r="K154" s="40"/>
      <c r="L154" s="41"/>
      <c r="M154" s="183"/>
      <c r="N154" s="184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1" t="s">
        <v>164</v>
      </c>
      <c r="AU154" s="21" t="s">
        <v>82</v>
      </c>
    </row>
    <row r="155" s="13" customFormat="1">
      <c r="A155" s="13"/>
      <c r="B155" s="185"/>
      <c r="C155" s="13"/>
      <c r="D155" s="186" t="s">
        <v>166</v>
      </c>
      <c r="E155" s="187" t="s">
        <v>3</v>
      </c>
      <c r="F155" s="188" t="s">
        <v>767</v>
      </c>
      <c r="G155" s="13"/>
      <c r="H155" s="187" t="s">
        <v>3</v>
      </c>
      <c r="I155" s="189"/>
      <c r="J155" s="13"/>
      <c r="K155" s="13"/>
      <c r="L155" s="185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166</v>
      </c>
      <c r="AU155" s="187" t="s">
        <v>82</v>
      </c>
      <c r="AV155" s="13" t="s">
        <v>80</v>
      </c>
      <c r="AW155" s="13" t="s">
        <v>34</v>
      </c>
      <c r="AX155" s="13" t="s">
        <v>72</v>
      </c>
      <c r="AY155" s="187" t="s">
        <v>154</v>
      </c>
    </row>
    <row r="156" s="14" customFormat="1">
      <c r="A156" s="14"/>
      <c r="B156" s="193"/>
      <c r="C156" s="14"/>
      <c r="D156" s="186" t="s">
        <v>166</v>
      </c>
      <c r="E156" s="194" t="s">
        <v>3</v>
      </c>
      <c r="F156" s="195" t="s">
        <v>768</v>
      </c>
      <c r="G156" s="14"/>
      <c r="H156" s="196">
        <v>7.9909999999999997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166</v>
      </c>
      <c r="AU156" s="194" t="s">
        <v>82</v>
      </c>
      <c r="AV156" s="14" t="s">
        <v>82</v>
      </c>
      <c r="AW156" s="14" t="s">
        <v>34</v>
      </c>
      <c r="AX156" s="14" t="s">
        <v>72</v>
      </c>
      <c r="AY156" s="194" t="s">
        <v>154</v>
      </c>
    </row>
    <row r="157" s="13" customFormat="1">
      <c r="A157" s="13"/>
      <c r="B157" s="185"/>
      <c r="C157" s="13"/>
      <c r="D157" s="186" t="s">
        <v>166</v>
      </c>
      <c r="E157" s="187" t="s">
        <v>3</v>
      </c>
      <c r="F157" s="188" t="s">
        <v>769</v>
      </c>
      <c r="G157" s="13"/>
      <c r="H157" s="187" t="s">
        <v>3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166</v>
      </c>
      <c r="AU157" s="187" t="s">
        <v>82</v>
      </c>
      <c r="AV157" s="13" t="s">
        <v>80</v>
      </c>
      <c r="AW157" s="13" t="s">
        <v>34</v>
      </c>
      <c r="AX157" s="13" t="s">
        <v>72</v>
      </c>
      <c r="AY157" s="187" t="s">
        <v>154</v>
      </c>
    </row>
    <row r="158" s="14" customFormat="1">
      <c r="A158" s="14"/>
      <c r="B158" s="193"/>
      <c r="C158" s="14"/>
      <c r="D158" s="186" t="s">
        <v>166</v>
      </c>
      <c r="E158" s="194" t="s">
        <v>3</v>
      </c>
      <c r="F158" s="195" t="s">
        <v>770</v>
      </c>
      <c r="G158" s="14"/>
      <c r="H158" s="196">
        <v>61.32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166</v>
      </c>
      <c r="AU158" s="194" t="s">
        <v>82</v>
      </c>
      <c r="AV158" s="14" t="s">
        <v>82</v>
      </c>
      <c r="AW158" s="14" t="s">
        <v>34</v>
      </c>
      <c r="AX158" s="14" t="s">
        <v>72</v>
      </c>
      <c r="AY158" s="194" t="s">
        <v>154</v>
      </c>
    </row>
    <row r="159" s="15" customFormat="1">
      <c r="A159" s="15"/>
      <c r="B159" s="201"/>
      <c r="C159" s="15"/>
      <c r="D159" s="186" t="s">
        <v>166</v>
      </c>
      <c r="E159" s="202" t="s">
        <v>3</v>
      </c>
      <c r="F159" s="203" t="s">
        <v>171</v>
      </c>
      <c r="G159" s="15"/>
      <c r="H159" s="204">
        <v>69.311000000000007</v>
      </c>
      <c r="I159" s="205"/>
      <c r="J159" s="15"/>
      <c r="K159" s="15"/>
      <c r="L159" s="201"/>
      <c r="M159" s="206"/>
      <c r="N159" s="207"/>
      <c r="O159" s="207"/>
      <c r="P159" s="207"/>
      <c r="Q159" s="207"/>
      <c r="R159" s="207"/>
      <c r="S159" s="207"/>
      <c r="T159" s="20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2" t="s">
        <v>166</v>
      </c>
      <c r="AU159" s="202" t="s">
        <v>82</v>
      </c>
      <c r="AV159" s="15" t="s">
        <v>162</v>
      </c>
      <c r="AW159" s="15" t="s">
        <v>34</v>
      </c>
      <c r="AX159" s="15" t="s">
        <v>80</v>
      </c>
      <c r="AY159" s="202" t="s">
        <v>154</v>
      </c>
    </row>
    <row r="160" s="2" customFormat="1" ht="66.75" customHeight="1">
      <c r="A160" s="40"/>
      <c r="B160" s="166"/>
      <c r="C160" s="167" t="s">
        <v>209</v>
      </c>
      <c r="D160" s="167" t="s">
        <v>157</v>
      </c>
      <c r="E160" s="168" t="s">
        <v>790</v>
      </c>
      <c r="F160" s="169" t="s">
        <v>791</v>
      </c>
      <c r="G160" s="170" t="s">
        <v>174</v>
      </c>
      <c r="H160" s="171">
        <v>693.11000000000001</v>
      </c>
      <c r="I160" s="172"/>
      <c r="J160" s="173">
        <f>ROUND(I160*H160,2)</f>
        <v>0</v>
      </c>
      <c r="K160" s="169" t="s">
        <v>161</v>
      </c>
      <c r="L160" s="41"/>
      <c r="M160" s="174" t="s">
        <v>3</v>
      </c>
      <c r="N160" s="175" t="s">
        <v>43</v>
      </c>
      <c r="O160" s="74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162</v>
      </c>
      <c r="AT160" s="178" t="s">
        <v>157</v>
      </c>
      <c r="AU160" s="178" t="s">
        <v>82</v>
      </c>
      <c r="AY160" s="21" t="s">
        <v>154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1" t="s">
        <v>80</v>
      </c>
      <c r="BK160" s="179">
        <f>ROUND(I160*H160,2)</f>
        <v>0</v>
      </c>
      <c r="BL160" s="21" t="s">
        <v>162</v>
      </c>
      <c r="BM160" s="178" t="s">
        <v>792</v>
      </c>
    </row>
    <row r="161" s="2" customFormat="1">
      <c r="A161" s="40"/>
      <c r="B161" s="41"/>
      <c r="C161" s="40"/>
      <c r="D161" s="180" t="s">
        <v>164</v>
      </c>
      <c r="E161" s="40"/>
      <c r="F161" s="181" t="s">
        <v>793</v>
      </c>
      <c r="G161" s="40"/>
      <c r="H161" s="40"/>
      <c r="I161" s="182"/>
      <c r="J161" s="40"/>
      <c r="K161" s="40"/>
      <c r="L161" s="41"/>
      <c r="M161" s="183"/>
      <c r="N161" s="184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1" t="s">
        <v>164</v>
      </c>
      <c r="AU161" s="21" t="s">
        <v>82</v>
      </c>
    </row>
    <row r="162" s="13" customFormat="1">
      <c r="A162" s="13"/>
      <c r="B162" s="185"/>
      <c r="C162" s="13"/>
      <c r="D162" s="186" t="s">
        <v>166</v>
      </c>
      <c r="E162" s="187" t="s">
        <v>3</v>
      </c>
      <c r="F162" s="188" t="s">
        <v>767</v>
      </c>
      <c r="G162" s="13"/>
      <c r="H162" s="187" t="s">
        <v>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166</v>
      </c>
      <c r="AU162" s="187" t="s">
        <v>82</v>
      </c>
      <c r="AV162" s="13" t="s">
        <v>80</v>
      </c>
      <c r="AW162" s="13" t="s">
        <v>34</v>
      </c>
      <c r="AX162" s="13" t="s">
        <v>72</v>
      </c>
      <c r="AY162" s="187" t="s">
        <v>154</v>
      </c>
    </row>
    <row r="163" s="14" customFormat="1">
      <c r="A163" s="14"/>
      <c r="B163" s="193"/>
      <c r="C163" s="14"/>
      <c r="D163" s="186" t="s">
        <v>166</v>
      </c>
      <c r="E163" s="194" t="s">
        <v>3</v>
      </c>
      <c r="F163" s="195" t="s">
        <v>768</v>
      </c>
      <c r="G163" s="14"/>
      <c r="H163" s="196">
        <v>7.9909999999999997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166</v>
      </c>
      <c r="AU163" s="194" t="s">
        <v>82</v>
      </c>
      <c r="AV163" s="14" t="s">
        <v>82</v>
      </c>
      <c r="AW163" s="14" t="s">
        <v>34</v>
      </c>
      <c r="AX163" s="14" t="s">
        <v>72</v>
      </c>
      <c r="AY163" s="194" t="s">
        <v>154</v>
      </c>
    </row>
    <row r="164" s="13" customFormat="1">
      <c r="A164" s="13"/>
      <c r="B164" s="185"/>
      <c r="C164" s="13"/>
      <c r="D164" s="186" t="s">
        <v>166</v>
      </c>
      <c r="E164" s="187" t="s">
        <v>3</v>
      </c>
      <c r="F164" s="188" t="s">
        <v>769</v>
      </c>
      <c r="G164" s="13"/>
      <c r="H164" s="187" t="s">
        <v>3</v>
      </c>
      <c r="I164" s="189"/>
      <c r="J164" s="13"/>
      <c r="K164" s="13"/>
      <c r="L164" s="185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166</v>
      </c>
      <c r="AU164" s="187" t="s">
        <v>82</v>
      </c>
      <c r="AV164" s="13" t="s">
        <v>80</v>
      </c>
      <c r="AW164" s="13" t="s">
        <v>34</v>
      </c>
      <c r="AX164" s="13" t="s">
        <v>72</v>
      </c>
      <c r="AY164" s="187" t="s">
        <v>154</v>
      </c>
    </row>
    <row r="165" s="14" customFormat="1">
      <c r="A165" s="14"/>
      <c r="B165" s="193"/>
      <c r="C165" s="14"/>
      <c r="D165" s="186" t="s">
        <v>166</v>
      </c>
      <c r="E165" s="194" t="s">
        <v>3</v>
      </c>
      <c r="F165" s="195" t="s">
        <v>770</v>
      </c>
      <c r="G165" s="14"/>
      <c r="H165" s="196">
        <v>61.32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166</v>
      </c>
      <c r="AU165" s="194" t="s">
        <v>82</v>
      </c>
      <c r="AV165" s="14" t="s">
        <v>82</v>
      </c>
      <c r="AW165" s="14" t="s">
        <v>34</v>
      </c>
      <c r="AX165" s="14" t="s">
        <v>72</v>
      </c>
      <c r="AY165" s="194" t="s">
        <v>154</v>
      </c>
    </row>
    <row r="166" s="15" customFormat="1">
      <c r="A166" s="15"/>
      <c r="B166" s="201"/>
      <c r="C166" s="15"/>
      <c r="D166" s="186" t="s">
        <v>166</v>
      </c>
      <c r="E166" s="202" t="s">
        <v>3</v>
      </c>
      <c r="F166" s="203" t="s">
        <v>171</v>
      </c>
      <c r="G166" s="15"/>
      <c r="H166" s="204">
        <v>69.311000000000007</v>
      </c>
      <c r="I166" s="205"/>
      <c r="J166" s="15"/>
      <c r="K166" s="15"/>
      <c r="L166" s="201"/>
      <c r="M166" s="206"/>
      <c r="N166" s="207"/>
      <c r="O166" s="207"/>
      <c r="P166" s="207"/>
      <c r="Q166" s="207"/>
      <c r="R166" s="207"/>
      <c r="S166" s="207"/>
      <c r="T166" s="2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2" t="s">
        <v>166</v>
      </c>
      <c r="AU166" s="202" t="s">
        <v>82</v>
      </c>
      <c r="AV166" s="15" t="s">
        <v>162</v>
      </c>
      <c r="AW166" s="15" t="s">
        <v>34</v>
      </c>
      <c r="AX166" s="15" t="s">
        <v>80</v>
      </c>
      <c r="AY166" s="202" t="s">
        <v>154</v>
      </c>
    </row>
    <row r="167" s="14" customFormat="1">
      <c r="A167" s="14"/>
      <c r="B167" s="193"/>
      <c r="C167" s="14"/>
      <c r="D167" s="186" t="s">
        <v>166</v>
      </c>
      <c r="E167" s="14"/>
      <c r="F167" s="195" t="s">
        <v>794</v>
      </c>
      <c r="G167" s="14"/>
      <c r="H167" s="196">
        <v>693.11000000000001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166</v>
      </c>
      <c r="AU167" s="194" t="s">
        <v>82</v>
      </c>
      <c r="AV167" s="14" t="s">
        <v>82</v>
      </c>
      <c r="AW167" s="14" t="s">
        <v>4</v>
      </c>
      <c r="AX167" s="14" t="s">
        <v>80</v>
      </c>
      <c r="AY167" s="194" t="s">
        <v>154</v>
      </c>
    </row>
    <row r="168" s="2" customFormat="1" ht="44.25" customHeight="1">
      <c r="A168" s="40"/>
      <c r="B168" s="166"/>
      <c r="C168" s="167" t="s">
        <v>214</v>
      </c>
      <c r="D168" s="167" t="s">
        <v>157</v>
      </c>
      <c r="E168" s="168" t="s">
        <v>795</v>
      </c>
      <c r="F168" s="169" t="s">
        <v>796</v>
      </c>
      <c r="G168" s="170" t="s">
        <v>174</v>
      </c>
      <c r="H168" s="171">
        <v>75.921000000000006</v>
      </c>
      <c r="I168" s="172"/>
      <c r="J168" s="173">
        <f>ROUND(I168*H168,2)</f>
        <v>0</v>
      </c>
      <c r="K168" s="169" t="s">
        <v>161</v>
      </c>
      <c r="L168" s="41"/>
      <c r="M168" s="174" t="s">
        <v>3</v>
      </c>
      <c r="N168" s="175" t="s">
        <v>43</v>
      </c>
      <c r="O168" s="74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78" t="s">
        <v>162</v>
      </c>
      <c r="AT168" s="178" t="s">
        <v>157</v>
      </c>
      <c r="AU168" s="178" t="s">
        <v>82</v>
      </c>
      <c r="AY168" s="21" t="s">
        <v>154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1" t="s">
        <v>80</v>
      </c>
      <c r="BK168" s="179">
        <f>ROUND(I168*H168,2)</f>
        <v>0</v>
      </c>
      <c r="BL168" s="21" t="s">
        <v>162</v>
      </c>
      <c r="BM168" s="178" t="s">
        <v>797</v>
      </c>
    </row>
    <row r="169" s="2" customFormat="1">
      <c r="A169" s="40"/>
      <c r="B169" s="41"/>
      <c r="C169" s="40"/>
      <c r="D169" s="180" t="s">
        <v>164</v>
      </c>
      <c r="E169" s="40"/>
      <c r="F169" s="181" t="s">
        <v>798</v>
      </c>
      <c r="G169" s="40"/>
      <c r="H169" s="40"/>
      <c r="I169" s="182"/>
      <c r="J169" s="40"/>
      <c r="K169" s="40"/>
      <c r="L169" s="41"/>
      <c r="M169" s="183"/>
      <c r="N169" s="184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1" t="s">
        <v>164</v>
      </c>
      <c r="AU169" s="21" t="s">
        <v>82</v>
      </c>
    </row>
    <row r="170" s="13" customFormat="1">
      <c r="A170" s="13"/>
      <c r="B170" s="185"/>
      <c r="C170" s="13"/>
      <c r="D170" s="186" t="s">
        <v>166</v>
      </c>
      <c r="E170" s="187" t="s">
        <v>3</v>
      </c>
      <c r="F170" s="188" t="s">
        <v>776</v>
      </c>
      <c r="G170" s="13"/>
      <c r="H170" s="187" t="s">
        <v>3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166</v>
      </c>
      <c r="AU170" s="187" t="s">
        <v>82</v>
      </c>
      <c r="AV170" s="13" t="s">
        <v>80</v>
      </c>
      <c r="AW170" s="13" t="s">
        <v>34</v>
      </c>
      <c r="AX170" s="13" t="s">
        <v>72</v>
      </c>
      <c r="AY170" s="187" t="s">
        <v>154</v>
      </c>
    </row>
    <row r="171" s="14" customFormat="1">
      <c r="A171" s="14"/>
      <c r="B171" s="193"/>
      <c r="C171" s="14"/>
      <c r="D171" s="186" t="s">
        <v>166</v>
      </c>
      <c r="E171" s="194" t="s">
        <v>3</v>
      </c>
      <c r="F171" s="195" t="s">
        <v>777</v>
      </c>
      <c r="G171" s="14"/>
      <c r="H171" s="196">
        <v>53.295000000000002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166</v>
      </c>
      <c r="AU171" s="194" t="s">
        <v>82</v>
      </c>
      <c r="AV171" s="14" t="s">
        <v>82</v>
      </c>
      <c r="AW171" s="14" t="s">
        <v>34</v>
      </c>
      <c r="AX171" s="14" t="s">
        <v>72</v>
      </c>
      <c r="AY171" s="194" t="s">
        <v>154</v>
      </c>
    </row>
    <row r="172" s="13" customFormat="1">
      <c r="A172" s="13"/>
      <c r="B172" s="185"/>
      <c r="C172" s="13"/>
      <c r="D172" s="186" t="s">
        <v>166</v>
      </c>
      <c r="E172" s="187" t="s">
        <v>3</v>
      </c>
      <c r="F172" s="188" t="s">
        <v>778</v>
      </c>
      <c r="G172" s="13"/>
      <c r="H172" s="187" t="s">
        <v>3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166</v>
      </c>
      <c r="AU172" s="187" t="s">
        <v>82</v>
      </c>
      <c r="AV172" s="13" t="s">
        <v>80</v>
      </c>
      <c r="AW172" s="13" t="s">
        <v>34</v>
      </c>
      <c r="AX172" s="13" t="s">
        <v>72</v>
      </c>
      <c r="AY172" s="187" t="s">
        <v>154</v>
      </c>
    </row>
    <row r="173" s="14" customFormat="1">
      <c r="A173" s="14"/>
      <c r="B173" s="193"/>
      <c r="C173" s="14"/>
      <c r="D173" s="186" t="s">
        <v>166</v>
      </c>
      <c r="E173" s="194" t="s">
        <v>3</v>
      </c>
      <c r="F173" s="195" t="s">
        <v>779</v>
      </c>
      <c r="G173" s="14"/>
      <c r="H173" s="196">
        <v>7.4269999999999996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166</v>
      </c>
      <c r="AU173" s="194" t="s">
        <v>82</v>
      </c>
      <c r="AV173" s="14" t="s">
        <v>82</v>
      </c>
      <c r="AW173" s="14" t="s">
        <v>34</v>
      </c>
      <c r="AX173" s="14" t="s">
        <v>72</v>
      </c>
      <c r="AY173" s="194" t="s">
        <v>154</v>
      </c>
    </row>
    <row r="174" s="13" customFormat="1">
      <c r="A174" s="13"/>
      <c r="B174" s="185"/>
      <c r="C174" s="13"/>
      <c r="D174" s="186" t="s">
        <v>166</v>
      </c>
      <c r="E174" s="187" t="s">
        <v>3</v>
      </c>
      <c r="F174" s="188" t="s">
        <v>780</v>
      </c>
      <c r="G174" s="13"/>
      <c r="H174" s="187" t="s">
        <v>3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166</v>
      </c>
      <c r="AU174" s="187" t="s">
        <v>82</v>
      </c>
      <c r="AV174" s="13" t="s">
        <v>80</v>
      </c>
      <c r="AW174" s="13" t="s">
        <v>34</v>
      </c>
      <c r="AX174" s="13" t="s">
        <v>72</v>
      </c>
      <c r="AY174" s="187" t="s">
        <v>154</v>
      </c>
    </row>
    <row r="175" s="14" customFormat="1">
      <c r="A175" s="14"/>
      <c r="B175" s="193"/>
      <c r="C175" s="14"/>
      <c r="D175" s="186" t="s">
        <v>166</v>
      </c>
      <c r="E175" s="194" t="s">
        <v>3</v>
      </c>
      <c r="F175" s="195" t="s">
        <v>781</v>
      </c>
      <c r="G175" s="14"/>
      <c r="H175" s="196">
        <v>5.0289999999999999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166</v>
      </c>
      <c r="AU175" s="194" t="s">
        <v>82</v>
      </c>
      <c r="AV175" s="14" t="s">
        <v>82</v>
      </c>
      <c r="AW175" s="14" t="s">
        <v>34</v>
      </c>
      <c r="AX175" s="14" t="s">
        <v>72</v>
      </c>
      <c r="AY175" s="194" t="s">
        <v>154</v>
      </c>
    </row>
    <row r="176" s="13" customFormat="1">
      <c r="A176" s="13"/>
      <c r="B176" s="185"/>
      <c r="C176" s="13"/>
      <c r="D176" s="186" t="s">
        <v>166</v>
      </c>
      <c r="E176" s="187" t="s">
        <v>3</v>
      </c>
      <c r="F176" s="188" t="s">
        <v>799</v>
      </c>
      <c r="G176" s="13"/>
      <c r="H176" s="187" t="s">
        <v>3</v>
      </c>
      <c r="I176" s="189"/>
      <c r="J176" s="13"/>
      <c r="K176" s="13"/>
      <c r="L176" s="185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166</v>
      </c>
      <c r="AU176" s="187" t="s">
        <v>82</v>
      </c>
      <c r="AV176" s="13" t="s">
        <v>80</v>
      </c>
      <c r="AW176" s="13" t="s">
        <v>34</v>
      </c>
      <c r="AX176" s="13" t="s">
        <v>72</v>
      </c>
      <c r="AY176" s="187" t="s">
        <v>154</v>
      </c>
    </row>
    <row r="177" s="14" customFormat="1">
      <c r="A177" s="14"/>
      <c r="B177" s="193"/>
      <c r="C177" s="14"/>
      <c r="D177" s="186" t="s">
        <v>166</v>
      </c>
      <c r="E177" s="194" t="s">
        <v>3</v>
      </c>
      <c r="F177" s="195" t="s">
        <v>800</v>
      </c>
      <c r="G177" s="14"/>
      <c r="H177" s="196">
        <v>10.17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166</v>
      </c>
      <c r="AU177" s="194" t="s">
        <v>82</v>
      </c>
      <c r="AV177" s="14" t="s">
        <v>82</v>
      </c>
      <c r="AW177" s="14" t="s">
        <v>34</v>
      </c>
      <c r="AX177" s="14" t="s">
        <v>72</v>
      </c>
      <c r="AY177" s="194" t="s">
        <v>154</v>
      </c>
    </row>
    <row r="178" s="15" customFormat="1">
      <c r="A178" s="15"/>
      <c r="B178" s="201"/>
      <c r="C178" s="15"/>
      <c r="D178" s="186" t="s">
        <v>166</v>
      </c>
      <c r="E178" s="202" t="s">
        <v>3</v>
      </c>
      <c r="F178" s="203" t="s">
        <v>171</v>
      </c>
      <c r="G178" s="15"/>
      <c r="H178" s="204">
        <v>75.921000000000006</v>
      </c>
      <c r="I178" s="205"/>
      <c r="J178" s="15"/>
      <c r="K178" s="15"/>
      <c r="L178" s="201"/>
      <c r="M178" s="206"/>
      <c r="N178" s="207"/>
      <c r="O178" s="207"/>
      <c r="P178" s="207"/>
      <c r="Q178" s="207"/>
      <c r="R178" s="207"/>
      <c r="S178" s="207"/>
      <c r="T178" s="2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2" t="s">
        <v>166</v>
      </c>
      <c r="AU178" s="202" t="s">
        <v>82</v>
      </c>
      <c r="AV178" s="15" t="s">
        <v>162</v>
      </c>
      <c r="AW178" s="15" t="s">
        <v>34</v>
      </c>
      <c r="AX178" s="15" t="s">
        <v>80</v>
      </c>
      <c r="AY178" s="202" t="s">
        <v>154</v>
      </c>
    </row>
    <row r="179" s="2" customFormat="1" ht="44.25" customHeight="1">
      <c r="A179" s="40"/>
      <c r="B179" s="166"/>
      <c r="C179" s="167" t="s">
        <v>155</v>
      </c>
      <c r="D179" s="167" t="s">
        <v>157</v>
      </c>
      <c r="E179" s="168" t="s">
        <v>801</v>
      </c>
      <c r="F179" s="169" t="s">
        <v>802</v>
      </c>
      <c r="G179" s="170" t="s">
        <v>435</v>
      </c>
      <c r="H179" s="171">
        <v>74.105999999999995</v>
      </c>
      <c r="I179" s="172"/>
      <c r="J179" s="173">
        <f>ROUND(I179*H179,2)</f>
        <v>0</v>
      </c>
      <c r="K179" s="169" t="s">
        <v>161</v>
      </c>
      <c r="L179" s="41"/>
      <c r="M179" s="174" t="s">
        <v>3</v>
      </c>
      <c r="N179" s="175" t="s">
        <v>43</v>
      </c>
      <c r="O179" s="74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8" t="s">
        <v>162</v>
      </c>
      <c r="AT179" s="178" t="s">
        <v>157</v>
      </c>
      <c r="AU179" s="178" t="s">
        <v>82</v>
      </c>
      <c r="AY179" s="21" t="s">
        <v>154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1" t="s">
        <v>80</v>
      </c>
      <c r="BK179" s="179">
        <f>ROUND(I179*H179,2)</f>
        <v>0</v>
      </c>
      <c r="BL179" s="21" t="s">
        <v>162</v>
      </c>
      <c r="BM179" s="178" t="s">
        <v>803</v>
      </c>
    </row>
    <row r="180" s="2" customFormat="1">
      <c r="A180" s="40"/>
      <c r="B180" s="41"/>
      <c r="C180" s="40"/>
      <c r="D180" s="180" t="s">
        <v>164</v>
      </c>
      <c r="E180" s="40"/>
      <c r="F180" s="181" t="s">
        <v>804</v>
      </c>
      <c r="G180" s="40"/>
      <c r="H180" s="40"/>
      <c r="I180" s="182"/>
      <c r="J180" s="40"/>
      <c r="K180" s="40"/>
      <c r="L180" s="41"/>
      <c r="M180" s="183"/>
      <c r="N180" s="184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1" t="s">
        <v>164</v>
      </c>
      <c r="AU180" s="21" t="s">
        <v>82</v>
      </c>
    </row>
    <row r="181" s="13" customFormat="1">
      <c r="A181" s="13"/>
      <c r="B181" s="185"/>
      <c r="C181" s="13"/>
      <c r="D181" s="186" t="s">
        <v>166</v>
      </c>
      <c r="E181" s="187" t="s">
        <v>3</v>
      </c>
      <c r="F181" s="188" t="s">
        <v>767</v>
      </c>
      <c r="G181" s="13"/>
      <c r="H181" s="187" t="s">
        <v>3</v>
      </c>
      <c r="I181" s="189"/>
      <c r="J181" s="13"/>
      <c r="K181" s="13"/>
      <c r="L181" s="185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166</v>
      </c>
      <c r="AU181" s="187" t="s">
        <v>82</v>
      </c>
      <c r="AV181" s="13" t="s">
        <v>80</v>
      </c>
      <c r="AW181" s="13" t="s">
        <v>34</v>
      </c>
      <c r="AX181" s="13" t="s">
        <v>72</v>
      </c>
      <c r="AY181" s="187" t="s">
        <v>154</v>
      </c>
    </row>
    <row r="182" s="14" customFormat="1">
      <c r="A182" s="14"/>
      <c r="B182" s="193"/>
      <c r="C182" s="14"/>
      <c r="D182" s="186" t="s">
        <v>166</v>
      </c>
      <c r="E182" s="194" t="s">
        <v>3</v>
      </c>
      <c r="F182" s="195" t="s">
        <v>805</v>
      </c>
      <c r="G182" s="14"/>
      <c r="H182" s="196">
        <v>12.786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166</v>
      </c>
      <c r="AU182" s="194" t="s">
        <v>82</v>
      </c>
      <c r="AV182" s="14" t="s">
        <v>82</v>
      </c>
      <c r="AW182" s="14" t="s">
        <v>34</v>
      </c>
      <c r="AX182" s="14" t="s">
        <v>72</v>
      </c>
      <c r="AY182" s="194" t="s">
        <v>154</v>
      </c>
    </row>
    <row r="183" s="13" customFormat="1">
      <c r="A183" s="13"/>
      <c r="B183" s="185"/>
      <c r="C183" s="13"/>
      <c r="D183" s="186" t="s">
        <v>166</v>
      </c>
      <c r="E183" s="187" t="s">
        <v>3</v>
      </c>
      <c r="F183" s="188" t="s">
        <v>769</v>
      </c>
      <c r="G183" s="13"/>
      <c r="H183" s="187" t="s">
        <v>3</v>
      </c>
      <c r="I183" s="189"/>
      <c r="J183" s="13"/>
      <c r="K183" s="13"/>
      <c r="L183" s="185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166</v>
      </c>
      <c r="AU183" s="187" t="s">
        <v>82</v>
      </c>
      <c r="AV183" s="13" t="s">
        <v>80</v>
      </c>
      <c r="AW183" s="13" t="s">
        <v>34</v>
      </c>
      <c r="AX183" s="13" t="s">
        <v>72</v>
      </c>
      <c r="AY183" s="187" t="s">
        <v>154</v>
      </c>
    </row>
    <row r="184" s="14" customFormat="1">
      <c r="A184" s="14"/>
      <c r="B184" s="193"/>
      <c r="C184" s="14"/>
      <c r="D184" s="186" t="s">
        <v>166</v>
      </c>
      <c r="E184" s="194" t="s">
        <v>3</v>
      </c>
      <c r="F184" s="195" t="s">
        <v>770</v>
      </c>
      <c r="G184" s="14"/>
      <c r="H184" s="196">
        <v>61.32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166</v>
      </c>
      <c r="AU184" s="194" t="s">
        <v>82</v>
      </c>
      <c r="AV184" s="14" t="s">
        <v>82</v>
      </c>
      <c r="AW184" s="14" t="s">
        <v>34</v>
      </c>
      <c r="AX184" s="14" t="s">
        <v>72</v>
      </c>
      <c r="AY184" s="194" t="s">
        <v>154</v>
      </c>
    </row>
    <row r="185" s="15" customFormat="1">
      <c r="A185" s="15"/>
      <c r="B185" s="201"/>
      <c r="C185" s="15"/>
      <c r="D185" s="186" t="s">
        <v>166</v>
      </c>
      <c r="E185" s="202" t="s">
        <v>3</v>
      </c>
      <c r="F185" s="203" t="s">
        <v>171</v>
      </c>
      <c r="G185" s="15"/>
      <c r="H185" s="204">
        <v>74.105999999999995</v>
      </c>
      <c r="I185" s="205"/>
      <c r="J185" s="15"/>
      <c r="K185" s="15"/>
      <c r="L185" s="201"/>
      <c r="M185" s="206"/>
      <c r="N185" s="207"/>
      <c r="O185" s="207"/>
      <c r="P185" s="207"/>
      <c r="Q185" s="207"/>
      <c r="R185" s="207"/>
      <c r="S185" s="207"/>
      <c r="T185" s="20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2" t="s">
        <v>166</v>
      </c>
      <c r="AU185" s="202" t="s">
        <v>82</v>
      </c>
      <c r="AV185" s="15" t="s">
        <v>162</v>
      </c>
      <c r="AW185" s="15" t="s">
        <v>34</v>
      </c>
      <c r="AX185" s="15" t="s">
        <v>80</v>
      </c>
      <c r="AY185" s="202" t="s">
        <v>154</v>
      </c>
    </row>
    <row r="186" s="2" customFormat="1" ht="33" customHeight="1">
      <c r="A186" s="40"/>
      <c r="B186" s="166"/>
      <c r="C186" s="167" t="s">
        <v>107</v>
      </c>
      <c r="D186" s="167" t="s">
        <v>157</v>
      </c>
      <c r="E186" s="168" t="s">
        <v>806</v>
      </c>
      <c r="F186" s="169" t="s">
        <v>807</v>
      </c>
      <c r="G186" s="170" t="s">
        <v>186</v>
      </c>
      <c r="H186" s="171">
        <v>54.299999999999997</v>
      </c>
      <c r="I186" s="172"/>
      <c r="J186" s="173">
        <f>ROUND(I186*H186,2)</f>
        <v>0</v>
      </c>
      <c r="K186" s="169" t="s">
        <v>161</v>
      </c>
      <c r="L186" s="41"/>
      <c r="M186" s="174" t="s">
        <v>3</v>
      </c>
      <c r="N186" s="175" t="s">
        <v>43</v>
      </c>
      <c r="O186" s="74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78" t="s">
        <v>162</v>
      </c>
      <c r="AT186" s="178" t="s">
        <v>157</v>
      </c>
      <c r="AU186" s="178" t="s">
        <v>82</v>
      </c>
      <c r="AY186" s="21" t="s">
        <v>154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1" t="s">
        <v>80</v>
      </c>
      <c r="BK186" s="179">
        <f>ROUND(I186*H186,2)</f>
        <v>0</v>
      </c>
      <c r="BL186" s="21" t="s">
        <v>162</v>
      </c>
      <c r="BM186" s="178" t="s">
        <v>808</v>
      </c>
    </row>
    <row r="187" s="2" customFormat="1">
      <c r="A187" s="40"/>
      <c r="B187" s="41"/>
      <c r="C187" s="40"/>
      <c r="D187" s="180" t="s">
        <v>164</v>
      </c>
      <c r="E187" s="40"/>
      <c r="F187" s="181" t="s">
        <v>809</v>
      </c>
      <c r="G187" s="40"/>
      <c r="H187" s="40"/>
      <c r="I187" s="182"/>
      <c r="J187" s="40"/>
      <c r="K187" s="40"/>
      <c r="L187" s="41"/>
      <c r="M187" s="183"/>
      <c r="N187" s="184"/>
      <c r="O187" s="74"/>
      <c r="P187" s="74"/>
      <c r="Q187" s="74"/>
      <c r="R187" s="74"/>
      <c r="S187" s="74"/>
      <c r="T187" s="75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21" t="s">
        <v>164</v>
      </c>
      <c r="AU187" s="21" t="s">
        <v>82</v>
      </c>
    </row>
    <row r="188" s="13" customFormat="1">
      <c r="A188" s="13"/>
      <c r="B188" s="185"/>
      <c r="C188" s="13"/>
      <c r="D188" s="186" t="s">
        <v>166</v>
      </c>
      <c r="E188" s="187" t="s">
        <v>3</v>
      </c>
      <c r="F188" s="188" t="s">
        <v>195</v>
      </c>
      <c r="G188" s="13"/>
      <c r="H188" s="187" t="s">
        <v>3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7" t="s">
        <v>166</v>
      </c>
      <c r="AU188" s="187" t="s">
        <v>82</v>
      </c>
      <c r="AV188" s="13" t="s">
        <v>80</v>
      </c>
      <c r="AW188" s="13" t="s">
        <v>34</v>
      </c>
      <c r="AX188" s="13" t="s">
        <v>72</v>
      </c>
      <c r="AY188" s="187" t="s">
        <v>154</v>
      </c>
    </row>
    <row r="189" s="14" customFormat="1">
      <c r="A189" s="14"/>
      <c r="B189" s="193"/>
      <c r="C189" s="14"/>
      <c r="D189" s="186" t="s">
        <v>166</v>
      </c>
      <c r="E189" s="194" t="s">
        <v>3</v>
      </c>
      <c r="F189" s="195" t="s">
        <v>810</v>
      </c>
      <c r="G189" s="14"/>
      <c r="H189" s="196">
        <v>54.299999999999997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166</v>
      </c>
      <c r="AU189" s="194" t="s">
        <v>82</v>
      </c>
      <c r="AV189" s="14" t="s">
        <v>82</v>
      </c>
      <c r="AW189" s="14" t="s">
        <v>34</v>
      </c>
      <c r="AX189" s="14" t="s">
        <v>80</v>
      </c>
      <c r="AY189" s="194" t="s">
        <v>154</v>
      </c>
    </row>
    <row r="190" s="2" customFormat="1" ht="37.8" customHeight="1">
      <c r="A190" s="40"/>
      <c r="B190" s="166"/>
      <c r="C190" s="167" t="s">
        <v>254</v>
      </c>
      <c r="D190" s="167" t="s">
        <v>157</v>
      </c>
      <c r="E190" s="168" t="s">
        <v>811</v>
      </c>
      <c r="F190" s="169" t="s">
        <v>812</v>
      </c>
      <c r="G190" s="170" t="s">
        <v>186</v>
      </c>
      <c r="H190" s="171">
        <v>29.199999999999999</v>
      </c>
      <c r="I190" s="172"/>
      <c r="J190" s="173">
        <f>ROUND(I190*H190,2)</f>
        <v>0</v>
      </c>
      <c r="K190" s="169" t="s">
        <v>161</v>
      </c>
      <c r="L190" s="41"/>
      <c r="M190" s="174" t="s">
        <v>3</v>
      </c>
      <c r="N190" s="175" t="s">
        <v>43</v>
      </c>
      <c r="O190" s="74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162</v>
      </c>
      <c r="AT190" s="178" t="s">
        <v>157</v>
      </c>
      <c r="AU190" s="178" t="s">
        <v>82</v>
      </c>
      <c r="AY190" s="21" t="s">
        <v>154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1" t="s">
        <v>80</v>
      </c>
      <c r="BK190" s="179">
        <f>ROUND(I190*H190,2)</f>
        <v>0</v>
      </c>
      <c r="BL190" s="21" t="s">
        <v>162</v>
      </c>
      <c r="BM190" s="178" t="s">
        <v>813</v>
      </c>
    </row>
    <row r="191" s="2" customFormat="1">
      <c r="A191" s="40"/>
      <c r="B191" s="41"/>
      <c r="C191" s="40"/>
      <c r="D191" s="180" t="s">
        <v>164</v>
      </c>
      <c r="E191" s="40"/>
      <c r="F191" s="181" t="s">
        <v>814</v>
      </c>
      <c r="G191" s="40"/>
      <c r="H191" s="40"/>
      <c r="I191" s="182"/>
      <c r="J191" s="40"/>
      <c r="K191" s="40"/>
      <c r="L191" s="41"/>
      <c r="M191" s="183"/>
      <c r="N191" s="184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164</v>
      </c>
      <c r="AU191" s="21" t="s">
        <v>82</v>
      </c>
    </row>
    <row r="192" s="13" customFormat="1">
      <c r="A192" s="13"/>
      <c r="B192" s="185"/>
      <c r="C192" s="13"/>
      <c r="D192" s="186" t="s">
        <v>166</v>
      </c>
      <c r="E192" s="187" t="s">
        <v>3</v>
      </c>
      <c r="F192" s="188" t="s">
        <v>815</v>
      </c>
      <c r="G192" s="13"/>
      <c r="H192" s="187" t="s">
        <v>3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166</v>
      </c>
      <c r="AU192" s="187" t="s">
        <v>82</v>
      </c>
      <c r="AV192" s="13" t="s">
        <v>80</v>
      </c>
      <c r="AW192" s="13" t="s">
        <v>34</v>
      </c>
      <c r="AX192" s="13" t="s">
        <v>72</v>
      </c>
      <c r="AY192" s="187" t="s">
        <v>154</v>
      </c>
    </row>
    <row r="193" s="14" customFormat="1">
      <c r="A193" s="14"/>
      <c r="B193" s="193"/>
      <c r="C193" s="14"/>
      <c r="D193" s="186" t="s">
        <v>166</v>
      </c>
      <c r="E193" s="194" t="s">
        <v>3</v>
      </c>
      <c r="F193" s="195" t="s">
        <v>816</v>
      </c>
      <c r="G193" s="14"/>
      <c r="H193" s="196">
        <v>29.199999999999999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166</v>
      </c>
      <c r="AU193" s="194" t="s">
        <v>82</v>
      </c>
      <c r="AV193" s="14" t="s">
        <v>82</v>
      </c>
      <c r="AW193" s="14" t="s">
        <v>34</v>
      </c>
      <c r="AX193" s="14" t="s">
        <v>80</v>
      </c>
      <c r="AY193" s="194" t="s">
        <v>154</v>
      </c>
    </row>
    <row r="194" s="2" customFormat="1" ht="16.5" customHeight="1">
      <c r="A194" s="40"/>
      <c r="B194" s="166"/>
      <c r="C194" s="222" t="s">
        <v>9</v>
      </c>
      <c r="D194" s="222" t="s">
        <v>817</v>
      </c>
      <c r="E194" s="223" t="s">
        <v>818</v>
      </c>
      <c r="F194" s="224" t="s">
        <v>819</v>
      </c>
      <c r="G194" s="225" t="s">
        <v>435</v>
      </c>
      <c r="H194" s="226">
        <v>9.3439999999999994</v>
      </c>
      <c r="I194" s="227"/>
      <c r="J194" s="228">
        <f>ROUND(I194*H194,2)</f>
        <v>0</v>
      </c>
      <c r="K194" s="224" t="s">
        <v>161</v>
      </c>
      <c r="L194" s="229"/>
      <c r="M194" s="230" t="s">
        <v>3</v>
      </c>
      <c r="N194" s="231" t="s">
        <v>43</v>
      </c>
      <c r="O194" s="74"/>
      <c r="P194" s="176">
        <f>O194*H194</f>
        <v>0</v>
      </c>
      <c r="Q194" s="176">
        <v>1</v>
      </c>
      <c r="R194" s="176">
        <f>Q194*H194</f>
        <v>9.3439999999999994</v>
      </c>
      <c r="S194" s="176">
        <v>0</v>
      </c>
      <c r="T194" s="17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78" t="s">
        <v>214</v>
      </c>
      <c r="AT194" s="178" t="s">
        <v>817</v>
      </c>
      <c r="AU194" s="178" t="s">
        <v>82</v>
      </c>
      <c r="AY194" s="21" t="s">
        <v>154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1" t="s">
        <v>80</v>
      </c>
      <c r="BK194" s="179">
        <f>ROUND(I194*H194,2)</f>
        <v>0</v>
      </c>
      <c r="BL194" s="21" t="s">
        <v>162</v>
      </c>
      <c r="BM194" s="178" t="s">
        <v>820</v>
      </c>
    </row>
    <row r="195" s="13" customFormat="1">
      <c r="A195" s="13"/>
      <c r="B195" s="185"/>
      <c r="C195" s="13"/>
      <c r="D195" s="186" t="s">
        <v>166</v>
      </c>
      <c r="E195" s="187" t="s">
        <v>3</v>
      </c>
      <c r="F195" s="188" t="s">
        <v>815</v>
      </c>
      <c r="G195" s="13"/>
      <c r="H195" s="187" t="s">
        <v>3</v>
      </c>
      <c r="I195" s="189"/>
      <c r="J195" s="13"/>
      <c r="K195" s="13"/>
      <c r="L195" s="185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166</v>
      </c>
      <c r="AU195" s="187" t="s">
        <v>82</v>
      </c>
      <c r="AV195" s="13" t="s">
        <v>80</v>
      </c>
      <c r="AW195" s="13" t="s">
        <v>34</v>
      </c>
      <c r="AX195" s="13" t="s">
        <v>72</v>
      </c>
      <c r="AY195" s="187" t="s">
        <v>154</v>
      </c>
    </row>
    <row r="196" s="14" customFormat="1">
      <c r="A196" s="14"/>
      <c r="B196" s="193"/>
      <c r="C196" s="14"/>
      <c r="D196" s="186" t="s">
        <v>166</v>
      </c>
      <c r="E196" s="194" t="s">
        <v>3</v>
      </c>
      <c r="F196" s="195" t="s">
        <v>821</v>
      </c>
      <c r="G196" s="14"/>
      <c r="H196" s="196">
        <v>9.3439999999999994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166</v>
      </c>
      <c r="AU196" s="194" t="s">
        <v>82</v>
      </c>
      <c r="AV196" s="14" t="s">
        <v>82</v>
      </c>
      <c r="AW196" s="14" t="s">
        <v>34</v>
      </c>
      <c r="AX196" s="14" t="s">
        <v>80</v>
      </c>
      <c r="AY196" s="194" t="s">
        <v>154</v>
      </c>
    </row>
    <row r="197" s="12" customFormat="1" ht="22.8" customHeight="1">
      <c r="A197" s="12"/>
      <c r="B197" s="153"/>
      <c r="C197" s="12"/>
      <c r="D197" s="154" t="s">
        <v>71</v>
      </c>
      <c r="E197" s="164" t="s">
        <v>82</v>
      </c>
      <c r="F197" s="164" t="s">
        <v>822</v>
      </c>
      <c r="G197" s="12"/>
      <c r="H197" s="12"/>
      <c r="I197" s="156"/>
      <c r="J197" s="165">
        <f>BK197</f>
        <v>0</v>
      </c>
      <c r="K197" s="12"/>
      <c r="L197" s="153"/>
      <c r="M197" s="158"/>
      <c r="N197" s="159"/>
      <c r="O197" s="159"/>
      <c r="P197" s="160">
        <f>SUM(P198:P251)</f>
        <v>0</v>
      </c>
      <c r="Q197" s="159"/>
      <c r="R197" s="160">
        <f>SUM(R198:R251)</f>
        <v>70.037798929999994</v>
      </c>
      <c r="S197" s="159"/>
      <c r="T197" s="161">
        <f>SUM(T198:T251)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4" t="s">
        <v>80</v>
      </c>
      <c r="AT197" s="162" t="s">
        <v>71</v>
      </c>
      <c r="AU197" s="162" t="s">
        <v>80</v>
      </c>
      <c r="AY197" s="154" t="s">
        <v>154</v>
      </c>
      <c r="BK197" s="163">
        <f>SUM(BK198:BK251)</f>
        <v>0</v>
      </c>
    </row>
    <row r="198" s="2" customFormat="1" ht="44.25" customHeight="1">
      <c r="A198" s="40"/>
      <c r="B198" s="166"/>
      <c r="C198" s="167" t="s">
        <v>276</v>
      </c>
      <c r="D198" s="167" t="s">
        <v>157</v>
      </c>
      <c r="E198" s="168" t="s">
        <v>823</v>
      </c>
      <c r="F198" s="169" t="s">
        <v>824</v>
      </c>
      <c r="G198" s="170" t="s">
        <v>174</v>
      </c>
      <c r="H198" s="171">
        <v>35.039999999999999</v>
      </c>
      <c r="I198" s="172"/>
      <c r="J198" s="173">
        <f>ROUND(I198*H198,2)</f>
        <v>0</v>
      </c>
      <c r="K198" s="169" t="s">
        <v>161</v>
      </c>
      <c r="L198" s="41"/>
      <c r="M198" s="174" t="s">
        <v>3</v>
      </c>
      <c r="N198" s="175" t="s">
        <v>43</v>
      </c>
      <c r="O198" s="74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78" t="s">
        <v>162</v>
      </c>
      <c r="AT198" s="178" t="s">
        <v>157</v>
      </c>
      <c r="AU198" s="178" t="s">
        <v>82</v>
      </c>
      <c r="AY198" s="21" t="s">
        <v>154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1" t="s">
        <v>80</v>
      </c>
      <c r="BK198" s="179">
        <f>ROUND(I198*H198,2)</f>
        <v>0</v>
      </c>
      <c r="BL198" s="21" t="s">
        <v>162</v>
      </c>
      <c r="BM198" s="178" t="s">
        <v>825</v>
      </c>
    </row>
    <row r="199" s="2" customFormat="1">
      <c r="A199" s="40"/>
      <c r="B199" s="41"/>
      <c r="C199" s="40"/>
      <c r="D199" s="180" t="s">
        <v>164</v>
      </c>
      <c r="E199" s="40"/>
      <c r="F199" s="181" t="s">
        <v>826</v>
      </c>
      <c r="G199" s="40"/>
      <c r="H199" s="40"/>
      <c r="I199" s="182"/>
      <c r="J199" s="40"/>
      <c r="K199" s="40"/>
      <c r="L199" s="41"/>
      <c r="M199" s="183"/>
      <c r="N199" s="184"/>
      <c r="O199" s="74"/>
      <c r="P199" s="74"/>
      <c r="Q199" s="74"/>
      <c r="R199" s="74"/>
      <c r="S199" s="74"/>
      <c r="T199" s="75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21" t="s">
        <v>164</v>
      </c>
      <c r="AU199" s="21" t="s">
        <v>82</v>
      </c>
    </row>
    <row r="200" s="14" customFormat="1">
      <c r="A200" s="14"/>
      <c r="B200" s="193"/>
      <c r="C200" s="14"/>
      <c r="D200" s="186" t="s">
        <v>166</v>
      </c>
      <c r="E200" s="194" t="s">
        <v>3</v>
      </c>
      <c r="F200" s="195" t="s">
        <v>827</v>
      </c>
      <c r="G200" s="14"/>
      <c r="H200" s="196">
        <v>35.039999999999999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166</v>
      </c>
      <c r="AU200" s="194" t="s">
        <v>82</v>
      </c>
      <c r="AV200" s="14" t="s">
        <v>82</v>
      </c>
      <c r="AW200" s="14" t="s">
        <v>34</v>
      </c>
      <c r="AX200" s="14" t="s">
        <v>80</v>
      </c>
      <c r="AY200" s="194" t="s">
        <v>154</v>
      </c>
    </row>
    <row r="201" s="2" customFormat="1" ht="44.25" customHeight="1">
      <c r="A201" s="40"/>
      <c r="B201" s="166"/>
      <c r="C201" s="167" t="s">
        <v>308</v>
      </c>
      <c r="D201" s="167" t="s">
        <v>157</v>
      </c>
      <c r="E201" s="168" t="s">
        <v>828</v>
      </c>
      <c r="F201" s="169" t="s">
        <v>829</v>
      </c>
      <c r="G201" s="170" t="s">
        <v>186</v>
      </c>
      <c r="H201" s="171">
        <v>29.199999999999999</v>
      </c>
      <c r="I201" s="172"/>
      <c r="J201" s="173">
        <f>ROUND(I201*H201,2)</f>
        <v>0</v>
      </c>
      <c r="K201" s="169" t="s">
        <v>161</v>
      </c>
      <c r="L201" s="41"/>
      <c r="M201" s="174" t="s">
        <v>3</v>
      </c>
      <c r="N201" s="175" t="s">
        <v>43</v>
      </c>
      <c r="O201" s="74"/>
      <c r="P201" s="176">
        <f>O201*H201</f>
        <v>0</v>
      </c>
      <c r="Q201" s="176">
        <v>0.00013999999999999999</v>
      </c>
      <c r="R201" s="176">
        <f>Q201*H201</f>
        <v>0.0040879999999999996</v>
      </c>
      <c r="S201" s="176">
        <v>0</v>
      </c>
      <c r="T201" s="17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78" t="s">
        <v>162</v>
      </c>
      <c r="AT201" s="178" t="s">
        <v>157</v>
      </c>
      <c r="AU201" s="178" t="s">
        <v>82</v>
      </c>
      <c r="AY201" s="21" t="s">
        <v>154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1" t="s">
        <v>80</v>
      </c>
      <c r="BK201" s="179">
        <f>ROUND(I201*H201,2)</f>
        <v>0</v>
      </c>
      <c r="BL201" s="21" t="s">
        <v>162</v>
      </c>
      <c r="BM201" s="178" t="s">
        <v>830</v>
      </c>
    </row>
    <row r="202" s="2" customFormat="1">
      <c r="A202" s="40"/>
      <c r="B202" s="41"/>
      <c r="C202" s="40"/>
      <c r="D202" s="180" t="s">
        <v>164</v>
      </c>
      <c r="E202" s="40"/>
      <c r="F202" s="181" t="s">
        <v>831</v>
      </c>
      <c r="G202" s="40"/>
      <c r="H202" s="40"/>
      <c r="I202" s="182"/>
      <c r="J202" s="40"/>
      <c r="K202" s="40"/>
      <c r="L202" s="41"/>
      <c r="M202" s="183"/>
      <c r="N202" s="184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1" t="s">
        <v>164</v>
      </c>
      <c r="AU202" s="21" t="s">
        <v>82</v>
      </c>
    </row>
    <row r="203" s="13" customFormat="1">
      <c r="A203" s="13"/>
      <c r="B203" s="185"/>
      <c r="C203" s="13"/>
      <c r="D203" s="186" t="s">
        <v>166</v>
      </c>
      <c r="E203" s="187" t="s">
        <v>3</v>
      </c>
      <c r="F203" s="188" t="s">
        <v>832</v>
      </c>
      <c r="G203" s="13"/>
      <c r="H203" s="187" t="s">
        <v>3</v>
      </c>
      <c r="I203" s="189"/>
      <c r="J203" s="13"/>
      <c r="K203" s="13"/>
      <c r="L203" s="185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166</v>
      </c>
      <c r="AU203" s="187" t="s">
        <v>82</v>
      </c>
      <c r="AV203" s="13" t="s">
        <v>80</v>
      </c>
      <c r="AW203" s="13" t="s">
        <v>34</v>
      </c>
      <c r="AX203" s="13" t="s">
        <v>72</v>
      </c>
      <c r="AY203" s="187" t="s">
        <v>154</v>
      </c>
    </row>
    <row r="204" s="14" customFormat="1">
      <c r="A204" s="14"/>
      <c r="B204" s="193"/>
      <c r="C204" s="14"/>
      <c r="D204" s="186" t="s">
        <v>166</v>
      </c>
      <c r="E204" s="194" t="s">
        <v>3</v>
      </c>
      <c r="F204" s="195" t="s">
        <v>816</v>
      </c>
      <c r="G204" s="14"/>
      <c r="H204" s="196">
        <v>29.199999999999999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166</v>
      </c>
      <c r="AU204" s="194" t="s">
        <v>82</v>
      </c>
      <c r="AV204" s="14" t="s">
        <v>82</v>
      </c>
      <c r="AW204" s="14" t="s">
        <v>34</v>
      </c>
      <c r="AX204" s="14" t="s">
        <v>80</v>
      </c>
      <c r="AY204" s="194" t="s">
        <v>154</v>
      </c>
    </row>
    <row r="205" s="2" customFormat="1" ht="24.15" customHeight="1">
      <c r="A205" s="40"/>
      <c r="B205" s="166"/>
      <c r="C205" s="222" t="s">
        <v>314</v>
      </c>
      <c r="D205" s="222" t="s">
        <v>817</v>
      </c>
      <c r="E205" s="223" t="s">
        <v>833</v>
      </c>
      <c r="F205" s="224" t="s">
        <v>834</v>
      </c>
      <c r="G205" s="225" t="s">
        <v>186</v>
      </c>
      <c r="H205" s="226">
        <v>32.119999999999997</v>
      </c>
      <c r="I205" s="227"/>
      <c r="J205" s="228">
        <f>ROUND(I205*H205,2)</f>
        <v>0</v>
      </c>
      <c r="K205" s="224" t="s">
        <v>161</v>
      </c>
      <c r="L205" s="229"/>
      <c r="M205" s="230" t="s">
        <v>3</v>
      </c>
      <c r="N205" s="231" t="s">
        <v>43</v>
      </c>
      <c r="O205" s="74"/>
      <c r="P205" s="176">
        <f>O205*H205</f>
        <v>0</v>
      </c>
      <c r="Q205" s="176">
        <v>0.00020000000000000001</v>
      </c>
      <c r="R205" s="176">
        <f>Q205*H205</f>
        <v>0.006424</v>
      </c>
      <c r="S205" s="176">
        <v>0</v>
      </c>
      <c r="T205" s="17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214</v>
      </c>
      <c r="AT205" s="178" t="s">
        <v>817</v>
      </c>
      <c r="AU205" s="178" t="s">
        <v>82</v>
      </c>
      <c r="AY205" s="21" t="s">
        <v>154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1" t="s">
        <v>80</v>
      </c>
      <c r="BK205" s="179">
        <f>ROUND(I205*H205,2)</f>
        <v>0</v>
      </c>
      <c r="BL205" s="21" t="s">
        <v>162</v>
      </c>
      <c r="BM205" s="178" t="s">
        <v>835</v>
      </c>
    </row>
    <row r="206" s="13" customFormat="1">
      <c r="A206" s="13"/>
      <c r="B206" s="185"/>
      <c r="C206" s="13"/>
      <c r="D206" s="186" t="s">
        <v>166</v>
      </c>
      <c r="E206" s="187" t="s">
        <v>3</v>
      </c>
      <c r="F206" s="188" t="s">
        <v>832</v>
      </c>
      <c r="G206" s="13"/>
      <c r="H206" s="187" t="s">
        <v>3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166</v>
      </c>
      <c r="AU206" s="187" t="s">
        <v>82</v>
      </c>
      <c r="AV206" s="13" t="s">
        <v>80</v>
      </c>
      <c r="AW206" s="13" t="s">
        <v>34</v>
      </c>
      <c r="AX206" s="13" t="s">
        <v>72</v>
      </c>
      <c r="AY206" s="187" t="s">
        <v>154</v>
      </c>
    </row>
    <row r="207" s="14" customFormat="1">
      <c r="A207" s="14"/>
      <c r="B207" s="193"/>
      <c r="C207" s="14"/>
      <c r="D207" s="186" t="s">
        <v>166</v>
      </c>
      <c r="E207" s="194" t="s">
        <v>3</v>
      </c>
      <c r="F207" s="195" t="s">
        <v>836</v>
      </c>
      <c r="G207" s="14"/>
      <c r="H207" s="196">
        <v>32.119999999999997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166</v>
      </c>
      <c r="AU207" s="194" t="s">
        <v>82</v>
      </c>
      <c r="AV207" s="14" t="s">
        <v>82</v>
      </c>
      <c r="AW207" s="14" t="s">
        <v>34</v>
      </c>
      <c r="AX207" s="14" t="s">
        <v>80</v>
      </c>
      <c r="AY207" s="194" t="s">
        <v>154</v>
      </c>
    </row>
    <row r="208" s="2" customFormat="1" ht="33" customHeight="1">
      <c r="A208" s="40"/>
      <c r="B208" s="166"/>
      <c r="C208" s="167" t="s">
        <v>322</v>
      </c>
      <c r="D208" s="167" t="s">
        <v>157</v>
      </c>
      <c r="E208" s="168" t="s">
        <v>837</v>
      </c>
      <c r="F208" s="169" t="s">
        <v>838</v>
      </c>
      <c r="G208" s="170" t="s">
        <v>174</v>
      </c>
      <c r="H208" s="171">
        <v>8.2370000000000001</v>
      </c>
      <c r="I208" s="172"/>
      <c r="J208" s="173">
        <f>ROUND(I208*H208,2)</f>
        <v>0</v>
      </c>
      <c r="K208" s="169" t="s">
        <v>161</v>
      </c>
      <c r="L208" s="41"/>
      <c r="M208" s="174" t="s">
        <v>3</v>
      </c>
      <c r="N208" s="175" t="s">
        <v>43</v>
      </c>
      <c r="O208" s="74"/>
      <c r="P208" s="176">
        <f>O208*H208</f>
        <v>0</v>
      </c>
      <c r="Q208" s="176">
        <v>2.5018699999999998</v>
      </c>
      <c r="R208" s="176">
        <f>Q208*H208</f>
        <v>20.607903189999998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162</v>
      </c>
      <c r="AT208" s="178" t="s">
        <v>157</v>
      </c>
      <c r="AU208" s="178" t="s">
        <v>82</v>
      </c>
      <c r="AY208" s="21" t="s">
        <v>154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1" t="s">
        <v>80</v>
      </c>
      <c r="BK208" s="179">
        <f>ROUND(I208*H208,2)</f>
        <v>0</v>
      </c>
      <c r="BL208" s="21" t="s">
        <v>162</v>
      </c>
      <c r="BM208" s="178" t="s">
        <v>839</v>
      </c>
    </row>
    <row r="209" s="2" customFormat="1">
      <c r="A209" s="40"/>
      <c r="B209" s="41"/>
      <c r="C209" s="40"/>
      <c r="D209" s="180" t="s">
        <v>164</v>
      </c>
      <c r="E209" s="40"/>
      <c r="F209" s="181" t="s">
        <v>840</v>
      </c>
      <c r="G209" s="40"/>
      <c r="H209" s="40"/>
      <c r="I209" s="182"/>
      <c r="J209" s="40"/>
      <c r="K209" s="40"/>
      <c r="L209" s="41"/>
      <c r="M209" s="183"/>
      <c r="N209" s="184"/>
      <c r="O209" s="74"/>
      <c r="P209" s="74"/>
      <c r="Q209" s="74"/>
      <c r="R209" s="74"/>
      <c r="S209" s="74"/>
      <c r="T209" s="75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21" t="s">
        <v>164</v>
      </c>
      <c r="AU209" s="21" t="s">
        <v>82</v>
      </c>
    </row>
    <row r="210" s="13" customFormat="1">
      <c r="A210" s="13"/>
      <c r="B210" s="185"/>
      <c r="C210" s="13"/>
      <c r="D210" s="186" t="s">
        <v>166</v>
      </c>
      <c r="E210" s="187" t="s">
        <v>3</v>
      </c>
      <c r="F210" s="188" t="s">
        <v>841</v>
      </c>
      <c r="G210" s="13"/>
      <c r="H210" s="187" t="s">
        <v>3</v>
      </c>
      <c r="I210" s="189"/>
      <c r="J210" s="13"/>
      <c r="K210" s="13"/>
      <c r="L210" s="185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166</v>
      </c>
      <c r="AU210" s="187" t="s">
        <v>82</v>
      </c>
      <c r="AV210" s="13" t="s">
        <v>80</v>
      </c>
      <c r="AW210" s="13" t="s">
        <v>34</v>
      </c>
      <c r="AX210" s="13" t="s">
        <v>72</v>
      </c>
      <c r="AY210" s="187" t="s">
        <v>154</v>
      </c>
    </row>
    <row r="211" s="14" customFormat="1">
      <c r="A211" s="14"/>
      <c r="B211" s="193"/>
      <c r="C211" s="14"/>
      <c r="D211" s="186" t="s">
        <v>166</v>
      </c>
      <c r="E211" s="194" t="s">
        <v>3</v>
      </c>
      <c r="F211" s="195" t="s">
        <v>842</v>
      </c>
      <c r="G211" s="14"/>
      <c r="H211" s="196">
        <v>0.56999999999999995</v>
      </c>
      <c r="I211" s="197"/>
      <c r="J211" s="14"/>
      <c r="K211" s="14"/>
      <c r="L211" s="193"/>
      <c r="M211" s="198"/>
      <c r="N211" s="199"/>
      <c r="O211" s="199"/>
      <c r="P211" s="199"/>
      <c r="Q211" s="199"/>
      <c r="R211" s="199"/>
      <c r="S211" s="199"/>
      <c r="T211" s="20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4" t="s">
        <v>166</v>
      </c>
      <c r="AU211" s="194" t="s">
        <v>82</v>
      </c>
      <c r="AV211" s="14" t="s">
        <v>82</v>
      </c>
      <c r="AW211" s="14" t="s">
        <v>34</v>
      </c>
      <c r="AX211" s="14" t="s">
        <v>72</v>
      </c>
      <c r="AY211" s="194" t="s">
        <v>154</v>
      </c>
    </row>
    <row r="212" s="13" customFormat="1">
      <c r="A212" s="13"/>
      <c r="B212" s="185"/>
      <c r="C212" s="13"/>
      <c r="D212" s="186" t="s">
        <v>166</v>
      </c>
      <c r="E212" s="187" t="s">
        <v>3</v>
      </c>
      <c r="F212" s="188" t="s">
        <v>195</v>
      </c>
      <c r="G212" s="13"/>
      <c r="H212" s="187" t="s">
        <v>3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166</v>
      </c>
      <c r="AU212" s="187" t="s">
        <v>82</v>
      </c>
      <c r="AV212" s="13" t="s">
        <v>80</v>
      </c>
      <c r="AW212" s="13" t="s">
        <v>34</v>
      </c>
      <c r="AX212" s="13" t="s">
        <v>72</v>
      </c>
      <c r="AY212" s="187" t="s">
        <v>154</v>
      </c>
    </row>
    <row r="213" s="14" customFormat="1">
      <c r="A213" s="14"/>
      <c r="B213" s="193"/>
      <c r="C213" s="14"/>
      <c r="D213" s="186" t="s">
        <v>166</v>
      </c>
      <c r="E213" s="194" t="s">
        <v>3</v>
      </c>
      <c r="F213" s="195" t="s">
        <v>843</v>
      </c>
      <c r="G213" s="14"/>
      <c r="H213" s="196">
        <v>7.6669999999999998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166</v>
      </c>
      <c r="AU213" s="194" t="s">
        <v>82</v>
      </c>
      <c r="AV213" s="14" t="s">
        <v>82</v>
      </c>
      <c r="AW213" s="14" t="s">
        <v>34</v>
      </c>
      <c r="AX213" s="14" t="s">
        <v>72</v>
      </c>
      <c r="AY213" s="194" t="s">
        <v>154</v>
      </c>
    </row>
    <row r="214" s="15" customFormat="1">
      <c r="A214" s="15"/>
      <c r="B214" s="201"/>
      <c r="C214" s="15"/>
      <c r="D214" s="186" t="s">
        <v>166</v>
      </c>
      <c r="E214" s="202" t="s">
        <v>3</v>
      </c>
      <c r="F214" s="203" t="s">
        <v>171</v>
      </c>
      <c r="G214" s="15"/>
      <c r="H214" s="204">
        <v>8.2370000000000001</v>
      </c>
      <c r="I214" s="205"/>
      <c r="J214" s="15"/>
      <c r="K214" s="15"/>
      <c r="L214" s="201"/>
      <c r="M214" s="206"/>
      <c r="N214" s="207"/>
      <c r="O214" s="207"/>
      <c r="P214" s="207"/>
      <c r="Q214" s="207"/>
      <c r="R214" s="207"/>
      <c r="S214" s="207"/>
      <c r="T214" s="20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2" t="s">
        <v>166</v>
      </c>
      <c r="AU214" s="202" t="s">
        <v>82</v>
      </c>
      <c r="AV214" s="15" t="s">
        <v>162</v>
      </c>
      <c r="AW214" s="15" t="s">
        <v>34</v>
      </c>
      <c r="AX214" s="15" t="s">
        <v>80</v>
      </c>
      <c r="AY214" s="202" t="s">
        <v>154</v>
      </c>
    </row>
    <row r="215" s="2" customFormat="1" ht="33" customHeight="1">
      <c r="A215" s="40"/>
      <c r="B215" s="166"/>
      <c r="C215" s="167" t="s">
        <v>328</v>
      </c>
      <c r="D215" s="167" t="s">
        <v>157</v>
      </c>
      <c r="E215" s="168" t="s">
        <v>844</v>
      </c>
      <c r="F215" s="169" t="s">
        <v>845</v>
      </c>
      <c r="G215" s="170" t="s">
        <v>174</v>
      </c>
      <c r="H215" s="171">
        <v>9.6649999999999991</v>
      </c>
      <c r="I215" s="172"/>
      <c r="J215" s="173">
        <f>ROUND(I215*H215,2)</f>
        <v>0</v>
      </c>
      <c r="K215" s="169" t="s">
        <v>161</v>
      </c>
      <c r="L215" s="41"/>
      <c r="M215" s="174" t="s">
        <v>3</v>
      </c>
      <c r="N215" s="175" t="s">
        <v>43</v>
      </c>
      <c r="O215" s="74"/>
      <c r="P215" s="176">
        <f>O215*H215</f>
        <v>0</v>
      </c>
      <c r="Q215" s="176">
        <v>2.5018699999999998</v>
      </c>
      <c r="R215" s="176">
        <f>Q215*H215</f>
        <v>24.180573549999995</v>
      </c>
      <c r="S215" s="176">
        <v>0</v>
      </c>
      <c r="T215" s="17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78" t="s">
        <v>162</v>
      </c>
      <c r="AT215" s="178" t="s">
        <v>157</v>
      </c>
      <c r="AU215" s="178" t="s">
        <v>82</v>
      </c>
      <c r="AY215" s="21" t="s">
        <v>154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1" t="s">
        <v>80</v>
      </c>
      <c r="BK215" s="179">
        <f>ROUND(I215*H215,2)</f>
        <v>0</v>
      </c>
      <c r="BL215" s="21" t="s">
        <v>162</v>
      </c>
      <c r="BM215" s="178" t="s">
        <v>846</v>
      </c>
    </row>
    <row r="216" s="2" customFormat="1">
      <c r="A216" s="40"/>
      <c r="B216" s="41"/>
      <c r="C216" s="40"/>
      <c r="D216" s="180" t="s">
        <v>164</v>
      </c>
      <c r="E216" s="40"/>
      <c r="F216" s="181" t="s">
        <v>847</v>
      </c>
      <c r="G216" s="40"/>
      <c r="H216" s="40"/>
      <c r="I216" s="182"/>
      <c r="J216" s="40"/>
      <c r="K216" s="40"/>
      <c r="L216" s="41"/>
      <c r="M216" s="183"/>
      <c r="N216" s="184"/>
      <c r="O216" s="74"/>
      <c r="P216" s="74"/>
      <c r="Q216" s="74"/>
      <c r="R216" s="74"/>
      <c r="S216" s="74"/>
      <c r="T216" s="75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21" t="s">
        <v>164</v>
      </c>
      <c r="AU216" s="21" t="s">
        <v>82</v>
      </c>
    </row>
    <row r="217" s="13" customFormat="1">
      <c r="A217" s="13"/>
      <c r="B217" s="185"/>
      <c r="C217" s="13"/>
      <c r="D217" s="186" t="s">
        <v>166</v>
      </c>
      <c r="E217" s="187" t="s">
        <v>3</v>
      </c>
      <c r="F217" s="188" t="s">
        <v>848</v>
      </c>
      <c r="G217" s="13"/>
      <c r="H217" s="187" t="s">
        <v>3</v>
      </c>
      <c r="I217" s="189"/>
      <c r="J217" s="13"/>
      <c r="K217" s="13"/>
      <c r="L217" s="185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166</v>
      </c>
      <c r="AU217" s="187" t="s">
        <v>82</v>
      </c>
      <c r="AV217" s="13" t="s">
        <v>80</v>
      </c>
      <c r="AW217" s="13" t="s">
        <v>34</v>
      </c>
      <c r="AX217" s="13" t="s">
        <v>72</v>
      </c>
      <c r="AY217" s="187" t="s">
        <v>154</v>
      </c>
    </row>
    <row r="218" s="14" customFormat="1">
      <c r="A218" s="14"/>
      <c r="B218" s="193"/>
      <c r="C218" s="14"/>
      <c r="D218" s="186" t="s">
        <v>166</v>
      </c>
      <c r="E218" s="194" t="s">
        <v>3</v>
      </c>
      <c r="F218" s="195" t="s">
        <v>849</v>
      </c>
      <c r="G218" s="14"/>
      <c r="H218" s="196">
        <v>1.998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166</v>
      </c>
      <c r="AU218" s="194" t="s">
        <v>82</v>
      </c>
      <c r="AV218" s="14" t="s">
        <v>82</v>
      </c>
      <c r="AW218" s="14" t="s">
        <v>34</v>
      </c>
      <c r="AX218" s="14" t="s">
        <v>72</v>
      </c>
      <c r="AY218" s="194" t="s">
        <v>154</v>
      </c>
    </row>
    <row r="219" s="13" customFormat="1">
      <c r="A219" s="13"/>
      <c r="B219" s="185"/>
      <c r="C219" s="13"/>
      <c r="D219" s="186" t="s">
        <v>166</v>
      </c>
      <c r="E219" s="187" t="s">
        <v>3</v>
      </c>
      <c r="F219" s="188" t="s">
        <v>195</v>
      </c>
      <c r="G219" s="13"/>
      <c r="H219" s="187" t="s">
        <v>3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166</v>
      </c>
      <c r="AU219" s="187" t="s">
        <v>82</v>
      </c>
      <c r="AV219" s="13" t="s">
        <v>80</v>
      </c>
      <c r="AW219" s="13" t="s">
        <v>34</v>
      </c>
      <c r="AX219" s="13" t="s">
        <v>72</v>
      </c>
      <c r="AY219" s="187" t="s">
        <v>154</v>
      </c>
    </row>
    <row r="220" s="14" customFormat="1">
      <c r="A220" s="14"/>
      <c r="B220" s="193"/>
      <c r="C220" s="14"/>
      <c r="D220" s="186" t="s">
        <v>166</v>
      </c>
      <c r="E220" s="194" t="s">
        <v>3</v>
      </c>
      <c r="F220" s="195" t="s">
        <v>843</v>
      </c>
      <c r="G220" s="14"/>
      <c r="H220" s="196">
        <v>7.6669999999999998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166</v>
      </c>
      <c r="AU220" s="194" t="s">
        <v>82</v>
      </c>
      <c r="AV220" s="14" t="s">
        <v>82</v>
      </c>
      <c r="AW220" s="14" t="s">
        <v>34</v>
      </c>
      <c r="AX220" s="14" t="s">
        <v>72</v>
      </c>
      <c r="AY220" s="194" t="s">
        <v>154</v>
      </c>
    </row>
    <row r="221" s="15" customFormat="1">
      <c r="A221" s="15"/>
      <c r="B221" s="201"/>
      <c r="C221" s="15"/>
      <c r="D221" s="186" t="s">
        <v>166</v>
      </c>
      <c r="E221" s="202" t="s">
        <v>3</v>
      </c>
      <c r="F221" s="203" t="s">
        <v>171</v>
      </c>
      <c r="G221" s="15"/>
      <c r="H221" s="204">
        <v>9.6649999999999991</v>
      </c>
      <c r="I221" s="205"/>
      <c r="J221" s="15"/>
      <c r="K221" s="15"/>
      <c r="L221" s="201"/>
      <c r="M221" s="206"/>
      <c r="N221" s="207"/>
      <c r="O221" s="207"/>
      <c r="P221" s="207"/>
      <c r="Q221" s="207"/>
      <c r="R221" s="207"/>
      <c r="S221" s="207"/>
      <c r="T221" s="20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2" t="s">
        <v>166</v>
      </c>
      <c r="AU221" s="202" t="s">
        <v>82</v>
      </c>
      <c r="AV221" s="15" t="s">
        <v>162</v>
      </c>
      <c r="AW221" s="15" t="s">
        <v>34</v>
      </c>
      <c r="AX221" s="15" t="s">
        <v>80</v>
      </c>
      <c r="AY221" s="202" t="s">
        <v>154</v>
      </c>
    </row>
    <row r="222" s="2" customFormat="1" ht="24.15" customHeight="1">
      <c r="A222" s="40"/>
      <c r="B222" s="166"/>
      <c r="C222" s="167" t="s">
        <v>334</v>
      </c>
      <c r="D222" s="167" t="s">
        <v>157</v>
      </c>
      <c r="E222" s="168" t="s">
        <v>850</v>
      </c>
      <c r="F222" s="169" t="s">
        <v>851</v>
      </c>
      <c r="G222" s="170" t="s">
        <v>435</v>
      </c>
      <c r="H222" s="171">
        <v>0.17299999999999999</v>
      </c>
      <c r="I222" s="172"/>
      <c r="J222" s="173">
        <f>ROUND(I222*H222,2)</f>
        <v>0</v>
      </c>
      <c r="K222" s="169" t="s">
        <v>161</v>
      </c>
      <c r="L222" s="41"/>
      <c r="M222" s="174" t="s">
        <v>3</v>
      </c>
      <c r="N222" s="175" t="s">
        <v>43</v>
      </c>
      <c r="O222" s="74"/>
      <c r="P222" s="176">
        <f>O222*H222</f>
        <v>0</v>
      </c>
      <c r="Q222" s="176">
        <v>1.06277</v>
      </c>
      <c r="R222" s="176">
        <f>Q222*H222</f>
        <v>0.18385921</v>
      </c>
      <c r="S222" s="176">
        <v>0</v>
      </c>
      <c r="T222" s="17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78" t="s">
        <v>162</v>
      </c>
      <c r="AT222" s="178" t="s">
        <v>157</v>
      </c>
      <c r="AU222" s="178" t="s">
        <v>82</v>
      </c>
      <c r="AY222" s="21" t="s">
        <v>154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1" t="s">
        <v>80</v>
      </c>
      <c r="BK222" s="179">
        <f>ROUND(I222*H222,2)</f>
        <v>0</v>
      </c>
      <c r="BL222" s="21" t="s">
        <v>162</v>
      </c>
      <c r="BM222" s="178" t="s">
        <v>852</v>
      </c>
    </row>
    <row r="223" s="2" customFormat="1">
      <c r="A223" s="40"/>
      <c r="B223" s="41"/>
      <c r="C223" s="40"/>
      <c r="D223" s="180" t="s">
        <v>164</v>
      </c>
      <c r="E223" s="40"/>
      <c r="F223" s="181" t="s">
        <v>853</v>
      </c>
      <c r="G223" s="40"/>
      <c r="H223" s="40"/>
      <c r="I223" s="182"/>
      <c r="J223" s="40"/>
      <c r="K223" s="40"/>
      <c r="L223" s="41"/>
      <c r="M223" s="183"/>
      <c r="N223" s="184"/>
      <c r="O223" s="74"/>
      <c r="P223" s="74"/>
      <c r="Q223" s="74"/>
      <c r="R223" s="74"/>
      <c r="S223" s="74"/>
      <c r="T223" s="75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21" t="s">
        <v>164</v>
      </c>
      <c r="AU223" s="21" t="s">
        <v>82</v>
      </c>
    </row>
    <row r="224" s="15" customFormat="1">
      <c r="A224" s="15"/>
      <c r="B224" s="201"/>
      <c r="C224" s="15"/>
      <c r="D224" s="186" t="s">
        <v>166</v>
      </c>
      <c r="E224" s="202" t="s">
        <v>3</v>
      </c>
      <c r="F224" s="203" t="s">
        <v>854</v>
      </c>
      <c r="G224" s="15"/>
      <c r="H224" s="204">
        <v>0</v>
      </c>
      <c r="I224" s="205"/>
      <c r="J224" s="15"/>
      <c r="K224" s="15"/>
      <c r="L224" s="201"/>
      <c r="M224" s="206"/>
      <c r="N224" s="207"/>
      <c r="O224" s="207"/>
      <c r="P224" s="207"/>
      <c r="Q224" s="207"/>
      <c r="R224" s="207"/>
      <c r="S224" s="207"/>
      <c r="T224" s="20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02" t="s">
        <v>166</v>
      </c>
      <c r="AU224" s="202" t="s">
        <v>82</v>
      </c>
      <c r="AV224" s="15" t="s">
        <v>162</v>
      </c>
      <c r="AW224" s="15" t="s">
        <v>34</v>
      </c>
      <c r="AX224" s="15" t="s">
        <v>72</v>
      </c>
      <c r="AY224" s="202" t="s">
        <v>154</v>
      </c>
    </row>
    <row r="225" s="13" customFormat="1">
      <c r="A225" s="13"/>
      <c r="B225" s="185"/>
      <c r="C225" s="13"/>
      <c r="D225" s="186" t="s">
        <v>166</v>
      </c>
      <c r="E225" s="187" t="s">
        <v>3</v>
      </c>
      <c r="F225" s="188" t="s">
        <v>195</v>
      </c>
      <c r="G225" s="13"/>
      <c r="H225" s="187" t="s">
        <v>3</v>
      </c>
      <c r="I225" s="189"/>
      <c r="J225" s="13"/>
      <c r="K225" s="13"/>
      <c r="L225" s="185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166</v>
      </c>
      <c r="AU225" s="187" t="s">
        <v>82</v>
      </c>
      <c r="AV225" s="13" t="s">
        <v>80</v>
      </c>
      <c r="AW225" s="13" t="s">
        <v>34</v>
      </c>
      <c r="AX225" s="13" t="s">
        <v>72</v>
      </c>
      <c r="AY225" s="187" t="s">
        <v>154</v>
      </c>
    </row>
    <row r="226" s="14" customFormat="1">
      <c r="A226" s="14"/>
      <c r="B226" s="193"/>
      <c r="C226" s="14"/>
      <c r="D226" s="186" t="s">
        <v>166</v>
      </c>
      <c r="E226" s="194" t="s">
        <v>3</v>
      </c>
      <c r="F226" s="195" t="s">
        <v>855</v>
      </c>
      <c r="G226" s="14"/>
      <c r="H226" s="196">
        <v>0.17299999999999999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166</v>
      </c>
      <c r="AU226" s="194" t="s">
        <v>82</v>
      </c>
      <c r="AV226" s="14" t="s">
        <v>82</v>
      </c>
      <c r="AW226" s="14" t="s">
        <v>34</v>
      </c>
      <c r="AX226" s="14" t="s">
        <v>72</v>
      </c>
      <c r="AY226" s="194" t="s">
        <v>154</v>
      </c>
    </row>
    <row r="227" s="15" customFormat="1">
      <c r="A227" s="15"/>
      <c r="B227" s="201"/>
      <c r="C227" s="15"/>
      <c r="D227" s="186" t="s">
        <v>166</v>
      </c>
      <c r="E227" s="202" t="s">
        <v>3</v>
      </c>
      <c r="F227" s="203" t="s">
        <v>171</v>
      </c>
      <c r="G227" s="15"/>
      <c r="H227" s="204">
        <v>0.17299999999999999</v>
      </c>
      <c r="I227" s="205"/>
      <c r="J227" s="15"/>
      <c r="K227" s="15"/>
      <c r="L227" s="201"/>
      <c r="M227" s="206"/>
      <c r="N227" s="207"/>
      <c r="O227" s="207"/>
      <c r="P227" s="207"/>
      <c r="Q227" s="207"/>
      <c r="R227" s="207"/>
      <c r="S227" s="207"/>
      <c r="T227" s="20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2" t="s">
        <v>166</v>
      </c>
      <c r="AU227" s="202" t="s">
        <v>82</v>
      </c>
      <c r="AV227" s="15" t="s">
        <v>162</v>
      </c>
      <c r="AW227" s="15" t="s">
        <v>34</v>
      </c>
      <c r="AX227" s="15" t="s">
        <v>80</v>
      </c>
      <c r="AY227" s="202" t="s">
        <v>154</v>
      </c>
    </row>
    <row r="228" s="2" customFormat="1" ht="24.15" customHeight="1">
      <c r="A228" s="40"/>
      <c r="B228" s="166"/>
      <c r="C228" s="167" t="s">
        <v>361</v>
      </c>
      <c r="D228" s="167" t="s">
        <v>157</v>
      </c>
      <c r="E228" s="168" t="s">
        <v>856</v>
      </c>
      <c r="F228" s="169" t="s">
        <v>857</v>
      </c>
      <c r="G228" s="170" t="s">
        <v>435</v>
      </c>
      <c r="H228" s="171">
        <v>0.017999999999999999</v>
      </c>
      <c r="I228" s="172"/>
      <c r="J228" s="173">
        <f>ROUND(I228*H228,2)</f>
        <v>0</v>
      </c>
      <c r="K228" s="169" t="s">
        <v>161</v>
      </c>
      <c r="L228" s="41"/>
      <c r="M228" s="174" t="s">
        <v>3</v>
      </c>
      <c r="N228" s="175" t="s">
        <v>43</v>
      </c>
      <c r="O228" s="74"/>
      <c r="P228" s="176">
        <f>O228*H228</f>
        <v>0</v>
      </c>
      <c r="Q228" s="176">
        <v>1.0606199999999999</v>
      </c>
      <c r="R228" s="176">
        <f>Q228*H228</f>
        <v>0.019091159999999996</v>
      </c>
      <c r="S228" s="176">
        <v>0</v>
      </c>
      <c r="T228" s="17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78" t="s">
        <v>162</v>
      </c>
      <c r="AT228" s="178" t="s">
        <v>157</v>
      </c>
      <c r="AU228" s="178" t="s">
        <v>82</v>
      </c>
      <c r="AY228" s="21" t="s">
        <v>154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1" t="s">
        <v>80</v>
      </c>
      <c r="BK228" s="179">
        <f>ROUND(I228*H228,2)</f>
        <v>0</v>
      </c>
      <c r="BL228" s="21" t="s">
        <v>162</v>
      </c>
      <c r="BM228" s="178" t="s">
        <v>858</v>
      </c>
    </row>
    <row r="229" s="2" customFormat="1">
      <c r="A229" s="40"/>
      <c r="B229" s="41"/>
      <c r="C229" s="40"/>
      <c r="D229" s="180" t="s">
        <v>164</v>
      </c>
      <c r="E229" s="40"/>
      <c r="F229" s="181" t="s">
        <v>859</v>
      </c>
      <c r="G229" s="40"/>
      <c r="H229" s="40"/>
      <c r="I229" s="182"/>
      <c r="J229" s="40"/>
      <c r="K229" s="40"/>
      <c r="L229" s="41"/>
      <c r="M229" s="183"/>
      <c r="N229" s="184"/>
      <c r="O229" s="74"/>
      <c r="P229" s="74"/>
      <c r="Q229" s="74"/>
      <c r="R229" s="74"/>
      <c r="S229" s="74"/>
      <c r="T229" s="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21" t="s">
        <v>164</v>
      </c>
      <c r="AU229" s="21" t="s">
        <v>82</v>
      </c>
    </row>
    <row r="230" s="13" customFormat="1">
      <c r="A230" s="13"/>
      <c r="B230" s="185"/>
      <c r="C230" s="13"/>
      <c r="D230" s="186" t="s">
        <v>166</v>
      </c>
      <c r="E230" s="187" t="s">
        <v>3</v>
      </c>
      <c r="F230" s="188" t="s">
        <v>860</v>
      </c>
      <c r="G230" s="13"/>
      <c r="H230" s="187" t="s">
        <v>3</v>
      </c>
      <c r="I230" s="189"/>
      <c r="J230" s="13"/>
      <c r="K230" s="13"/>
      <c r="L230" s="185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166</v>
      </c>
      <c r="AU230" s="187" t="s">
        <v>82</v>
      </c>
      <c r="AV230" s="13" t="s">
        <v>80</v>
      </c>
      <c r="AW230" s="13" t="s">
        <v>34</v>
      </c>
      <c r="AX230" s="13" t="s">
        <v>72</v>
      </c>
      <c r="AY230" s="187" t="s">
        <v>154</v>
      </c>
    </row>
    <row r="231" s="14" customFormat="1">
      <c r="A231" s="14"/>
      <c r="B231" s="193"/>
      <c r="C231" s="14"/>
      <c r="D231" s="186" t="s">
        <v>166</v>
      </c>
      <c r="E231" s="194" t="s">
        <v>3</v>
      </c>
      <c r="F231" s="195" t="s">
        <v>861</v>
      </c>
      <c r="G231" s="14"/>
      <c r="H231" s="196">
        <v>0.017999999999999999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166</v>
      </c>
      <c r="AU231" s="194" t="s">
        <v>82</v>
      </c>
      <c r="AV231" s="14" t="s">
        <v>82</v>
      </c>
      <c r="AW231" s="14" t="s">
        <v>34</v>
      </c>
      <c r="AX231" s="14" t="s">
        <v>72</v>
      </c>
      <c r="AY231" s="194" t="s">
        <v>154</v>
      </c>
    </row>
    <row r="232" s="15" customFormat="1">
      <c r="A232" s="15"/>
      <c r="B232" s="201"/>
      <c r="C232" s="15"/>
      <c r="D232" s="186" t="s">
        <v>166</v>
      </c>
      <c r="E232" s="202" t="s">
        <v>3</v>
      </c>
      <c r="F232" s="203" t="s">
        <v>171</v>
      </c>
      <c r="G232" s="15"/>
      <c r="H232" s="204">
        <v>0.017999999999999999</v>
      </c>
      <c r="I232" s="205"/>
      <c r="J232" s="15"/>
      <c r="K232" s="15"/>
      <c r="L232" s="201"/>
      <c r="M232" s="206"/>
      <c r="N232" s="207"/>
      <c r="O232" s="207"/>
      <c r="P232" s="207"/>
      <c r="Q232" s="207"/>
      <c r="R232" s="207"/>
      <c r="S232" s="207"/>
      <c r="T232" s="20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2" t="s">
        <v>166</v>
      </c>
      <c r="AU232" s="202" t="s">
        <v>82</v>
      </c>
      <c r="AV232" s="15" t="s">
        <v>162</v>
      </c>
      <c r="AW232" s="15" t="s">
        <v>34</v>
      </c>
      <c r="AX232" s="15" t="s">
        <v>80</v>
      </c>
      <c r="AY232" s="202" t="s">
        <v>154</v>
      </c>
    </row>
    <row r="233" s="2" customFormat="1" ht="44.25" customHeight="1">
      <c r="A233" s="40"/>
      <c r="B233" s="166"/>
      <c r="C233" s="167" t="s">
        <v>367</v>
      </c>
      <c r="D233" s="167" t="s">
        <v>157</v>
      </c>
      <c r="E233" s="168" t="s">
        <v>862</v>
      </c>
      <c r="F233" s="169" t="s">
        <v>863</v>
      </c>
      <c r="G233" s="170" t="s">
        <v>186</v>
      </c>
      <c r="H233" s="171">
        <v>6.2839999999999998</v>
      </c>
      <c r="I233" s="172"/>
      <c r="J233" s="173">
        <f>ROUND(I233*H233,2)</f>
        <v>0</v>
      </c>
      <c r="K233" s="169" t="s">
        <v>161</v>
      </c>
      <c r="L233" s="41"/>
      <c r="M233" s="174" t="s">
        <v>3</v>
      </c>
      <c r="N233" s="175" t="s">
        <v>43</v>
      </c>
      <c r="O233" s="74"/>
      <c r="P233" s="176">
        <f>O233*H233</f>
        <v>0</v>
      </c>
      <c r="Q233" s="176">
        <v>0.37678</v>
      </c>
      <c r="R233" s="176">
        <f>Q233*H233</f>
        <v>2.3676855199999998</v>
      </c>
      <c r="S233" s="176">
        <v>0</v>
      </c>
      <c r="T233" s="17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78" t="s">
        <v>162</v>
      </c>
      <c r="AT233" s="178" t="s">
        <v>157</v>
      </c>
      <c r="AU233" s="178" t="s">
        <v>82</v>
      </c>
      <c r="AY233" s="21" t="s">
        <v>154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21" t="s">
        <v>80</v>
      </c>
      <c r="BK233" s="179">
        <f>ROUND(I233*H233,2)</f>
        <v>0</v>
      </c>
      <c r="BL233" s="21" t="s">
        <v>162</v>
      </c>
      <c r="BM233" s="178" t="s">
        <v>864</v>
      </c>
    </row>
    <row r="234" s="2" customFormat="1">
      <c r="A234" s="40"/>
      <c r="B234" s="41"/>
      <c r="C234" s="40"/>
      <c r="D234" s="180" t="s">
        <v>164</v>
      </c>
      <c r="E234" s="40"/>
      <c r="F234" s="181" t="s">
        <v>865</v>
      </c>
      <c r="G234" s="40"/>
      <c r="H234" s="40"/>
      <c r="I234" s="182"/>
      <c r="J234" s="40"/>
      <c r="K234" s="40"/>
      <c r="L234" s="41"/>
      <c r="M234" s="183"/>
      <c r="N234" s="184"/>
      <c r="O234" s="74"/>
      <c r="P234" s="74"/>
      <c r="Q234" s="74"/>
      <c r="R234" s="74"/>
      <c r="S234" s="74"/>
      <c r="T234" s="75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21" t="s">
        <v>164</v>
      </c>
      <c r="AU234" s="21" t="s">
        <v>82</v>
      </c>
    </row>
    <row r="235" s="13" customFormat="1">
      <c r="A235" s="13"/>
      <c r="B235" s="185"/>
      <c r="C235" s="13"/>
      <c r="D235" s="186" t="s">
        <v>166</v>
      </c>
      <c r="E235" s="187" t="s">
        <v>3</v>
      </c>
      <c r="F235" s="188" t="s">
        <v>866</v>
      </c>
      <c r="G235" s="13"/>
      <c r="H235" s="187" t="s">
        <v>3</v>
      </c>
      <c r="I235" s="189"/>
      <c r="J235" s="13"/>
      <c r="K235" s="13"/>
      <c r="L235" s="185"/>
      <c r="M235" s="190"/>
      <c r="N235" s="191"/>
      <c r="O235" s="191"/>
      <c r="P235" s="191"/>
      <c r="Q235" s="191"/>
      <c r="R235" s="191"/>
      <c r="S235" s="191"/>
      <c r="T235" s="19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7" t="s">
        <v>166</v>
      </c>
      <c r="AU235" s="187" t="s">
        <v>82</v>
      </c>
      <c r="AV235" s="13" t="s">
        <v>80</v>
      </c>
      <c r="AW235" s="13" t="s">
        <v>34</v>
      </c>
      <c r="AX235" s="13" t="s">
        <v>72</v>
      </c>
      <c r="AY235" s="187" t="s">
        <v>154</v>
      </c>
    </row>
    <row r="236" s="14" customFormat="1">
      <c r="A236" s="14"/>
      <c r="B236" s="193"/>
      <c r="C236" s="14"/>
      <c r="D236" s="186" t="s">
        <v>166</v>
      </c>
      <c r="E236" s="194" t="s">
        <v>3</v>
      </c>
      <c r="F236" s="195" t="s">
        <v>867</v>
      </c>
      <c r="G236" s="14"/>
      <c r="H236" s="196">
        <v>6.2839999999999998</v>
      </c>
      <c r="I236" s="197"/>
      <c r="J236" s="14"/>
      <c r="K236" s="14"/>
      <c r="L236" s="193"/>
      <c r="M236" s="198"/>
      <c r="N236" s="199"/>
      <c r="O236" s="199"/>
      <c r="P236" s="199"/>
      <c r="Q236" s="199"/>
      <c r="R236" s="199"/>
      <c r="S236" s="199"/>
      <c r="T236" s="20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4" t="s">
        <v>166</v>
      </c>
      <c r="AU236" s="194" t="s">
        <v>82</v>
      </c>
      <c r="AV236" s="14" t="s">
        <v>82</v>
      </c>
      <c r="AW236" s="14" t="s">
        <v>34</v>
      </c>
      <c r="AX236" s="14" t="s">
        <v>80</v>
      </c>
      <c r="AY236" s="194" t="s">
        <v>154</v>
      </c>
    </row>
    <row r="237" s="2" customFormat="1" ht="44.25" customHeight="1">
      <c r="A237" s="40"/>
      <c r="B237" s="166"/>
      <c r="C237" s="167" t="s">
        <v>8</v>
      </c>
      <c r="D237" s="167" t="s">
        <v>157</v>
      </c>
      <c r="E237" s="168" t="s">
        <v>868</v>
      </c>
      <c r="F237" s="169" t="s">
        <v>869</v>
      </c>
      <c r="G237" s="170" t="s">
        <v>186</v>
      </c>
      <c r="H237" s="171">
        <v>7.8550000000000004</v>
      </c>
      <c r="I237" s="172"/>
      <c r="J237" s="173">
        <f>ROUND(I237*H237,2)</f>
        <v>0</v>
      </c>
      <c r="K237" s="169" t="s">
        <v>161</v>
      </c>
      <c r="L237" s="41"/>
      <c r="M237" s="174" t="s">
        <v>3</v>
      </c>
      <c r="N237" s="175" t="s">
        <v>43</v>
      </c>
      <c r="O237" s="74"/>
      <c r="P237" s="176">
        <f>O237*H237</f>
        <v>0</v>
      </c>
      <c r="Q237" s="176">
        <v>0.73558000000000001</v>
      </c>
      <c r="R237" s="176">
        <f>Q237*H237</f>
        <v>5.7779809000000002</v>
      </c>
      <c r="S237" s="176">
        <v>0</v>
      </c>
      <c r="T237" s="17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8" t="s">
        <v>162</v>
      </c>
      <c r="AT237" s="178" t="s">
        <v>157</v>
      </c>
      <c r="AU237" s="178" t="s">
        <v>82</v>
      </c>
      <c r="AY237" s="21" t="s">
        <v>154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1" t="s">
        <v>80</v>
      </c>
      <c r="BK237" s="179">
        <f>ROUND(I237*H237,2)</f>
        <v>0</v>
      </c>
      <c r="BL237" s="21" t="s">
        <v>162</v>
      </c>
      <c r="BM237" s="178" t="s">
        <v>870</v>
      </c>
    </row>
    <row r="238" s="2" customFormat="1">
      <c r="A238" s="40"/>
      <c r="B238" s="41"/>
      <c r="C238" s="40"/>
      <c r="D238" s="180" t="s">
        <v>164</v>
      </c>
      <c r="E238" s="40"/>
      <c r="F238" s="181" t="s">
        <v>871</v>
      </c>
      <c r="G238" s="40"/>
      <c r="H238" s="40"/>
      <c r="I238" s="182"/>
      <c r="J238" s="40"/>
      <c r="K238" s="40"/>
      <c r="L238" s="41"/>
      <c r="M238" s="183"/>
      <c r="N238" s="184"/>
      <c r="O238" s="74"/>
      <c r="P238" s="74"/>
      <c r="Q238" s="74"/>
      <c r="R238" s="74"/>
      <c r="S238" s="74"/>
      <c r="T238" s="75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21" t="s">
        <v>164</v>
      </c>
      <c r="AU238" s="21" t="s">
        <v>82</v>
      </c>
    </row>
    <row r="239" s="13" customFormat="1">
      <c r="A239" s="13"/>
      <c r="B239" s="185"/>
      <c r="C239" s="13"/>
      <c r="D239" s="186" t="s">
        <v>166</v>
      </c>
      <c r="E239" s="187" t="s">
        <v>3</v>
      </c>
      <c r="F239" s="188" t="s">
        <v>872</v>
      </c>
      <c r="G239" s="13"/>
      <c r="H239" s="187" t="s">
        <v>3</v>
      </c>
      <c r="I239" s="189"/>
      <c r="J239" s="13"/>
      <c r="K239" s="13"/>
      <c r="L239" s="185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7" t="s">
        <v>166</v>
      </c>
      <c r="AU239" s="187" t="s">
        <v>82</v>
      </c>
      <c r="AV239" s="13" t="s">
        <v>80</v>
      </c>
      <c r="AW239" s="13" t="s">
        <v>34</v>
      </c>
      <c r="AX239" s="13" t="s">
        <v>72</v>
      </c>
      <c r="AY239" s="187" t="s">
        <v>154</v>
      </c>
    </row>
    <row r="240" s="14" customFormat="1">
      <c r="A240" s="14"/>
      <c r="B240" s="193"/>
      <c r="C240" s="14"/>
      <c r="D240" s="186" t="s">
        <v>166</v>
      </c>
      <c r="E240" s="194" t="s">
        <v>3</v>
      </c>
      <c r="F240" s="195" t="s">
        <v>873</v>
      </c>
      <c r="G240" s="14"/>
      <c r="H240" s="196">
        <v>7.8550000000000004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166</v>
      </c>
      <c r="AU240" s="194" t="s">
        <v>82</v>
      </c>
      <c r="AV240" s="14" t="s">
        <v>82</v>
      </c>
      <c r="AW240" s="14" t="s">
        <v>34</v>
      </c>
      <c r="AX240" s="14" t="s">
        <v>80</v>
      </c>
      <c r="AY240" s="194" t="s">
        <v>154</v>
      </c>
    </row>
    <row r="241" s="2" customFormat="1" ht="55.5" customHeight="1">
      <c r="A241" s="40"/>
      <c r="B241" s="166"/>
      <c r="C241" s="167" t="s">
        <v>415</v>
      </c>
      <c r="D241" s="167" t="s">
        <v>157</v>
      </c>
      <c r="E241" s="168" t="s">
        <v>874</v>
      </c>
      <c r="F241" s="169" t="s">
        <v>875</v>
      </c>
      <c r="G241" s="170" t="s">
        <v>435</v>
      </c>
      <c r="H241" s="171">
        <v>0.311</v>
      </c>
      <c r="I241" s="172"/>
      <c r="J241" s="173">
        <f>ROUND(I241*H241,2)</f>
        <v>0</v>
      </c>
      <c r="K241" s="169" t="s">
        <v>161</v>
      </c>
      <c r="L241" s="41"/>
      <c r="M241" s="174" t="s">
        <v>3</v>
      </c>
      <c r="N241" s="175" t="s">
        <v>43</v>
      </c>
      <c r="O241" s="74"/>
      <c r="P241" s="176">
        <f>O241*H241</f>
        <v>0</v>
      </c>
      <c r="Q241" s="176">
        <v>1.0593999999999999</v>
      </c>
      <c r="R241" s="176">
        <f>Q241*H241</f>
        <v>0.32947339999999997</v>
      </c>
      <c r="S241" s="176">
        <v>0</v>
      </c>
      <c r="T241" s="17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8" t="s">
        <v>162</v>
      </c>
      <c r="AT241" s="178" t="s">
        <v>157</v>
      </c>
      <c r="AU241" s="178" t="s">
        <v>82</v>
      </c>
      <c r="AY241" s="21" t="s">
        <v>154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1" t="s">
        <v>80</v>
      </c>
      <c r="BK241" s="179">
        <f>ROUND(I241*H241,2)</f>
        <v>0</v>
      </c>
      <c r="BL241" s="21" t="s">
        <v>162</v>
      </c>
      <c r="BM241" s="178" t="s">
        <v>876</v>
      </c>
    </row>
    <row r="242" s="2" customFormat="1">
      <c r="A242" s="40"/>
      <c r="B242" s="41"/>
      <c r="C242" s="40"/>
      <c r="D242" s="180" t="s">
        <v>164</v>
      </c>
      <c r="E242" s="40"/>
      <c r="F242" s="181" t="s">
        <v>877</v>
      </c>
      <c r="G242" s="40"/>
      <c r="H242" s="40"/>
      <c r="I242" s="182"/>
      <c r="J242" s="40"/>
      <c r="K242" s="40"/>
      <c r="L242" s="41"/>
      <c r="M242" s="183"/>
      <c r="N242" s="184"/>
      <c r="O242" s="74"/>
      <c r="P242" s="74"/>
      <c r="Q242" s="74"/>
      <c r="R242" s="74"/>
      <c r="S242" s="74"/>
      <c r="T242" s="75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21" t="s">
        <v>164</v>
      </c>
      <c r="AU242" s="21" t="s">
        <v>82</v>
      </c>
    </row>
    <row r="243" s="13" customFormat="1">
      <c r="A243" s="13"/>
      <c r="B243" s="185"/>
      <c r="C243" s="13"/>
      <c r="D243" s="186" t="s">
        <v>166</v>
      </c>
      <c r="E243" s="187" t="s">
        <v>3</v>
      </c>
      <c r="F243" s="188" t="s">
        <v>866</v>
      </c>
      <c r="G243" s="13"/>
      <c r="H243" s="187" t="s">
        <v>3</v>
      </c>
      <c r="I243" s="189"/>
      <c r="J243" s="13"/>
      <c r="K243" s="13"/>
      <c r="L243" s="185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166</v>
      </c>
      <c r="AU243" s="187" t="s">
        <v>82</v>
      </c>
      <c r="AV243" s="13" t="s">
        <v>80</v>
      </c>
      <c r="AW243" s="13" t="s">
        <v>34</v>
      </c>
      <c r="AX243" s="13" t="s">
        <v>72</v>
      </c>
      <c r="AY243" s="187" t="s">
        <v>154</v>
      </c>
    </row>
    <row r="244" s="14" customFormat="1">
      <c r="A244" s="14"/>
      <c r="B244" s="193"/>
      <c r="C244" s="14"/>
      <c r="D244" s="186" t="s">
        <v>166</v>
      </c>
      <c r="E244" s="194" t="s">
        <v>3</v>
      </c>
      <c r="F244" s="195" t="s">
        <v>878</v>
      </c>
      <c r="G244" s="14"/>
      <c r="H244" s="196">
        <v>0.13800000000000001</v>
      </c>
      <c r="I244" s="197"/>
      <c r="J244" s="14"/>
      <c r="K244" s="14"/>
      <c r="L244" s="193"/>
      <c r="M244" s="198"/>
      <c r="N244" s="199"/>
      <c r="O244" s="199"/>
      <c r="P244" s="199"/>
      <c r="Q244" s="199"/>
      <c r="R244" s="199"/>
      <c r="S244" s="199"/>
      <c r="T244" s="20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4" t="s">
        <v>166</v>
      </c>
      <c r="AU244" s="194" t="s">
        <v>82</v>
      </c>
      <c r="AV244" s="14" t="s">
        <v>82</v>
      </c>
      <c r="AW244" s="14" t="s">
        <v>34</v>
      </c>
      <c r="AX244" s="14" t="s">
        <v>72</v>
      </c>
      <c r="AY244" s="194" t="s">
        <v>154</v>
      </c>
    </row>
    <row r="245" s="13" customFormat="1">
      <c r="A245" s="13"/>
      <c r="B245" s="185"/>
      <c r="C245" s="13"/>
      <c r="D245" s="186" t="s">
        <v>166</v>
      </c>
      <c r="E245" s="187" t="s">
        <v>3</v>
      </c>
      <c r="F245" s="188" t="s">
        <v>872</v>
      </c>
      <c r="G245" s="13"/>
      <c r="H245" s="187" t="s">
        <v>3</v>
      </c>
      <c r="I245" s="189"/>
      <c r="J245" s="13"/>
      <c r="K245" s="13"/>
      <c r="L245" s="185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166</v>
      </c>
      <c r="AU245" s="187" t="s">
        <v>82</v>
      </c>
      <c r="AV245" s="13" t="s">
        <v>80</v>
      </c>
      <c r="AW245" s="13" t="s">
        <v>34</v>
      </c>
      <c r="AX245" s="13" t="s">
        <v>72</v>
      </c>
      <c r="AY245" s="187" t="s">
        <v>154</v>
      </c>
    </row>
    <row r="246" s="14" customFormat="1">
      <c r="A246" s="14"/>
      <c r="B246" s="193"/>
      <c r="C246" s="14"/>
      <c r="D246" s="186" t="s">
        <v>166</v>
      </c>
      <c r="E246" s="194" t="s">
        <v>3</v>
      </c>
      <c r="F246" s="195" t="s">
        <v>879</v>
      </c>
      <c r="G246" s="14"/>
      <c r="H246" s="196">
        <v>0.17299999999999999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166</v>
      </c>
      <c r="AU246" s="194" t="s">
        <v>82</v>
      </c>
      <c r="AV246" s="14" t="s">
        <v>82</v>
      </c>
      <c r="AW246" s="14" t="s">
        <v>34</v>
      </c>
      <c r="AX246" s="14" t="s">
        <v>72</v>
      </c>
      <c r="AY246" s="194" t="s">
        <v>154</v>
      </c>
    </row>
    <row r="247" s="15" customFormat="1">
      <c r="A247" s="15"/>
      <c r="B247" s="201"/>
      <c r="C247" s="15"/>
      <c r="D247" s="186" t="s">
        <v>166</v>
      </c>
      <c r="E247" s="202" t="s">
        <v>3</v>
      </c>
      <c r="F247" s="203" t="s">
        <v>171</v>
      </c>
      <c r="G247" s="15"/>
      <c r="H247" s="204">
        <v>0.311</v>
      </c>
      <c r="I247" s="205"/>
      <c r="J247" s="15"/>
      <c r="K247" s="15"/>
      <c r="L247" s="201"/>
      <c r="M247" s="206"/>
      <c r="N247" s="207"/>
      <c r="O247" s="207"/>
      <c r="P247" s="207"/>
      <c r="Q247" s="207"/>
      <c r="R247" s="207"/>
      <c r="S247" s="207"/>
      <c r="T247" s="2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2" t="s">
        <v>166</v>
      </c>
      <c r="AU247" s="202" t="s">
        <v>82</v>
      </c>
      <c r="AV247" s="15" t="s">
        <v>162</v>
      </c>
      <c r="AW247" s="15" t="s">
        <v>34</v>
      </c>
      <c r="AX247" s="15" t="s">
        <v>80</v>
      </c>
      <c r="AY247" s="202" t="s">
        <v>154</v>
      </c>
    </row>
    <row r="248" s="2" customFormat="1" ht="24.15" customHeight="1">
      <c r="A248" s="40"/>
      <c r="B248" s="166"/>
      <c r="C248" s="167" t="s">
        <v>432</v>
      </c>
      <c r="D248" s="167" t="s">
        <v>157</v>
      </c>
      <c r="E248" s="168" t="s">
        <v>880</v>
      </c>
      <c r="F248" s="169" t="s">
        <v>881</v>
      </c>
      <c r="G248" s="170" t="s">
        <v>174</v>
      </c>
      <c r="H248" s="171">
        <v>7.6669999999999998</v>
      </c>
      <c r="I248" s="172"/>
      <c r="J248" s="173">
        <f>ROUND(I248*H248,2)</f>
        <v>0</v>
      </c>
      <c r="K248" s="169" t="s">
        <v>161</v>
      </c>
      <c r="L248" s="41"/>
      <c r="M248" s="174" t="s">
        <v>3</v>
      </c>
      <c r="N248" s="175" t="s">
        <v>43</v>
      </c>
      <c r="O248" s="74"/>
      <c r="P248" s="176">
        <f>O248*H248</f>
        <v>0</v>
      </c>
      <c r="Q248" s="176">
        <v>2.1600000000000001</v>
      </c>
      <c r="R248" s="176">
        <f>Q248*H248</f>
        <v>16.56072</v>
      </c>
      <c r="S248" s="176">
        <v>0</v>
      </c>
      <c r="T248" s="17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78" t="s">
        <v>162</v>
      </c>
      <c r="AT248" s="178" t="s">
        <v>157</v>
      </c>
      <c r="AU248" s="178" t="s">
        <v>82</v>
      </c>
      <c r="AY248" s="21" t="s">
        <v>154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21" t="s">
        <v>80</v>
      </c>
      <c r="BK248" s="179">
        <f>ROUND(I248*H248,2)</f>
        <v>0</v>
      </c>
      <c r="BL248" s="21" t="s">
        <v>162</v>
      </c>
      <c r="BM248" s="178" t="s">
        <v>882</v>
      </c>
    </row>
    <row r="249" s="2" customFormat="1">
      <c r="A249" s="40"/>
      <c r="B249" s="41"/>
      <c r="C249" s="40"/>
      <c r="D249" s="180" t="s">
        <v>164</v>
      </c>
      <c r="E249" s="40"/>
      <c r="F249" s="181" t="s">
        <v>883</v>
      </c>
      <c r="G249" s="40"/>
      <c r="H249" s="40"/>
      <c r="I249" s="182"/>
      <c r="J249" s="40"/>
      <c r="K249" s="40"/>
      <c r="L249" s="41"/>
      <c r="M249" s="183"/>
      <c r="N249" s="184"/>
      <c r="O249" s="74"/>
      <c r="P249" s="74"/>
      <c r="Q249" s="74"/>
      <c r="R249" s="74"/>
      <c r="S249" s="74"/>
      <c r="T249" s="75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21" t="s">
        <v>164</v>
      </c>
      <c r="AU249" s="21" t="s">
        <v>82</v>
      </c>
    </row>
    <row r="250" s="13" customFormat="1">
      <c r="A250" s="13"/>
      <c r="B250" s="185"/>
      <c r="C250" s="13"/>
      <c r="D250" s="186" t="s">
        <v>166</v>
      </c>
      <c r="E250" s="187" t="s">
        <v>3</v>
      </c>
      <c r="F250" s="188" t="s">
        <v>195</v>
      </c>
      <c r="G250" s="13"/>
      <c r="H250" s="187" t="s">
        <v>3</v>
      </c>
      <c r="I250" s="189"/>
      <c r="J250" s="13"/>
      <c r="K250" s="13"/>
      <c r="L250" s="185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166</v>
      </c>
      <c r="AU250" s="187" t="s">
        <v>82</v>
      </c>
      <c r="AV250" s="13" t="s">
        <v>80</v>
      </c>
      <c r="AW250" s="13" t="s">
        <v>34</v>
      </c>
      <c r="AX250" s="13" t="s">
        <v>72</v>
      </c>
      <c r="AY250" s="187" t="s">
        <v>154</v>
      </c>
    </row>
    <row r="251" s="14" customFormat="1">
      <c r="A251" s="14"/>
      <c r="B251" s="193"/>
      <c r="C251" s="14"/>
      <c r="D251" s="186" t="s">
        <v>166</v>
      </c>
      <c r="E251" s="194" t="s">
        <v>3</v>
      </c>
      <c r="F251" s="195" t="s">
        <v>843</v>
      </c>
      <c r="G251" s="14"/>
      <c r="H251" s="196">
        <v>7.6669999999999998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166</v>
      </c>
      <c r="AU251" s="194" t="s">
        <v>82</v>
      </c>
      <c r="AV251" s="14" t="s">
        <v>82</v>
      </c>
      <c r="AW251" s="14" t="s">
        <v>34</v>
      </c>
      <c r="AX251" s="14" t="s">
        <v>80</v>
      </c>
      <c r="AY251" s="194" t="s">
        <v>154</v>
      </c>
    </row>
    <row r="252" s="12" customFormat="1" ht="22.8" customHeight="1">
      <c r="A252" s="12"/>
      <c r="B252" s="153"/>
      <c r="C252" s="12"/>
      <c r="D252" s="154" t="s">
        <v>71</v>
      </c>
      <c r="E252" s="164" t="s">
        <v>183</v>
      </c>
      <c r="F252" s="164" t="s">
        <v>884</v>
      </c>
      <c r="G252" s="12"/>
      <c r="H252" s="12"/>
      <c r="I252" s="156"/>
      <c r="J252" s="165">
        <f>BK252</f>
        <v>0</v>
      </c>
      <c r="K252" s="12"/>
      <c r="L252" s="153"/>
      <c r="M252" s="158"/>
      <c r="N252" s="159"/>
      <c r="O252" s="159"/>
      <c r="P252" s="160">
        <f>SUM(P253:P352)</f>
        <v>0</v>
      </c>
      <c r="Q252" s="159"/>
      <c r="R252" s="160">
        <f>SUM(R253:R352)</f>
        <v>56.987500580000003</v>
      </c>
      <c r="S252" s="159"/>
      <c r="T252" s="161">
        <f>SUM(T253:T352)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4" t="s">
        <v>80</v>
      </c>
      <c r="AT252" s="162" t="s">
        <v>71</v>
      </c>
      <c r="AU252" s="162" t="s">
        <v>80</v>
      </c>
      <c r="AY252" s="154" t="s">
        <v>154</v>
      </c>
      <c r="BK252" s="163">
        <f>SUM(BK253:BK352)</f>
        <v>0</v>
      </c>
    </row>
    <row r="253" s="2" customFormat="1" ht="37.8" customHeight="1">
      <c r="A253" s="40"/>
      <c r="B253" s="166"/>
      <c r="C253" s="167" t="s">
        <v>438</v>
      </c>
      <c r="D253" s="167" t="s">
        <v>157</v>
      </c>
      <c r="E253" s="168" t="s">
        <v>885</v>
      </c>
      <c r="F253" s="169" t="s">
        <v>886</v>
      </c>
      <c r="G253" s="170" t="s">
        <v>174</v>
      </c>
      <c r="H253" s="171">
        <v>11.15</v>
      </c>
      <c r="I253" s="172"/>
      <c r="J253" s="173">
        <f>ROUND(I253*H253,2)</f>
        <v>0</v>
      </c>
      <c r="K253" s="169" t="s">
        <v>161</v>
      </c>
      <c r="L253" s="41"/>
      <c r="M253" s="174" t="s">
        <v>3</v>
      </c>
      <c r="N253" s="175" t="s">
        <v>43</v>
      </c>
      <c r="O253" s="74"/>
      <c r="P253" s="176">
        <f>O253*H253</f>
        <v>0</v>
      </c>
      <c r="Q253" s="176">
        <v>1.8775</v>
      </c>
      <c r="R253" s="176">
        <f>Q253*H253</f>
        <v>20.934125000000002</v>
      </c>
      <c r="S253" s="176">
        <v>0</v>
      </c>
      <c r="T253" s="17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78" t="s">
        <v>162</v>
      </c>
      <c r="AT253" s="178" t="s">
        <v>157</v>
      </c>
      <c r="AU253" s="178" t="s">
        <v>82</v>
      </c>
      <c r="AY253" s="21" t="s">
        <v>154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1" t="s">
        <v>80</v>
      </c>
      <c r="BK253" s="179">
        <f>ROUND(I253*H253,2)</f>
        <v>0</v>
      </c>
      <c r="BL253" s="21" t="s">
        <v>162</v>
      </c>
      <c r="BM253" s="178" t="s">
        <v>887</v>
      </c>
    </row>
    <row r="254" s="2" customFormat="1">
      <c r="A254" s="40"/>
      <c r="B254" s="41"/>
      <c r="C254" s="40"/>
      <c r="D254" s="180" t="s">
        <v>164</v>
      </c>
      <c r="E254" s="40"/>
      <c r="F254" s="181" t="s">
        <v>888</v>
      </c>
      <c r="G254" s="40"/>
      <c r="H254" s="40"/>
      <c r="I254" s="182"/>
      <c r="J254" s="40"/>
      <c r="K254" s="40"/>
      <c r="L254" s="41"/>
      <c r="M254" s="183"/>
      <c r="N254" s="184"/>
      <c r="O254" s="74"/>
      <c r="P254" s="74"/>
      <c r="Q254" s="74"/>
      <c r="R254" s="74"/>
      <c r="S254" s="74"/>
      <c r="T254" s="75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21" t="s">
        <v>164</v>
      </c>
      <c r="AU254" s="21" t="s">
        <v>82</v>
      </c>
    </row>
    <row r="255" s="13" customFormat="1">
      <c r="A255" s="13"/>
      <c r="B255" s="185"/>
      <c r="C255" s="13"/>
      <c r="D255" s="186" t="s">
        <v>166</v>
      </c>
      <c r="E255" s="187" t="s">
        <v>3</v>
      </c>
      <c r="F255" s="188" t="s">
        <v>195</v>
      </c>
      <c r="G255" s="13"/>
      <c r="H255" s="187" t="s">
        <v>3</v>
      </c>
      <c r="I255" s="189"/>
      <c r="J255" s="13"/>
      <c r="K255" s="13"/>
      <c r="L255" s="185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166</v>
      </c>
      <c r="AU255" s="187" t="s">
        <v>82</v>
      </c>
      <c r="AV255" s="13" t="s">
        <v>80</v>
      </c>
      <c r="AW255" s="13" t="s">
        <v>34</v>
      </c>
      <c r="AX255" s="13" t="s">
        <v>72</v>
      </c>
      <c r="AY255" s="187" t="s">
        <v>154</v>
      </c>
    </row>
    <row r="256" s="14" customFormat="1">
      <c r="A256" s="14"/>
      <c r="B256" s="193"/>
      <c r="C256" s="14"/>
      <c r="D256" s="186" t="s">
        <v>166</v>
      </c>
      <c r="E256" s="194" t="s">
        <v>3</v>
      </c>
      <c r="F256" s="195" t="s">
        <v>889</v>
      </c>
      <c r="G256" s="14"/>
      <c r="H256" s="196">
        <v>0.47299999999999998</v>
      </c>
      <c r="I256" s="197"/>
      <c r="J256" s="14"/>
      <c r="K256" s="14"/>
      <c r="L256" s="193"/>
      <c r="M256" s="198"/>
      <c r="N256" s="199"/>
      <c r="O256" s="199"/>
      <c r="P256" s="199"/>
      <c r="Q256" s="199"/>
      <c r="R256" s="199"/>
      <c r="S256" s="199"/>
      <c r="T256" s="20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4" t="s">
        <v>166</v>
      </c>
      <c r="AU256" s="194" t="s">
        <v>82</v>
      </c>
      <c r="AV256" s="14" t="s">
        <v>82</v>
      </c>
      <c r="AW256" s="14" t="s">
        <v>34</v>
      </c>
      <c r="AX256" s="14" t="s">
        <v>72</v>
      </c>
      <c r="AY256" s="194" t="s">
        <v>154</v>
      </c>
    </row>
    <row r="257" s="14" customFormat="1">
      <c r="A257" s="14"/>
      <c r="B257" s="193"/>
      <c r="C257" s="14"/>
      <c r="D257" s="186" t="s">
        <v>166</v>
      </c>
      <c r="E257" s="194" t="s">
        <v>3</v>
      </c>
      <c r="F257" s="195" t="s">
        <v>890</v>
      </c>
      <c r="G257" s="14"/>
      <c r="H257" s="196">
        <v>0.28799999999999998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166</v>
      </c>
      <c r="AU257" s="194" t="s">
        <v>82</v>
      </c>
      <c r="AV257" s="14" t="s">
        <v>82</v>
      </c>
      <c r="AW257" s="14" t="s">
        <v>34</v>
      </c>
      <c r="AX257" s="14" t="s">
        <v>72</v>
      </c>
      <c r="AY257" s="194" t="s">
        <v>154</v>
      </c>
    </row>
    <row r="258" s="14" customFormat="1">
      <c r="A258" s="14"/>
      <c r="B258" s="193"/>
      <c r="C258" s="14"/>
      <c r="D258" s="186" t="s">
        <v>166</v>
      </c>
      <c r="E258" s="194" t="s">
        <v>3</v>
      </c>
      <c r="F258" s="195" t="s">
        <v>891</v>
      </c>
      <c r="G258" s="14"/>
      <c r="H258" s="196">
        <v>0.81000000000000005</v>
      </c>
      <c r="I258" s="197"/>
      <c r="J258" s="14"/>
      <c r="K258" s="14"/>
      <c r="L258" s="193"/>
      <c r="M258" s="198"/>
      <c r="N258" s="199"/>
      <c r="O258" s="199"/>
      <c r="P258" s="199"/>
      <c r="Q258" s="199"/>
      <c r="R258" s="199"/>
      <c r="S258" s="199"/>
      <c r="T258" s="20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4" t="s">
        <v>166</v>
      </c>
      <c r="AU258" s="194" t="s">
        <v>82</v>
      </c>
      <c r="AV258" s="14" t="s">
        <v>82</v>
      </c>
      <c r="AW258" s="14" t="s">
        <v>34</v>
      </c>
      <c r="AX258" s="14" t="s">
        <v>72</v>
      </c>
      <c r="AY258" s="194" t="s">
        <v>154</v>
      </c>
    </row>
    <row r="259" s="14" customFormat="1">
      <c r="A259" s="14"/>
      <c r="B259" s="193"/>
      <c r="C259" s="14"/>
      <c r="D259" s="186" t="s">
        <v>166</v>
      </c>
      <c r="E259" s="194" t="s">
        <v>3</v>
      </c>
      <c r="F259" s="195" t="s">
        <v>892</v>
      </c>
      <c r="G259" s="14"/>
      <c r="H259" s="196">
        <v>1.0629999999999999</v>
      </c>
      <c r="I259" s="197"/>
      <c r="J259" s="14"/>
      <c r="K259" s="14"/>
      <c r="L259" s="193"/>
      <c r="M259" s="198"/>
      <c r="N259" s="199"/>
      <c r="O259" s="199"/>
      <c r="P259" s="199"/>
      <c r="Q259" s="199"/>
      <c r="R259" s="199"/>
      <c r="S259" s="199"/>
      <c r="T259" s="20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4" t="s">
        <v>166</v>
      </c>
      <c r="AU259" s="194" t="s">
        <v>82</v>
      </c>
      <c r="AV259" s="14" t="s">
        <v>82</v>
      </c>
      <c r="AW259" s="14" t="s">
        <v>34</v>
      </c>
      <c r="AX259" s="14" t="s">
        <v>72</v>
      </c>
      <c r="AY259" s="194" t="s">
        <v>154</v>
      </c>
    </row>
    <row r="260" s="14" customFormat="1">
      <c r="A260" s="14"/>
      <c r="B260" s="193"/>
      <c r="C260" s="14"/>
      <c r="D260" s="186" t="s">
        <v>166</v>
      </c>
      <c r="E260" s="194" t="s">
        <v>3</v>
      </c>
      <c r="F260" s="195" t="s">
        <v>893</v>
      </c>
      <c r="G260" s="14"/>
      <c r="H260" s="196">
        <v>0.81000000000000005</v>
      </c>
      <c r="I260" s="197"/>
      <c r="J260" s="14"/>
      <c r="K260" s="14"/>
      <c r="L260" s="193"/>
      <c r="M260" s="198"/>
      <c r="N260" s="199"/>
      <c r="O260" s="199"/>
      <c r="P260" s="199"/>
      <c r="Q260" s="199"/>
      <c r="R260" s="199"/>
      <c r="S260" s="199"/>
      <c r="T260" s="20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4" t="s">
        <v>166</v>
      </c>
      <c r="AU260" s="194" t="s">
        <v>82</v>
      </c>
      <c r="AV260" s="14" t="s">
        <v>82</v>
      </c>
      <c r="AW260" s="14" t="s">
        <v>34</v>
      </c>
      <c r="AX260" s="14" t="s">
        <v>72</v>
      </c>
      <c r="AY260" s="194" t="s">
        <v>154</v>
      </c>
    </row>
    <row r="261" s="14" customFormat="1">
      <c r="A261" s="14"/>
      <c r="B261" s="193"/>
      <c r="C261" s="14"/>
      <c r="D261" s="186" t="s">
        <v>166</v>
      </c>
      <c r="E261" s="194" t="s">
        <v>3</v>
      </c>
      <c r="F261" s="195" t="s">
        <v>894</v>
      </c>
      <c r="G261" s="14"/>
      <c r="H261" s="196">
        <v>1.2</v>
      </c>
      <c r="I261" s="197"/>
      <c r="J261" s="14"/>
      <c r="K261" s="14"/>
      <c r="L261" s="193"/>
      <c r="M261" s="198"/>
      <c r="N261" s="199"/>
      <c r="O261" s="199"/>
      <c r="P261" s="199"/>
      <c r="Q261" s="199"/>
      <c r="R261" s="199"/>
      <c r="S261" s="199"/>
      <c r="T261" s="20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4" t="s">
        <v>166</v>
      </c>
      <c r="AU261" s="194" t="s">
        <v>82</v>
      </c>
      <c r="AV261" s="14" t="s">
        <v>82</v>
      </c>
      <c r="AW261" s="14" t="s">
        <v>34</v>
      </c>
      <c r="AX261" s="14" t="s">
        <v>72</v>
      </c>
      <c r="AY261" s="194" t="s">
        <v>154</v>
      </c>
    </row>
    <row r="262" s="14" customFormat="1">
      <c r="A262" s="14"/>
      <c r="B262" s="193"/>
      <c r="C262" s="14"/>
      <c r="D262" s="186" t="s">
        <v>166</v>
      </c>
      <c r="E262" s="194" t="s">
        <v>3</v>
      </c>
      <c r="F262" s="195" t="s">
        <v>895</v>
      </c>
      <c r="G262" s="14"/>
      <c r="H262" s="196">
        <v>0.47999999999999998</v>
      </c>
      <c r="I262" s="197"/>
      <c r="J262" s="14"/>
      <c r="K262" s="14"/>
      <c r="L262" s="193"/>
      <c r="M262" s="198"/>
      <c r="N262" s="199"/>
      <c r="O262" s="199"/>
      <c r="P262" s="199"/>
      <c r="Q262" s="199"/>
      <c r="R262" s="199"/>
      <c r="S262" s="199"/>
      <c r="T262" s="20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4" t="s">
        <v>166</v>
      </c>
      <c r="AU262" s="194" t="s">
        <v>82</v>
      </c>
      <c r="AV262" s="14" t="s">
        <v>82</v>
      </c>
      <c r="AW262" s="14" t="s">
        <v>34</v>
      </c>
      <c r="AX262" s="14" t="s">
        <v>72</v>
      </c>
      <c r="AY262" s="194" t="s">
        <v>154</v>
      </c>
    </row>
    <row r="263" s="14" customFormat="1">
      <c r="A263" s="14"/>
      <c r="B263" s="193"/>
      <c r="C263" s="14"/>
      <c r="D263" s="186" t="s">
        <v>166</v>
      </c>
      <c r="E263" s="194" t="s">
        <v>3</v>
      </c>
      <c r="F263" s="195" t="s">
        <v>896</v>
      </c>
      <c r="G263" s="14"/>
      <c r="H263" s="196">
        <v>0.246</v>
      </c>
      <c r="I263" s="197"/>
      <c r="J263" s="14"/>
      <c r="K263" s="14"/>
      <c r="L263" s="193"/>
      <c r="M263" s="198"/>
      <c r="N263" s="199"/>
      <c r="O263" s="199"/>
      <c r="P263" s="199"/>
      <c r="Q263" s="199"/>
      <c r="R263" s="199"/>
      <c r="S263" s="199"/>
      <c r="T263" s="20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4" t="s">
        <v>166</v>
      </c>
      <c r="AU263" s="194" t="s">
        <v>82</v>
      </c>
      <c r="AV263" s="14" t="s">
        <v>82</v>
      </c>
      <c r="AW263" s="14" t="s">
        <v>34</v>
      </c>
      <c r="AX263" s="14" t="s">
        <v>72</v>
      </c>
      <c r="AY263" s="194" t="s">
        <v>154</v>
      </c>
    </row>
    <row r="264" s="14" customFormat="1">
      <c r="A264" s="14"/>
      <c r="B264" s="193"/>
      <c r="C264" s="14"/>
      <c r="D264" s="186" t="s">
        <v>166</v>
      </c>
      <c r="E264" s="194" t="s">
        <v>3</v>
      </c>
      <c r="F264" s="195" t="s">
        <v>897</v>
      </c>
      <c r="G264" s="14"/>
      <c r="H264" s="196">
        <v>0.76900000000000002</v>
      </c>
      <c r="I264" s="197"/>
      <c r="J264" s="14"/>
      <c r="K264" s="14"/>
      <c r="L264" s="193"/>
      <c r="M264" s="198"/>
      <c r="N264" s="199"/>
      <c r="O264" s="199"/>
      <c r="P264" s="199"/>
      <c r="Q264" s="199"/>
      <c r="R264" s="199"/>
      <c r="S264" s="199"/>
      <c r="T264" s="20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4" t="s">
        <v>166</v>
      </c>
      <c r="AU264" s="194" t="s">
        <v>82</v>
      </c>
      <c r="AV264" s="14" t="s">
        <v>82</v>
      </c>
      <c r="AW264" s="14" t="s">
        <v>34</v>
      </c>
      <c r="AX264" s="14" t="s">
        <v>72</v>
      </c>
      <c r="AY264" s="194" t="s">
        <v>154</v>
      </c>
    </row>
    <row r="265" s="14" customFormat="1">
      <c r="A265" s="14"/>
      <c r="B265" s="193"/>
      <c r="C265" s="14"/>
      <c r="D265" s="186" t="s">
        <v>166</v>
      </c>
      <c r="E265" s="194" t="s">
        <v>3</v>
      </c>
      <c r="F265" s="195" t="s">
        <v>898</v>
      </c>
      <c r="G265" s="14"/>
      <c r="H265" s="196">
        <v>0.312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166</v>
      </c>
      <c r="AU265" s="194" t="s">
        <v>82</v>
      </c>
      <c r="AV265" s="14" t="s">
        <v>82</v>
      </c>
      <c r="AW265" s="14" t="s">
        <v>34</v>
      </c>
      <c r="AX265" s="14" t="s">
        <v>72</v>
      </c>
      <c r="AY265" s="194" t="s">
        <v>154</v>
      </c>
    </row>
    <row r="266" s="13" customFormat="1">
      <c r="A266" s="13"/>
      <c r="B266" s="185"/>
      <c r="C266" s="13"/>
      <c r="D266" s="186" t="s">
        <v>166</v>
      </c>
      <c r="E266" s="187" t="s">
        <v>3</v>
      </c>
      <c r="F266" s="188" t="s">
        <v>222</v>
      </c>
      <c r="G266" s="13"/>
      <c r="H266" s="187" t="s">
        <v>3</v>
      </c>
      <c r="I266" s="189"/>
      <c r="J266" s="13"/>
      <c r="K266" s="13"/>
      <c r="L266" s="185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7" t="s">
        <v>166</v>
      </c>
      <c r="AU266" s="187" t="s">
        <v>82</v>
      </c>
      <c r="AV266" s="13" t="s">
        <v>80</v>
      </c>
      <c r="AW266" s="13" t="s">
        <v>34</v>
      </c>
      <c r="AX266" s="13" t="s">
        <v>72</v>
      </c>
      <c r="AY266" s="187" t="s">
        <v>154</v>
      </c>
    </row>
    <row r="267" s="14" customFormat="1">
      <c r="A267" s="14"/>
      <c r="B267" s="193"/>
      <c r="C267" s="14"/>
      <c r="D267" s="186" t="s">
        <v>166</v>
      </c>
      <c r="E267" s="194" t="s">
        <v>3</v>
      </c>
      <c r="F267" s="195" t="s">
        <v>899</v>
      </c>
      <c r="G267" s="14"/>
      <c r="H267" s="196">
        <v>0.84499999999999997</v>
      </c>
      <c r="I267" s="197"/>
      <c r="J267" s="14"/>
      <c r="K267" s="14"/>
      <c r="L267" s="193"/>
      <c r="M267" s="198"/>
      <c r="N267" s="199"/>
      <c r="O267" s="199"/>
      <c r="P267" s="199"/>
      <c r="Q267" s="199"/>
      <c r="R267" s="199"/>
      <c r="S267" s="199"/>
      <c r="T267" s="20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4" t="s">
        <v>166</v>
      </c>
      <c r="AU267" s="194" t="s">
        <v>82</v>
      </c>
      <c r="AV267" s="14" t="s">
        <v>82</v>
      </c>
      <c r="AW267" s="14" t="s">
        <v>34</v>
      </c>
      <c r="AX267" s="14" t="s">
        <v>72</v>
      </c>
      <c r="AY267" s="194" t="s">
        <v>154</v>
      </c>
    </row>
    <row r="268" s="14" customFormat="1">
      <c r="A268" s="14"/>
      <c r="B268" s="193"/>
      <c r="C268" s="14"/>
      <c r="D268" s="186" t="s">
        <v>166</v>
      </c>
      <c r="E268" s="194" t="s">
        <v>3</v>
      </c>
      <c r="F268" s="195" t="s">
        <v>900</v>
      </c>
      <c r="G268" s="14"/>
      <c r="H268" s="196">
        <v>1.8240000000000001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166</v>
      </c>
      <c r="AU268" s="194" t="s">
        <v>82</v>
      </c>
      <c r="AV268" s="14" t="s">
        <v>82</v>
      </c>
      <c r="AW268" s="14" t="s">
        <v>34</v>
      </c>
      <c r="AX268" s="14" t="s">
        <v>72</v>
      </c>
      <c r="AY268" s="194" t="s">
        <v>154</v>
      </c>
    </row>
    <row r="269" s="14" customFormat="1">
      <c r="A269" s="14"/>
      <c r="B269" s="193"/>
      <c r="C269" s="14"/>
      <c r="D269" s="186" t="s">
        <v>166</v>
      </c>
      <c r="E269" s="194" t="s">
        <v>3</v>
      </c>
      <c r="F269" s="195" t="s">
        <v>901</v>
      </c>
      <c r="G269" s="14"/>
      <c r="H269" s="196">
        <v>1.161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166</v>
      </c>
      <c r="AU269" s="194" t="s">
        <v>82</v>
      </c>
      <c r="AV269" s="14" t="s">
        <v>82</v>
      </c>
      <c r="AW269" s="14" t="s">
        <v>34</v>
      </c>
      <c r="AX269" s="14" t="s">
        <v>72</v>
      </c>
      <c r="AY269" s="194" t="s">
        <v>154</v>
      </c>
    </row>
    <row r="270" s="13" customFormat="1">
      <c r="A270" s="13"/>
      <c r="B270" s="185"/>
      <c r="C270" s="13"/>
      <c r="D270" s="186" t="s">
        <v>166</v>
      </c>
      <c r="E270" s="187" t="s">
        <v>3</v>
      </c>
      <c r="F270" s="188" t="s">
        <v>246</v>
      </c>
      <c r="G270" s="13"/>
      <c r="H270" s="187" t="s">
        <v>3</v>
      </c>
      <c r="I270" s="189"/>
      <c r="J270" s="13"/>
      <c r="K270" s="13"/>
      <c r="L270" s="185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166</v>
      </c>
      <c r="AU270" s="187" t="s">
        <v>82</v>
      </c>
      <c r="AV270" s="13" t="s">
        <v>80</v>
      </c>
      <c r="AW270" s="13" t="s">
        <v>34</v>
      </c>
      <c r="AX270" s="13" t="s">
        <v>72</v>
      </c>
      <c r="AY270" s="187" t="s">
        <v>154</v>
      </c>
    </row>
    <row r="271" s="14" customFormat="1">
      <c r="A271" s="14"/>
      <c r="B271" s="193"/>
      <c r="C271" s="14"/>
      <c r="D271" s="186" t="s">
        <v>166</v>
      </c>
      <c r="E271" s="194" t="s">
        <v>3</v>
      </c>
      <c r="F271" s="195" t="s">
        <v>902</v>
      </c>
      <c r="G271" s="14"/>
      <c r="H271" s="196">
        <v>0.86899999999999999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166</v>
      </c>
      <c r="AU271" s="194" t="s">
        <v>82</v>
      </c>
      <c r="AV271" s="14" t="s">
        <v>82</v>
      </c>
      <c r="AW271" s="14" t="s">
        <v>34</v>
      </c>
      <c r="AX271" s="14" t="s">
        <v>72</v>
      </c>
      <c r="AY271" s="194" t="s">
        <v>154</v>
      </c>
    </row>
    <row r="272" s="15" customFormat="1">
      <c r="A272" s="15"/>
      <c r="B272" s="201"/>
      <c r="C272" s="15"/>
      <c r="D272" s="186" t="s">
        <v>166</v>
      </c>
      <c r="E272" s="202" t="s">
        <v>3</v>
      </c>
      <c r="F272" s="203" t="s">
        <v>171</v>
      </c>
      <c r="G272" s="15"/>
      <c r="H272" s="204">
        <v>11.15</v>
      </c>
      <c r="I272" s="205"/>
      <c r="J272" s="15"/>
      <c r="K272" s="15"/>
      <c r="L272" s="201"/>
      <c r="M272" s="206"/>
      <c r="N272" s="207"/>
      <c r="O272" s="207"/>
      <c r="P272" s="207"/>
      <c r="Q272" s="207"/>
      <c r="R272" s="207"/>
      <c r="S272" s="207"/>
      <c r="T272" s="20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2" t="s">
        <v>166</v>
      </c>
      <c r="AU272" s="202" t="s">
        <v>82</v>
      </c>
      <c r="AV272" s="15" t="s">
        <v>162</v>
      </c>
      <c r="AW272" s="15" t="s">
        <v>34</v>
      </c>
      <c r="AX272" s="15" t="s">
        <v>80</v>
      </c>
      <c r="AY272" s="202" t="s">
        <v>154</v>
      </c>
    </row>
    <row r="273" s="2" customFormat="1" ht="37.8" customHeight="1">
      <c r="A273" s="40"/>
      <c r="B273" s="166"/>
      <c r="C273" s="167" t="s">
        <v>443</v>
      </c>
      <c r="D273" s="167" t="s">
        <v>157</v>
      </c>
      <c r="E273" s="168" t="s">
        <v>903</v>
      </c>
      <c r="F273" s="169" t="s">
        <v>904</v>
      </c>
      <c r="G273" s="170" t="s">
        <v>186</v>
      </c>
      <c r="H273" s="171">
        <v>93.150999999999996</v>
      </c>
      <c r="I273" s="172"/>
      <c r="J273" s="173">
        <f>ROUND(I273*H273,2)</f>
        <v>0</v>
      </c>
      <c r="K273" s="169" t="s">
        <v>161</v>
      </c>
      <c r="L273" s="41"/>
      <c r="M273" s="174" t="s">
        <v>3</v>
      </c>
      <c r="N273" s="175" t="s">
        <v>43</v>
      </c>
      <c r="O273" s="74"/>
      <c r="P273" s="176">
        <f>O273*H273</f>
        <v>0</v>
      </c>
      <c r="Q273" s="176">
        <v>0.26878000000000002</v>
      </c>
      <c r="R273" s="176">
        <f>Q273*H273</f>
        <v>25.03712578</v>
      </c>
      <c r="S273" s="176">
        <v>0</v>
      </c>
      <c r="T273" s="17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8" t="s">
        <v>162</v>
      </c>
      <c r="AT273" s="178" t="s">
        <v>157</v>
      </c>
      <c r="AU273" s="178" t="s">
        <v>82</v>
      </c>
      <c r="AY273" s="21" t="s">
        <v>154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1" t="s">
        <v>80</v>
      </c>
      <c r="BK273" s="179">
        <f>ROUND(I273*H273,2)</f>
        <v>0</v>
      </c>
      <c r="BL273" s="21" t="s">
        <v>162</v>
      </c>
      <c r="BM273" s="178" t="s">
        <v>905</v>
      </c>
    </row>
    <row r="274" s="2" customFormat="1">
      <c r="A274" s="40"/>
      <c r="B274" s="41"/>
      <c r="C274" s="40"/>
      <c r="D274" s="180" t="s">
        <v>164</v>
      </c>
      <c r="E274" s="40"/>
      <c r="F274" s="181" t="s">
        <v>906</v>
      </c>
      <c r="G274" s="40"/>
      <c r="H274" s="40"/>
      <c r="I274" s="182"/>
      <c r="J274" s="40"/>
      <c r="K274" s="40"/>
      <c r="L274" s="41"/>
      <c r="M274" s="183"/>
      <c r="N274" s="184"/>
      <c r="O274" s="74"/>
      <c r="P274" s="74"/>
      <c r="Q274" s="74"/>
      <c r="R274" s="74"/>
      <c r="S274" s="74"/>
      <c r="T274" s="75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21" t="s">
        <v>164</v>
      </c>
      <c r="AU274" s="21" t="s">
        <v>82</v>
      </c>
    </row>
    <row r="275" s="13" customFormat="1">
      <c r="A275" s="13"/>
      <c r="B275" s="185"/>
      <c r="C275" s="13"/>
      <c r="D275" s="186" t="s">
        <v>166</v>
      </c>
      <c r="E275" s="187" t="s">
        <v>3</v>
      </c>
      <c r="F275" s="188" t="s">
        <v>907</v>
      </c>
      <c r="G275" s="13"/>
      <c r="H275" s="187" t="s">
        <v>3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166</v>
      </c>
      <c r="AU275" s="187" t="s">
        <v>82</v>
      </c>
      <c r="AV275" s="13" t="s">
        <v>80</v>
      </c>
      <c r="AW275" s="13" t="s">
        <v>34</v>
      </c>
      <c r="AX275" s="13" t="s">
        <v>72</v>
      </c>
      <c r="AY275" s="187" t="s">
        <v>154</v>
      </c>
    </row>
    <row r="276" s="14" customFormat="1">
      <c r="A276" s="14"/>
      <c r="B276" s="193"/>
      <c r="C276" s="14"/>
      <c r="D276" s="186" t="s">
        <v>166</v>
      </c>
      <c r="E276" s="194" t="s">
        <v>3</v>
      </c>
      <c r="F276" s="195" t="s">
        <v>908</v>
      </c>
      <c r="G276" s="14"/>
      <c r="H276" s="196">
        <v>95.626000000000005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166</v>
      </c>
      <c r="AU276" s="194" t="s">
        <v>82</v>
      </c>
      <c r="AV276" s="14" t="s">
        <v>82</v>
      </c>
      <c r="AW276" s="14" t="s">
        <v>34</v>
      </c>
      <c r="AX276" s="14" t="s">
        <v>72</v>
      </c>
      <c r="AY276" s="194" t="s">
        <v>154</v>
      </c>
    </row>
    <row r="277" s="14" customFormat="1">
      <c r="A277" s="14"/>
      <c r="B277" s="193"/>
      <c r="C277" s="14"/>
      <c r="D277" s="186" t="s">
        <v>166</v>
      </c>
      <c r="E277" s="194" t="s">
        <v>3</v>
      </c>
      <c r="F277" s="195" t="s">
        <v>909</v>
      </c>
      <c r="G277" s="14"/>
      <c r="H277" s="196">
        <v>-2.4750000000000001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166</v>
      </c>
      <c r="AU277" s="194" t="s">
        <v>82</v>
      </c>
      <c r="AV277" s="14" t="s">
        <v>82</v>
      </c>
      <c r="AW277" s="14" t="s">
        <v>34</v>
      </c>
      <c r="AX277" s="14" t="s">
        <v>72</v>
      </c>
      <c r="AY277" s="194" t="s">
        <v>154</v>
      </c>
    </row>
    <row r="278" s="15" customFormat="1">
      <c r="A278" s="15"/>
      <c r="B278" s="201"/>
      <c r="C278" s="15"/>
      <c r="D278" s="186" t="s">
        <v>166</v>
      </c>
      <c r="E278" s="202" t="s">
        <v>3</v>
      </c>
      <c r="F278" s="203" t="s">
        <v>171</v>
      </c>
      <c r="G278" s="15"/>
      <c r="H278" s="204">
        <v>93.15100000000001</v>
      </c>
      <c r="I278" s="205"/>
      <c r="J278" s="15"/>
      <c r="K278" s="15"/>
      <c r="L278" s="201"/>
      <c r="M278" s="206"/>
      <c r="N278" s="207"/>
      <c r="O278" s="207"/>
      <c r="P278" s="207"/>
      <c r="Q278" s="207"/>
      <c r="R278" s="207"/>
      <c r="S278" s="207"/>
      <c r="T278" s="20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02" t="s">
        <v>166</v>
      </c>
      <c r="AU278" s="202" t="s">
        <v>82</v>
      </c>
      <c r="AV278" s="15" t="s">
        <v>162</v>
      </c>
      <c r="AW278" s="15" t="s">
        <v>34</v>
      </c>
      <c r="AX278" s="15" t="s">
        <v>80</v>
      </c>
      <c r="AY278" s="202" t="s">
        <v>154</v>
      </c>
    </row>
    <row r="279" s="2" customFormat="1" ht="44.25" customHeight="1">
      <c r="A279" s="40"/>
      <c r="B279" s="166"/>
      <c r="C279" s="167" t="s">
        <v>449</v>
      </c>
      <c r="D279" s="167" t="s">
        <v>157</v>
      </c>
      <c r="E279" s="168" t="s">
        <v>910</v>
      </c>
      <c r="F279" s="169" t="s">
        <v>911</v>
      </c>
      <c r="G279" s="170" t="s">
        <v>317</v>
      </c>
      <c r="H279" s="171">
        <v>3</v>
      </c>
      <c r="I279" s="172"/>
      <c r="J279" s="173">
        <f>ROUND(I279*H279,2)</f>
        <v>0</v>
      </c>
      <c r="K279" s="169" t="s">
        <v>161</v>
      </c>
      <c r="L279" s="41"/>
      <c r="M279" s="174" t="s">
        <v>3</v>
      </c>
      <c r="N279" s="175" t="s">
        <v>43</v>
      </c>
      <c r="O279" s="74"/>
      <c r="P279" s="176">
        <f>O279*H279</f>
        <v>0</v>
      </c>
      <c r="Q279" s="176">
        <v>0.026280000000000001</v>
      </c>
      <c r="R279" s="176">
        <f>Q279*H279</f>
        <v>0.078840000000000007</v>
      </c>
      <c r="S279" s="176">
        <v>0</v>
      </c>
      <c r="T279" s="17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78" t="s">
        <v>162</v>
      </c>
      <c r="AT279" s="178" t="s">
        <v>157</v>
      </c>
      <c r="AU279" s="178" t="s">
        <v>82</v>
      </c>
      <c r="AY279" s="21" t="s">
        <v>154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21" t="s">
        <v>80</v>
      </c>
      <c r="BK279" s="179">
        <f>ROUND(I279*H279,2)</f>
        <v>0</v>
      </c>
      <c r="BL279" s="21" t="s">
        <v>162</v>
      </c>
      <c r="BM279" s="178" t="s">
        <v>912</v>
      </c>
    </row>
    <row r="280" s="2" customFormat="1">
      <c r="A280" s="40"/>
      <c r="B280" s="41"/>
      <c r="C280" s="40"/>
      <c r="D280" s="180" t="s">
        <v>164</v>
      </c>
      <c r="E280" s="40"/>
      <c r="F280" s="181" t="s">
        <v>913</v>
      </c>
      <c r="G280" s="40"/>
      <c r="H280" s="40"/>
      <c r="I280" s="182"/>
      <c r="J280" s="40"/>
      <c r="K280" s="40"/>
      <c r="L280" s="41"/>
      <c r="M280" s="183"/>
      <c r="N280" s="184"/>
      <c r="O280" s="74"/>
      <c r="P280" s="74"/>
      <c r="Q280" s="74"/>
      <c r="R280" s="74"/>
      <c r="S280" s="74"/>
      <c r="T280" s="75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21" t="s">
        <v>164</v>
      </c>
      <c r="AU280" s="21" t="s">
        <v>82</v>
      </c>
    </row>
    <row r="281" s="13" customFormat="1">
      <c r="A281" s="13"/>
      <c r="B281" s="185"/>
      <c r="C281" s="13"/>
      <c r="D281" s="186" t="s">
        <v>166</v>
      </c>
      <c r="E281" s="187" t="s">
        <v>3</v>
      </c>
      <c r="F281" s="188" t="s">
        <v>195</v>
      </c>
      <c r="G281" s="13"/>
      <c r="H281" s="187" t="s">
        <v>3</v>
      </c>
      <c r="I281" s="189"/>
      <c r="J281" s="13"/>
      <c r="K281" s="13"/>
      <c r="L281" s="185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166</v>
      </c>
      <c r="AU281" s="187" t="s">
        <v>82</v>
      </c>
      <c r="AV281" s="13" t="s">
        <v>80</v>
      </c>
      <c r="AW281" s="13" t="s">
        <v>34</v>
      </c>
      <c r="AX281" s="13" t="s">
        <v>72</v>
      </c>
      <c r="AY281" s="187" t="s">
        <v>154</v>
      </c>
    </row>
    <row r="282" s="14" customFormat="1">
      <c r="A282" s="14"/>
      <c r="B282" s="193"/>
      <c r="C282" s="14"/>
      <c r="D282" s="186" t="s">
        <v>166</v>
      </c>
      <c r="E282" s="194" t="s">
        <v>3</v>
      </c>
      <c r="F282" s="195" t="s">
        <v>656</v>
      </c>
      <c r="G282" s="14"/>
      <c r="H282" s="196">
        <v>2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166</v>
      </c>
      <c r="AU282" s="194" t="s">
        <v>82</v>
      </c>
      <c r="AV282" s="14" t="s">
        <v>82</v>
      </c>
      <c r="AW282" s="14" t="s">
        <v>34</v>
      </c>
      <c r="AX282" s="14" t="s">
        <v>72</v>
      </c>
      <c r="AY282" s="194" t="s">
        <v>154</v>
      </c>
    </row>
    <row r="283" s="13" customFormat="1">
      <c r="A283" s="13"/>
      <c r="B283" s="185"/>
      <c r="C283" s="13"/>
      <c r="D283" s="186" t="s">
        <v>166</v>
      </c>
      <c r="E283" s="187" t="s">
        <v>3</v>
      </c>
      <c r="F283" s="188" t="s">
        <v>222</v>
      </c>
      <c r="G283" s="13"/>
      <c r="H283" s="187" t="s">
        <v>3</v>
      </c>
      <c r="I283" s="189"/>
      <c r="J283" s="13"/>
      <c r="K283" s="13"/>
      <c r="L283" s="185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166</v>
      </c>
      <c r="AU283" s="187" t="s">
        <v>82</v>
      </c>
      <c r="AV283" s="13" t="s">
        <v>80</v>
      </c>
      <c r="AW283" s="13" t="s">
        <v>34</v>
      </c>
      <c r="AX283" s="13" t="s">
        <v>72</v>
      </c>
      <c r="AY283" s="187" t="s">
        <v>154</v>
      </c>
    </row>
    <row r="284" s="14" customFormat="1">
      <c r="A284" s="14"/>
      <c r="B284" s="193"/>
      <c r="C284" s="14"/>
      <c r="D284" s="186" t="s">
        <v>166</v>
      </c>
      <c r="E284" s="194" t="s">
        <v>3</v>
      </c>
      <c r="F284" s="195" t="s">
        <v>80</v>
      </c>
      <c r="G284" s="14"/>
      <c r="H284" s="196">
        <v>1</v>
      </c>
      <c r="I284" s="197"/>
      <c r="J284" s="14"/>
      <c r="K284" s="14"/>
      <c r="L284" s="193"/>
      <c r="M284" s="198"/>
      <c r="N284" s="199"/>
      <c r="O284" s="199"/>
      <c r="P284" s="199"/>
      <c r="Q284" s="199"/>
      <c r="R284" s="199"/>
      <c r="S284" s="199"/>
      <c r="T284" s="20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4" t="s">
        <v>166</v>
      </c>
      <c r="AU284" s="194" t="s">
        <v>82</v>
      </c>
      <c r="AV284" s="14" t="s">
        <v>82</v>
      </c>
      <c r="AW284" s="14" t="s">
        <v>34</v>
      </c>
      <c r="AX284" s="14" t="s">
        <v>72</v>
      </c>
      <c r="AY284" s="194" t="s">
        <v>154</v>
      </c>
    </row>
    <row r="285" s="15" customFormat="1">
      <c r="A285" s="15"/>
      <c r="B285" s="201"/>
      <c r="C285" s="15"/>
      <c r="D285" s="186" t="s">
        <v>166</v>
      </c>
      <c r="E285" s="202" t="s">
        <v>3</v>
      </c>
      <c r="F285" s="203" t="s">
        <v>171</v>
      </c>
      <c r="G285" s="15"/>
      <c r="H285" s="204">
        <v>3</v>
      </c>
      <c r="I285" s="205"/>
      <c r="J285" s="15"/>
      <c r="K285" s="15"/>
      <c r="L285" s="201"/>
      <c r="M285" s="206"/>
      <c r="N285" s="207"/>
      <c r="O285" s="207"/>
      <c r="P285" s="207"/>
      <c r="Q285" s="207"/>
      <c r="R285" s="207"/>
      <c r="S285" s="207"/>
      <c r="T285" s="20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2" t="s">
        <v>166</v>
      </c>
      <c r="AU285" s="202" t="s">
        <v>82</v>
      </c>
      <c r="AV285" s="15" t="s">
        <v>162</v>
      </c>
      <c r="AW285" s="15" t="s">
        <v>34</v>
      </c>
      <c r="AX285" s="15" t="s">
        <v>80</v>
      </c>
      <c r="AY285" s="202" t="s">
        <v>154</v>
      </c>
    </row>
    <row r="286" s="2" customFormat="1" ht="44.25" customHeight="1">
      <c r="A286" s="40"/>
      <c r="B286" s="166"/>
      <c r="C286" s="167" t="s">
        <v>458</v>
      </c>
      <c r="D286" s="167" t="s">
        <v>157</v>
      </c>
      <c r="E286" s="168" t="s">
        <v>914</v>
      </c>
      <c r="F286" s="169" t="s">
        <v>915</v>
      </c>
      <c r="G286" s="170" t="s">
        <v>317</v>
      </c>
      <c r="H286" s="171">
        <v>9</v>
      </c>
      <c r="I286" s="172"/>
      <c r="J286" s="173">
        <f>ROUND(I286*H286,2)</f>
        <v>0</v>
      </c>
      <c r="K286" s="169" t="s">
        <v>161</v>
      </c>
      <c r="L286" s="41"/>
      <c r="M286" s="174" t="s">
        <v>3</v>
      </c>
      <c r="N286" s="175" t="s">
        <v>43</v>
      </c>
      <c r="O286" s="74"/>
      <c r="P286" s="176">
        <f>O286*H286</f>
        <v>0</v>
      </c>
      <c r="Q286" s="176">
        <v>0.03193</v>
      </c>
      <c r="R286" s="176">
        <f>Q286*H286</f>
        <v>0.28737000000000001</v>
      </c>
      <c r="S286" s="176">
        <v>0</v>
      </c>
      <c r="T286" s="17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178" t="s">
        <v>162</v>
      </c>
      <c r="AT286" s="178" t="s">
        <v>157</v>
      </c>
      <c r="AU286" s="178" t="s">
        <v>82</v>
      </c>
      <c r="AY286" s="21" t="s">
        <v>154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21" t="s">
        <v>80</v>
      </c>
      <c r="BK286" s="179">
        <f>ROUND(I286*H286,2)</f>
        <v>0</v>
      </c>
      <c r="BL286" s="21" t="s">
        <v>162</v>
      </c>
      <c r="BM286" s="178" t="s">
        <v>916</v>
      </c>
    </row>
    <row r="287" s="2" customFormat="1">
      <c r="A287" s="40"/>
      <c r="B287" s="41"/>
      <c r="C287" s="40"/>
      <c r="D287" s="180" t="s">
        <v>164</v>
      </c>
      <c r="E287" s="40"/>
      <c r="F287" s="181" t="s">
        <v>917</v>
      </c>
      <c r="G287" s="40"/>
      <c r="H287" s="40"/>
      <c r="I287" s="182"/>
      <c r="J287" s="40"/>
      <c r="K287" s="40"/>
      <c r="L287" s="41"/>
      <c r="M287" s="183"/>
      <c r="N287" s="184"/>
      <c r="O287" s="74"/>
      <c r="P287" s="74"/>
      <c r="Q287" s="74"/>
      <c r="R287" s="74"/>
      <c r="S287" s="74"/>
      <c r="T287" s="75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21" t="s">
        <v>164</v>
      </c>
      <c r="AU287" s="21" t="s">
        <v>82</v>
      </c>
    </row>
    <row r="288" s="13" customFormat="1">
      <c r="A288" s="13"/>
      <c r="B288" s="185"/>
      <c r="C288" s="13"/>
      <c r="D288" s="186" t="s">
        <v>166</v>
      </c>
      <c r="E288" s="187" t="s">
        <v>3</v>
      </c>
      <c r="F288" s="188" t="s">
        <v>195</v>
      </c>
      <c r="G288" s="13"/>
      <c r="H288" s="187" t="s">
        <v>3</v>
      </c>
      <c r="I288" s="189"/>
      <c r="J288" s="13"/>
      <c r="K288" s="13"/>
      <c r="L288" s="185"/>
      <c r="M288" s="190"/>
      <c r="N288" s="191"/>
      <c r="O288" s="191"/>
      <c r="P288" s="191"/>
      <c r="Q288" s="191"/>
      <c r="R288" s="191"/>
      <c r="S288" s="191"/>
      <c r="T288" s="19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166</v>
      </c>
      <c r="AU288" s="187" t="s">
        <v>82</v>
      </c>
      <c r="AV288" s="13" t="s">
        <v>80</v>
      </c>
      <c r="AW288" s="13" t="s">
        <v>34</v>
      </c>
      <c r="AX288" s="13" t="s">
        <v>72</v>
      </c>
      <c r="AY288" s="187" t="s">
        <v>154</v>
      </c>
    </row>
    <row r="289" s="14" customFormat="1">
      <c r="A289" s="14"/>
      <c r="B289" s="193"/>
      <c r="C289" s="14"/>
      <c r="D289" s="186" t="s">
        <v>166</v>
      </c>
      <c r="E289" s="194" t="s">
        <v>3</v>
      </c>
      <c r="F289" s="195" t="s">
        <v>918</v>
      </c>
      <c r="G289" s="14"/>
      <c r="H289" s="196">
        <v>4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166</v>
      </c>
      <c r="AU289" s="194" t="s">
        <v>82</v>
      </c>
      <c r="AV289" s="14" t="s">
        <v>82</v>
      </c>
      <c r="AW289" s="14" t="s">
        <v>34</v>
      </c>
      <c r="AX289" s="14" t="s">
        <v>72</v>
      </c>
      <c r="AY289" s="194" t="s">
        <v>154</v>
      </c>
    </row>
    <row r="290" s="13" customFormat="1">
      <c r="A290" s="13"/>
      <c r="B290" s="185"/>
      <c r="C290" s="13"/>
      <c r="D290" s="186" t="s">
        <v>166</v>
      </c>
      <c r="E290" s="187" t="s">
        <v>3</v>
      </c>
      <c r="F290" s="188" t="s">
        <v>222</v>
      </c>
      <c r="G290" s="13"/>
      <c r="H290" s="187" t="s">
        <v>3</v>
      </c>
      <c r="I290" s="189"/>
      <c r="J290" s="13"/>
      <c r="K290" s="13"/>
      <c r="L290" s="185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166</v>
      </c>
      <c r="AU290" s="187" t="s">
        <v>82</v>
      </c>
      <c r="AV290" s="13" t="s">
        <v>80</v>
      </c>
      <c r="AW290" s="13" t="s">
        <v>34</v>
      </c>
      <c r="AX290" s="13" t="s">
        <v>72</v>
      </c>
      <c r="AY290" s="187" t="s">
        <v>154</v>
      </c>
    </row>
    <row r="291" s="14" customFormat="1">
      <c r="A291" s="14"/>
      <c r="B291" s="193"/>
      <c r="C291" s="14"/>
      <c r="D291" s="186" t="s">
        <v>166</v>
      </c>
      <c r="E291" s="194" t="s">
        <v>3</v>
      </c>
      <c r="F291" s="195" t="s">
        <v>919</v>
      </c>
      <c r="G291" s="14"/>
      <c r="H291" s="196">
        <v>5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166</v>
      </c>
      <c r="AU291" s="194" t="s">
        <v>82</v>
      </c>
      <c r="AV291" s="14" t="s">
        <v>82</v>
      </c>
      <c r="AW291" s="14" t="s">
        <v>34</v>
      </c>
      <c r="AX291" s="14" t="s">
        <v>72</v>
      </c>
      <c r="AY291" s="194" t="s">
        <v>154</v>
      </c>
    </row>
    <row r="292" s="15" customFormat="1">
      <c r="A292" s="15"/>
      <c r="B292" s="201"/>
      <c r="C292" s="15"/>
      <c r="D292" s="186" t="s">
        <v>166</v>
      </c>
      <c r="E292" s="202" t="s">
        <v>3</v>
      </c>
      <c r="F292" s="203" t="s">
        <v>171</v>
      </c>
      <c r="G292" s="15"/>
      <c r="H292" s="204">
        <v>9</v>
      </c>
      <c r="I292" s="205"/>
      <c r="J292" s="15"/>
      <c r="K292" s="15"/>
      <c r="L292" s="201"/>
      <c r="M292" s="206"/>
      <c r="N292" s="207"/>
      <c r="O292" s="207"/>
      <c r="P292" s="207"/>
      <c r="Q292" s="207"/>
      <c r="R292" s="207"/>
      <c r="S292" s="207"/>
      <c r="T292" s="20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2" t="s">
        <v>166</v>
      </c>
      <c r="AU292" s="202" t="s">
        <v>82</v>
      </c>
      <c r="AV292" s="15" t="s">
        <v>162</v>
      </c>
      <c r="AW292" s="15" t="s">
        <v>34</v>
      </c>
      <c r="AX292" s="15" t="s">
        <v>80</v>
      </c>
      <c r="AY292" s="202" t="s">
        <v>154</v>
      </c>
    </row>
    <row r="293" s="2" customFormat="1" ht="37.8" customHeight="1">
      <c r="A293" s="40"/>
      <c r="B293" s="166"/>
      <c r="C293" s="167" t="s">
        <v>465</v>
      </c>
      <c r="D293" s="167" t="s">
        <v>157</v>
      </c>
      <c r="E293" s="168" t="s">
        <v>920</v>
      </c>
      <c r="F293" s="169" t="s">
        <v>921</v>
      </c>
      <c r="G293" s="170" t="s">
        <v>317</v>
      </c>
      <c r="H293" s="171">
        <v>9</v>
      </c>
      <c r="I293" s="172"/>
      <c r="J293" s="173">
        <f>ROUND(I293*H293,2)</f>
        <v>0</v>
      </c>
      <c r="K293" s="169" t="s">
        <v>161</v>
      </c>
      <c r="L293" s="41"/>
      <c r="M293" s="174" t="s">
        <v>3</v>
      </c>
      <c r="N293" s="175" t="s">
        <v>43</v>
      </c>
      <c r="O293" s="74"/>
      <c r="P293" s="176">
        <f>O293*H293</f>
        <v>0</v>
      </c>
      <c r="Q293" s="176">
        <v>0.054550000000000001</v>
      </c>
      <c r="R293" s="176">
        <f>Q293*H293</f>
        <v>0.49095</v>
      </c>
      <c r="S293" s="176">
        <v>0</v>
      </c>
      <c r="T293" s="17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78" t="s">
        <v>162</v>
      </c>
      <c r="AT293" s="178" t="s">
        <v>157</v>
      </c>
      <c r="AU293" s="178" t="s">
        <v>82</v>
      </c>
      <c r="AY293" s="21" t="s">
        <v>154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1" t="s">
        <v>80</v>
      </c>
      <c r="BK293" s="179">
        <f>ROUND(I293*H293,2)</f>
        <v>0</v>
      </c>
      <c r="BL293" s="21" t="s">
        <v>162</v>
      </c>
      <c r="BM293" s="178" t="s">
        <v>922</v>
      </c>
    </row>
    <row r="294" s="2" customFormat="1">
      <c r="A294" s="40"/>
      <c r="B294" s="41"/>
      <c r="C294" s="40"/>
      <c r="D294" s="180" t="s">
        <v>164</v>
      </c>
      <c r="E294" s="40"/>
      <c r="F294" s="181" t="s">
        <v>923</v>
      </c>
      <c r="G294" s="40"/>
      <c r="H294" s="40"/>
      <c r="I294" s="182"/>
      <c r="J294" s="40"/>
      <c r="K294" s="40"/>
      <c r="L294" s="41"/>
      <c r="M294" s="183"/>
      <c r="N294" s="184"/>
      <c r="O294" s="74"/>
      <c r="P294" s="74"/>
      <c r="Q294" s="74"/>
      <c r="R294" s="74"/>
      <c r="S294" s="74"/>
      <c r="T294" s="75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21" t="s">
        <v>164</v>
      </c>
      <c r="AU294" s="21" t="s">
        <v>82</v>
      </c>
    </row>
    <row r="295" s="13" customFormat="1">
      <c r="A295" s="13"/>
      <c r="B295" s="185"/>
      <c r="C295" s="13"/>
      <c r="D295" s="186" t="s">
        <v>166</v>
      </c>
      <c r="E295" s="187" t="s">
        <v>3</v>
      </c>
      <c r="F295" s="188" t="s">
        <v>924</v>
      </c>
      <c r="G295" s="13"/>
      <c r="H295" s="187" t="s">
        <v>3</v>
      </c>
      <c r="I295" s="189"/>
      <c r="J295" s="13"/>
      <c r="K295" s="13"/>
      <c r="L295" s="185"/>
      <c r="M295" s="190"/>
      <c r="N295" s="191"/>
      <c r="O295" s="191"/>
      <c r="P295" s="191"/>
      <c r="Q295" s="191"/>
      <c r="R295" s="191"/>
      <c r="S295" s="191"/>
      <c r="T295" s="19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7" t="s">
        <v>166</v>
      </c>
      <c r="AU295" s="187" t="s">
        <v>82</v>
      </c>
      <c r="AV295" s="13" t="s">
        <v>80</v>
      </c>
      <c r="AW295" s="13" t="s">
        <v>34</v>
      </c>
      <c r="AX295" s="13" t="s">
        <v>72</v>
      </c>
      <c r="AY295" s="187" t="s">
        <v>154</v>
      </c>
    </row>
    <row r="296" s="14" customFormat="1">
      <c r="A296" s="14"/>
      <c r="B296" s="193"/>
      <c r="C296" s="14"/>
      <c r="D296" s="186" t="s">
        <v>166</v>
      </c>
      <c r="E296" s="194" t="s">
        <v>3</v>
      </c>
      <c r="F296" s="195" t="s">
        <v>925</v>
      </c>
      <c r="G296" s="14"/>
      <c r="H296" s="196">
        <v>9</v>
      </c>
      <c r="I296" s="197"/>
      <c r="J296" s="14"/>
      <c r="K296" s="14"/>
      <c r="L296" s="193"/>
      <c r="M296" s="198"/>
      <c r="N296" s="199"/>
      <c r="O296" s="199"/>
      <c r="P296" s="199"/>
      <c r="Q296" s="199"/>
      <c r="R296" s="199"/>
      <c r="S296" s="199"/>
      <c r="T296" s="20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4" t="s">
        <v>166</v>
      </c>
      <c r="AU296" s="194" t="s">
        <v>82</v>
      </c>
      <c r="AV296" s="14" t="s">
        <v>82</v>
      </c>
      <c r="AW296" s="14" t="s">
        <v>34</v>
      </c>
      <c r="AX296" s="14" t="s">
        <v>80</v>
      </c>
      <c r="AY296" s="194" t="s">
        <v>154</v>
      </c>
    </row>
    <row r="297" s="2" customFormat="1" ht="37.8" customHeight="1">
      <c r="A297" s="40"/>
      <c r="B297" s="166"/>
      <c r="C297" s="167" t="s">
        <v>473</v>
      </c>
      <c r="D297" s="167" t="s">
        <v>157</v>
      </c>
      <c r="E297" s="168" t="s">
        <v>926</v>
      </c>
      <c r="F297" s="169" t="s">
        <v>927</v>
      </c>
      <c r="G297" s="170" t="s">
        <v>435</v>
      </c>
      <c r="H297" s="171">
        <v>1.113</v>
      </c>
      <c r="I297" s="172"/>
      <c r="J297" s="173">
        <f>ROUND(I297*H297,2)</f>
        <v>0</v>
      </c>
      <c r="K297" s="169" t="s">
        <v>161</v>
      </c>
      <c r="L297" s="41"/>
      <c r="M297" s="174" t="s">
        <v>3</v>
      </c>
      <c r="N297" s="175" t="s">
        <v>43</v>
      </c>
      <c r="O297" s="74"/>
      <c r="P297" s="176">
        <f>O297*H297</f>
        <v>0</v>
      </c>
      <c r="Q297" s="176">
        <v>0.019539999999999998</v>
      </c>
      <c r="R297" s="176">
        <f>Q297*H297</f>
        <v>0.021748019999999996</v>
      </c>
      <c r="S297" s="176">
        <v>0</v>
      </c>
      <c r="T297" s="17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78" t="s">
        <v>162</v>
      </c>
      <c r="AT297" s="178" t="s">
        <v>157</v>
      </c>
      <c r="AU297" s="178" t="s">
        <v>82</v>
      </c>
      <c r="AY297" s="21" t="s">
        <v>154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21" t="s">
        <v>80</v>
      </c>
      <c r="BK297" s="179">
        <f>ROUND(I297*H297,2)</f>
        <v>0</v>
      </c>
      <c r="BL297" s="21" t="s">
        <v>162</v>
      </c>
      <c r="BM297" s="178" t="s">
        <v>928</v>
      </c>
    </row>
    <row r="298" s="2" customFormat="1">
      <c r="A298" s="40"/>
      <c r="B298" s="41"/>
      <c r="C298" s="40"/>
      <c r="D298" s="180" t="s">
        <v>164</v>
      </c>
      <c r="E298" s="40"/>
      <c r="F298" s="181" t="s">
        <v>929</v>
      </c>
      <c r="G298" s="40"/>
      <c r="H298" s="40"/>
      <c r="I298" s="182"/>
      <c r="J298" s="40"/>
      <c r="K298" s="40"/>
      <c r="L298" s="41"/>
      <c r="M298" s="183"/>
      <c r="N298" s="184"/>
      <c r="O298" s="74"/>
      <c r="P298" s="74"/>
      <c r="Q298" s="74"/>
      <c r="R298" s="74"/>
      <c r="S298" s="74"/>
      <c r="T298" s="75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21" t="s">
        <v>164</v>
      </c>
      <c r="AU298" s="21" t="s">
        <v>82</v>
      </c>
    </row>
    <row r="299" s="13" customFormat="1">
      <c r="A299" s="13"/>
      <c r="B299" s="185"/>
      <c r="C299" s="13"/>
      <c r="D299" s="186" t="s">
        <v>166</v>
      </c>
      <c r="E299" s="187" t="s">
        <v>3</v>
      </c>
      <c r="F299" s="188" t="s">
        <v>195</v>
      </c>
      <c r="G299" s="13"/>
      <c r="H299" s="187" t="s">
        <v>3</v>
      </c>
      <c r="I299" s="189"/>
      <c r="J299" s="13"/>
      <c r="K299" s="13"/>
      <c r="L299" s="185"/>
      <c r="M299" s="190"/>
      <c r="N299" s="191"/>
      <c r="O299" s="191"/>
      <c r="P299" s="191"/>
      <c r="Q299" s="191"/>
      <c r="R299" s="191"/>
      <c r="S299" s="191"/>
      <c r="T299" s="19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166</v>
      </c>
      <c r="AU299" s="187" t="s">
        <v>82</v>
      </c>
      <c r="AV299" s="13" t="s">
        <v>80</v>
      </c>
      <c r="AW299" s="13" t="s">
        <v>34</v>
      </c>
      <c r="AX299" s="13" t="s">
        <v>72</v>
      </c>
      <c r="AY299" s="187" t="s">
        <v>154</v>
      </c>
    </row>
    <row r="300" s="14" customFormat="1">
      <c r="A300" s="14"/>
      <c r="B300" s="193"/>
      <c r="C300" s="14"/>
      <c r="D300" s="186" t="s">
        <v>166</v>
      </c>
      <c r="E300" s="194" t="s">
        <v>3</v>
      </c>
      <c r="F300" s="195" t="s">
        <v>930</v>
      </c>
      <c r="G300" s="14"/>
      <c r="H300" s="196">
        <v>0.29699999999999999</v>
      </c>
      <c r="I300" s="197"/>
      <c r="J300" s="14"/>
      <c r="K300" s="14"/>
      <c r="L300" s="193"/>
      <c r="M300" s="198"/>
      <c r="N300" s="199"/>
      <c r="O300" s="199"/>
      <c r="P300" s="199"/>
      <c r="Q300" s="199"/>
      <c r="R300" s="199"/>
      <c r="S300" s="199"/>
      <c r="T300" s="20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4" t="s">
        <v>166</v>
      </c>
      <c r="AU300" s="194" t="s">
        <v>82</v>
      </c>
      <c r="AV300" s="14" t="s">
        <v>82</v>
      </c>
      <c r="AW300" s="14" t="s">
        <v>34</v>
      </c>
      <c r="AX300" s="14" t="s">
        <v>72</v>
      </c>
      <c r="AY300" s="194" t="s">
        <v>154</v>
      </c>
    </row>
    <row r="301" s="14" customFormat="1">
      <c r="A301" s="14"/>
      <c r="B301" s="193"/>
      <c r="C301" s="14"/>
      <c r="D301" s="186" t="s">
        <v>166</v>
      </c>
      <c r="E301" s="194" t="s">
        <v>3</v>
      </c>
      <c r="F301" s="195" t="s">
        <v>931</v>
      </c>
      <c r="G301" s="14"/>
      <c r="H301" s="196">
        <v>0.088999999999999996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166</v>
      </c>
      <c r="AU301" s="194" t="s">
        <v>82</v>
      </c>
      <c r="AV301" s="14" t="s">
        <v>82</v>
      </c>
      <c r="AW301" s="14" t="s">
        <v>34</v>
      </c>
      <c r="AX301" s="14" t="s">
        <v>72</v>
      </c>
      <c r="AY301" s="194" t="s">
        <v>154</v>
      </c>
    </row>
    <row r="302" s="14" customFormat="1">
      <c r="A302" s="14"/>
      <c r="B302" s="193"/>
      <c r="C302" s="14"/>
      <c r="D302" s="186" t="s">
        <v>166</v>
      </c>
      <c r="E302" s="194" t="s">
        <v>3</v>
      </c>
      <c r="F302" s="195" t="s">
        <v>932</v>
      </c>
      <c r="G302" s="14"/>
      <c r="H302" s="196">
        <v>0.014999999999999999</v>
      </c>
      <c r="I302" s="197"/>
      <c r="J302" s="14"/>
      <c r="K302" s="14"/>
      <c r="L302" s="193"/>
      <c r="M302" s="198"/>
      <c r="N302" s="199"/>
      <c r="O302" s="199"/>
      <c r="P302" s="199"/>
      <c r="Q302" s="199"/>
      <c r="R302" s="199"/>
      <c r="S302" s="199"/>
      <c r="T302" s="20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4" t="s">
        <v>166</v>
      </c>
      <c r="AU302" s="194" t="s">
        <v>82</v>
      </c>
      <c r="AV302" s="14" t="s">
        <v>82</v>
      </c>
      <c r="AW302" s="14" t="s">
        <v>34</v>
      </c>
      <c r="AX302" s="14" t="s">
        <v>72</v>
      </c>
      <c r="AY302" s="194" t="s">
        <v>154</v>
      </c>
    </row>
    <row r="303" s="13" customFormat="1">
      <c r="A303" s="13"/>
      <c r="B303" s="185"/>
      <c r="C303" s="13"/>
      <c r="D303" s="186" t="s">
        <v>166</v>
      </c>
      <c r="E303" s="187" t="s">
        <v>3</v>
      </c>
      <c r="F303" s="188" t="s">
        <v>222</v>
      </c>
      <c r="G303" s="13"/>
      <c r="H303" s="187" t="s">
        <v>3</v>
      </c>
      <c r="I303" s="189"/>
      <c r="J303" s="13"/>
      <c r="K303" s="13"/>
      <c r="L303" s="185"/>
      <c r="M303" s="190"/>
      <c r="N303" s="191"/>
      <c r="O303" s="191"/>
      <c r="P303" s="191"/>
      <c r="Q303" s="191"/>
      <c r="R303" s="191"/>
      <c r="S303" s="191"/>
      <c r="T303" s="19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7" t="s">
        <v>166</v>
      </c>
      <c r="AU303" s="187" t="s">
        <v>82</v>
      </c>
      <c r="AV303" s="13" t="s">
        <v>80</v>
      </c>
      <c r="AW303" s="13" t="s">
        <v>34</v>
      </c>
      <c r="AX303" s="13" t="s">
        <v>72</v>
      </c>
      <c r="AY303" s="187" t="s">
        <v>154</v>
      </c>
    </row>
    <row r="304" s="14" customFormat="1">
      <c r="A304" s="14"/>
      <c r="B304" s="193"/>
      <c r="C304" s="14"/>
      <c r="D304" s="186" t="s">
        <v>166</v>
      </c>
      <c r="E304" s="194" t="s">
        <v>3</v>
      </c>
      <c r="F304" s="195" t="s">
        <v>933</v>
      </c>
      <c r="G304" s="14"/>
      <c r="H304" s="196">
        <v>0.16</v>
      </c>
      <c r="I304" s="197"/>
      <c r="J304" s="14"/>
      <c r="K304" s="14"/>
      <c r="L304" s="193"/>
      <c r="M304" s="198"/>
      <c r="N304" s="199"/>
      <c r="O304" s="199"/>
      <c r="P304" s="199"/>
      <c r="Q304" s="199"/>
      <c r="R304" s="199"/>
      <c r="S304" s="199"/>
      <c r="T304" s="20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4" t="s">
        <v>166</v>
      </c>
      <c r="AU304" s="194" t="s">
        <v>82</v>
      </c>
      <c r="AV304" s="14" t="s">
        <v>82</v>
      </c>
      <c r="AW304" s="14" t="s">
        <v>34</v>
      </c>
      <c r="AX304" s="14" t="s">
        <v>72</v>
      </c>
      <c r="AY304" s="194" t="s">
        <v>154</v>
      </c>
    </row>
    <row r="305" s="14" customFormat="1">
      <c r="A305" s="14"/>
      <c r="B305" s="193"/>
      <c r="C305" s="14"/>
      <c r="D305" s="186" t="s">
        <v>166</v>
      </c>
      <c r="E305" s="194" t="s">
        <v>3</v>
      </c>
      <c r="F305" s="195" t="s">
        <v>930</v>
      </c>
      <c r="G305" s="14"/>
      <c r="H305" s="196">
        <v>0.29699999999999999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166</v>
      </c>
      <c r="AU305" s="194" t="s">
        <v>82</v>
      </c>
      <c r="AV305" s="14" t="s">
        <v>82</v>
      </c>
      <c r="AW305" s="14" t="s">
        <v>34</v>
      </c>
      <c r="AX305" s="14" t="s">
        <v>72</v>
      </c>
      <c r="AY305" s="194" t="s">
        <v>154</v>
      </c>
    </row>
    <row r="306" s="14" customFormat="1">
      <c r="A306" s="14"/>
      <c r="B306" s="193"/>
      <c r="C306" s="14"/>
      <c r="D306" s="186" t="s">
        <v>166</v>
      </c>
      <c r="E306" s="194" t="s">
        <v>3</v>
      </c>
      <c r="F306" s="195" t="s">
        <v>934</v>
      </c>
      <c r="G306" s="14"/>
      <c r="H306" s="196">
        <v>0.19600000000000001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166</v>
      </c>
      <c r="AU306" s="194" t="s">
        <v>82</v>
      </c>
      <c r="AV306" s="14" t="s">
        <v>82</v>
      </c>
      <c r="AW306" s="14" t="s">
        <v>34</v>
      </c>
      <c r="AX306" s="14" t="s">
        <v>72</v>
      </c>
      <c r="AY306" s="194" t="s">
        <v>154</v>
      </c>
    </row>
    <row r="307" s="13" customFormat="1">
      <c r="A307" s="13"/>
      <c r="B307" s="185"/>
      <c r="C307" s="13"/>
      <c r="D307" s="186" t="s">
        <v>166</v>
      </c>
      <c r="E307" s="187" t="s">
        <v>3</v>
      </c>
      <c r="F307" s="188" t="s">
        <v>246</v>
      </c>
      <c r="G307" s="13"/>
      <c r="H307" s="187" t="s">
        <v>3</v>
      </c>
      <c r="I307" s="189"/>
      <c r="J307" s="13"/>
      <c r="K307" s="13"/>
      <c r="L307" s="185"/>
      <c r="M307" s="190"/>
      <c r="N307" s="191"/>
      <c r="O307" s="191"/>
      <c r="P307" s="191"/>
      <c r="Q307" s="191"/>
      <c r="R307" s="191"/>
      <c r="S307" s="191"/>
      <c r="T307" s="19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7" t="s">
        <v>166</v>
      </c>
      <c r="AU307" s="187" t="s">
        <v>82</v>
      </c>
      <c r="AV307" s="13" t="s">
        <v>80</v>
      </c>
      <c r="AW307" s="13" t="s">
        <v>34</v>
      </c>
      <c r="AX307" s="13" t="s">
        <v>72</v>
      </c>
      <c r="AY307" s="187" t="s">
        <v>154</v>
      </c>
    </row>
    <row r="308" s="14" customFormat="1">
      <c r="A308" s="14"/>
      <c r="B308" s="193"/>
      <c r="C308" s="14"/>
      <c r="D308" s="186" t="s">
        <v>166</v>
      </c>
      <c r="E308" s="194" t="s">
        <v>3</v>
      </c>
      <c r="F308" s="195" t="s">
        <v>935</v>
      </c>
      <c r="G308" s="14"/>
      <c r="H308" s="196">
        <v>0.058999999999999997</v>
      </c>
      <c r="I308" s="197"/>
      <c r="J308" s="14"/>
      <c r="K308" s="14"/>
      <c r="L308" s="193"/>
      <c r="M308" s="198"/>
      <c r="N308" s="199"/>
      <c r="O308" s="199"/>
      <c r="P308" s="199"/>
      <c r="Q308" s="199"/>
      <c r="R308" s="199"/>
      <c r="S308" s="199"/>
      <c r="T308" s="20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4" t="s">
        <v>166</v>
      </c>
      <c r="AU308" s="194" t="s">
        <v>82</v>
      </c>
      <c r="AV308" s="14" t="s">
        <v>82</v>
      </c>
      <c r="AW308" s="14" t="s">
        <v>34</v>
      </c>
      <c r="AX308" s="14" t="s">
        <v>72</v>
      </c>
      <c r="AY308" s="194" t="s">
        <v>154</v>
      </c>
    </row>
    <row r="309" s="15" customFormat="1">
      <c r="A309" s="15"/>
      <c r="B309" s="201"/>
      <c r="C309" s="15"/>
      <c r="D309" s="186" t="s">
        <v>166</v>
      </c>
      <c r="E309" s="202" t="s">
        <v>3</v>
      </c>
      <c r="F309" s="203" t="s">
        <v>171</v>
      </c>
      <c r="G309" s="15"/>
      <c r="H309" s="204">
        <v>1.113</v>
      </c>
      <c r="I309" s="205"/>
      <c r="J309" s="15"/>
      <c r="K309" s="15"/>
      <c r="L309" s="201"/>
      <c r="M309" s="206"/>
      <c r="N309" s="207"/>
      <c r="O309" s="207"/>
      <c r="P309" s="207"/>
      <c r="Q309" s="207"/>
      <c r="R309" s="207"/>
      <c r="S309" s="207"/>
      <c r="T309" s="20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2" t="s">
        <v>166</v>
      </c>
      <c r="AU309" s="202" t="s">
        <v>82</v>
      </c>
      <c r="AV309" s="15" t="s">
        <v>162</v>
      </c>
      <c r="AW309" s="15" t="s">
        <v>34</v>
      </c>
      <c r="AX309" s="15" t="s">
        <v>80</v>
      </c>
      <c r="AY309" s="202" t="s">
        <v>154</v>
      </c>
    </row>
    <row r="310" s="2" customFormat="1" ht="24.15" customHeight="1">
      <c r="A310" s="40"/>
      <c r="B310" s="166"/>
      <c r="C310" s="222" t="s">
        <v>480</v>
      </c>
      <c r="D310" s="222" t="s">
        <v>817</v>
      </c>
      <c r="E310" s="223" t="s">
        <v>936</v>
      </c>
      <c r="F310" s="224" t="s">
        <v>937</v>
      </c>
      <c r="G310" s="225" t="s">
        <v>435</v>
      </c>
      <c r="H310" s="226">
        <v>0.17599999999999999</v>
      </c>
      <c r="I310" s="227"/>
      <c r="J310" s="228">
        <f>ROUND(I310*H310,2)</f>
        <v>0</v>
      </c>
      <c r="K310" s="224" t="s">
        <v>161</v>
      </c>
      <c r="L310" s="229"/>
      <c r="M310" s="230" t="s">
        <v>3</v>
      </c>
      <c r="N310" s="231" t="s">
        <v>43</v>
      </c>
      <c r="O310" s="74"/>
      <c r="P310" s="176">
        <f>O310*H310</f>
        <v>0</v>
      </c>
      <c r="Q310" s="176">
        <v>1</v>
      </c>
      <c r="R310" s="176">
        <f>Q310*H310</f>
        <v>0.17599999999999999</v>
      </c>
      <c r="S310" s="176">
        <v>0</v>
      </c>
      <c r="T310" s="17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78" t="s">
        <v>214</v>
      </c>
      <c r="AT310" s="178" t="s">
        <v>817</v>
      </c>
      <c r="AU310" s="178" t="s">
        <v>82</v>
      </c>
      <c r="AY310" s="21" t="s">
        <v>154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1" t="s">
        <v>80</v>
      </c>
      <c r="BK310" s="179">
        <f>ROUND(I310*H310,2)</f>
        <v>0</v>
      </c>
      <c r="BL310" s="21" t="s">
        <v>162</v>
      </c>
      <c r="BM310" s="178" t="s">
        <v>938</v>
      </c>
    </row>
    <row r="311" s="13" customFormat="1">
      <c r="A311" s="13"/>
      <c r="B311" s="185"/>
      <c r="C311" s="13"/>
      <c r="D311" s="186" t="s">
        <v>166</v>
      </c>
      <c r="E311" s="187" t="s">
        <v>3</v>
      </c>
      <c r="F311" s="188" t="s">
        <v>222</v>
      </c>
      <c r="G311" s="13"/>
      <c r="H311" s="187" t="s">
        <v>3</v>
      </c>
      <c r="I311" s="189"/>
      <c r="J311" s="13"/>
      <c r="K311" s="13"/>
      <c r="L311" s="185"/>
      <c r="M311" s="190"/>
      <c r="N311" s="191"/>
      <c r="O311" s="191"/>
      <c r="P311" s="191"/>
      <c r="Q311" s="191"/>
      <c r="R311" s="191"/>
      <c r="S311" s="191"/>
      <c r="T311" s="19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166</v>
      </c>
      <c r="AU311" s="187" t="s">
        <v>82</v>
      </c>
      <c r="AV311" s="13" t="s">
        <v>80</v>
      </c>
      <c r="AW311" s="13" t="s">
        <v>34</v>
      </c>
      <c r="AX311" s="13" t="s">
        <v>72</v>
      </c>
      <c r="AY311" s="187" t="s">
        <v>154</v>
      </c>
    </row>
    <row r="312" s="14" customFormat="1">
      <c r="A312" s="14"/>
      <c r="B312" s="193"/>
      <c r="C312" s="14"/>
      <c r="D312" s="186" t="s">
        <v>166</v>
      </c>
      <c r="E312" s="194" t="s">
        <v>3</v>
      </c>
      <c r="F312" s="195" t="s">
        <v>939</v>
      </c>
      <c r="G312" s="14"/>
      <c r="H312" s="196">
        <v>0.17599999999999999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166</v>
      </c>
      <c r="AU312" s="194" t="s">
        <v>82</v>
      </c>
      <c r="AV312" s="14" t="s">
        <v>82</v>
      </c>
      <c r="AW312" s="14" t="s">
        <v>34</v>
      </c>
      <c r="AX312" s="14" t="s">
        <v>80</v>
      </c>
      <c r="AY312" s="194" t="s">
        <v>154</v>
      </c>
    </row>
    <row r="313" s="2" customFormat="1" ht="24.15" customHeight="1">
      <c r="A313" s="40"/>
      <c r="B313" s="166"/>
      <c r="C313" s="222" t="s">
        <v>488</v>
      </c>
      <c r="D313" s="222" t="s">
        <v>817</v>
      </c>
      <c r="E313" s="223" t="s">
        <v>940</v>
      </c>
      <c r="F313" s="224" t="s">
        <v>941</v>
      </c>
      <c r="G313" s="225" t="s">
        <v>435</v>
      </c>
      <c r="H313" s="226">
        <v>1.0489999999999999</v>
      </c>
      <c r="I313" s="227"/>
      <c r="J313" s="228">
        <f>ROUND(I313*H313,2)</f>
        <v>0</v>
      </c>
      <c r="K313" s="224" t="s">
        <v>161</v>
      </c>
      <c r="L313" s="229"/>
      <c r="M313" s="230" t="s">
        <v>3</v>
      </c>
      <c r="N313" s="231" t="s">
        <v>43</v>
      </c>
      <c r="O313" s="74"/>
      <c r="P313" s="176">
        <f>O313*H313</f>
        <v>0</v>
      </c>
      <c r="Q313" s="176">
        <v>1</v>
      </c>
      <c r="R313" s="176">
        <f>Q313*H313</f>
        <v>1.0489999999999999</v>
      </c>
      <c r="S313" s="176">
        <v>0</v>
      </c>
      <c r="T313" s="17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178" t="s">
        <v>214</v>
      </c>
      <c r="AT313" s="178" t="s">
        <v>817</v>
      </c>
      <c r="AU313" s="178" t="s">
        <v>82</v>
      </c>
      <c r="AY313" s="21" t="s">
        <v>154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21" t="s">
        <v>80</v>
      </c>
      <c r="BK313" s="179">
        <f>ROUND(I313*H313,2)</f>
        <v>0</v>
      </c>
      <c r="BL313" s="21" t="s">
        <v>162</v>
      </c>
      <c r="BM313" s="178" t="s">
        <v>942</v>
      </c>
    </row>
    <row r="314" s="13" customFormat="1">
      <c r="A314" s="13"/>
      <c r="B314" s="185"/>
      <c r="C314" s="13"/>
      <c r="D314" s="186" t="s">
        <v>166</v>
      </c>
      <c r="E314" s="187" t="s">
        <v>3</v>
      </c>
      <c r="F314" s="188" t="s">
        <v>195</v>
      </c>
      <c r="G314" s="13"/>
      <c r="H314" s="187" t="s">
        <v>3</v>
      </c>
      <c r="I314" s="189"/>
      <c r="J314" s="13"/>
      <c r="K314" s="13"/>
      <c r="L314" s="185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7" t="s">
        <v>166</v>
      </c>
      <c r="AU314" s="187" t="s">
        <v>82</v>
      </c>
      <c r="AV314" s="13" t="s">
        <v>80</v>
      </c>
      <c r="AW314" s="13" t="s">
        <v>34</v>
      </c>
      <c r="AX314" s="13" t="s">
        <v>72</v>
      </c>
      <c r="AY314" s="187" t="s">
        <v>154</v>
      </c>
    </row>
    <row r="315" s="14" customFormat="1">
      <c r="A315" s="14"/>
      <c r="B315" s="193"/>
      <c r="C315" s="14"/>
      <c r="D315" s="186" t="s">
        <v>166</v>
      </c>
      <c r="E315" s="194" t="s">
        <v>3</v>
      </c>
      <c r="F315" s="195" t="s">
        <v>943</v>
      </c>
      <c r="G315" s="14"/>
      <c r="H315" s="196">
        <v>0.32700000000000001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166</v>
      </c>
      <c r="AU315" s="194" t="s">
        <v>82</v>
      </c>
      <c r="AV315" s="14" t="s">
        <v>82</v>
      </c>
      <c r="AW315" s="14" t="s">
        <v>34</v>
      </c>
      <c r="AX315" s="14" t="s">
        <v>72</v>
      </c>
      <c r="AY315" s="194" t="s">
        <v>154</v>
      </c>
    </row>
    <row r="316" s="14" customFormat="1">
      <c r="A316" s="14"/>
      <c r="B316" s="193"/>
      <c r="C316" s="14"/>
      <c r="D316" s="186" t="s">
        <v>166</v>
      </c>
      <c r="E316" s="194" t="s">
        <v>3</v>
      </c>
      <c r="F316" s="195" t="s">
        <v>944</v>
      </c>
      <c r="G316" s="14"/>
      <c r="H316" s="196">
        <v>0.098000000000000004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166</v>
      </c>
      <c r="AU316" s="194" t="s">
        <v>82</v>
      </c>
      <c r="AV316" s="14" t="s">
        <v>82</v>
      </c>
      <c r="AW316" s="14" t="s">
        <v>34</v>
      </c>
      <c r="AX316" s="14" t="s">
        <v>72</v>
      </c>
      <c r="AY316" s="194" t="s">
        <v>154</v>
      </c>
    </row>
    <row r="317" s="14" customFormat="1">
      <c r="A317" s="14"/>
      <c r="B317" s="193"/>
      <c r="C317" s="14"/>
      <c r="D317" s="186" t="s">
        <v>166</v>
      </c>
      <c r="E317" s="194" t="s">
        <v>3</v>
      </c>
      <c r="F317" s="195" t="s">
        <v>945</v>
      </c>
      <c r="G317" s="14"/>
      <c r="H317" s="196">
        <v>0.016</v>
      </c>
      <c r="I317" s="197"/>
      <c r="J317" s="14"/>
      <c r="K317" s="14"/>
      <c r="L317" s="193"/>
      <c r="M317" s="198"/>
      <c r="N317" s="199"/>
      <c r="O317" s="199"/>
      <c r="P317" s="199"/>
      <c r="Q317" s="199"/>
      <c r="R317" s="199"/>
      <c r="S317" s="199"/>
      <c r="T317" s="20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4" t="s">
        <v>166</v>
      </c>
      <c r="AU317" s="194" t="s">
        <v>82</v>
      </c>
      <c r="AV317" s="14" t="s">
        <v>82</v>
      </c>
      <c r="AW317" s="14" t="s">
        <v>34</v>
      </c>
      <c r="AX317" s="14" t="s">
        <v>72</v>
      </c>
      <c r="AY317" s="194" t="s">
        <v>154</v>
      </c>
    </row>
    <row r="318" s="13" customFormat="1">
      <c r="A318" s="13"/>
      <c r="B318" s="185"/>
      <c r="C318" s="13"/>
      <c r="D318" s="186" t="s">
        <v>166</v>
      </c>
      <c r="E318" s="187" t="s">
        <v>3</v>
      </c>
      <c r="F318" s="188" t="s">
        <v>222</v>
      </c>
      <c r="G318" s="13"/>
      <c r="H318" s="187" t="s">
        <v>3</v>
      </c>
      <c r="I318" s="189"/>
      <c r="J318" s="13"/>
      <c r="K318" s="13"/>
      <c r="L318" s="185"/>
      <c r="M318" s="190"/>
      <c r="N318" s="191"/>
      <c r="O318" s="191"/>
      <c r="P318" s="191"/>
      <c r="Q318" s="191"/>
      <c r="R318" s="191"/>
      <c r="S318" s="191"/>
      <c r="T318" s="19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166</v>
      </c>
      <c r="AU318" s="187" t="s">
        <v>82</v>
      </c>
      <c r="AV318" s="13" t="s">
        <v>80</v>
      </c>
      <c r="AW318" s="13" t="s">
        <v>34</v>
      </c>
      <c r="AX318" s="13" t="s">
        <v>72</v>
      </c>
      <c r="AY318" s="187" t="s">
        <v>154</v>
      </c>
    </row>
    <row r="319" s="14" customFormat="1">
      <c r="A319" s="14"/>
      <c r="B319" s="193"/>
      <c r="C319" s="14"/>
      <c r="D319" s="186" t="s">
        <v>166</v>
      </c>
      <c r="E319" s="194" t="s">
        <v>3</v>
      </c>
      <c r="F319" s="195" t="s">
        <v>943</v>
      </c>
      <c r="G319" s="14"/>
      <c r="H319" s="196">
        <v>0.32700000000000001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166</v>
      </c>
      <c r="AU319" s="194" t="s">
        <v>82</v>
      </c>
      <c r="AV319" s="14" t="s">
        <v>82</v>
      </c>
      <c r="AW319" s="14" t="s">
        <v>34</v>
      </c>
      <c r="AX319" s="14" t="s">
        <v>72</v>
      </c>
      <c r="AY319" s="194" t="s">
        <v>154</v>
      </c>
    </row>
    <row r="320" s="14" customFormat="1">
      <c r="A320" s="14"/>
      <c r="B320" s="193"/>
      <c r="C320" s="14"/>
      <c r="D320" s="186" t="s">
        <v>166</v>
      </c>
      <c r="E320" s="194" t="s">
        <v>3</v>
      </c>
      <c r="F320" s="195" t="s">
        <v>946</v>
      </c>
      <c r="G320" s="14"/>
      <c r="H320" s="196">
        <v>0.216</v>
      </c>
      <c r="I320" s="197"/>
      <c r="J320" s="14"/>
      <c r="K320" s="14"/>
      <c r="L320" s="193"/>
      <c r="M320" s="198"/>
      <c r="N320" s="199"/>
      <c r="O320" s="199"/>
      <c r="P320" s="199"/>
      <c r="Q320" s="199"/>
      <c r="R320" s="199"/>
      <c r="S320" s="199"/>
      <c r="T320" s="20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4" t="s">
        <v>166</v>
      </c>
      <c r="AU320" s="194" t="s">
        <v>82</v>
      </c>
      <c r="AV320" s="14" t="s">
        <v>82</v>
      </c>
      <c r="AW320" s="14" t="s">
        <v>34</v>
      </c>
      <c r="AX320" s="14" t="s">
        <v>72</v>
      </c>
      <c r="AY320" s="194" t="s">
        <v>154</v>
      </c>
    </row>
    <row r="321" s="13" customFormat="1">
      <c r="A321" s="13"/>
      <c r="B321" s="185"/>
      <c r="C321" s="13"/>
      <c r="D321" s="186" t="s">
        <v>166</v>
      </c>
      <c r="E321" s="187" t="s">
        <v>3</v>
      </c>
      <c r="F321" s="188" t="s">
        <v>246</v>
      </c>
      <c r="G321" s="13"/>
      <c r="H321" s="187" t="s">
        <v>3</v>
      </c>
      <c r="I321" s="189"/>
      <c r="J321" s="13"/>
      <c r="K321" s="13"/>
      <c r="L321" s="185"/>
      <c r="M321" s="190"/>
      <c r="N321" s="191"/>
      <c r="O321" s="191"/>
      <c r="P321" s="191"/>
      <c r="Q321" s="191"/>
      <c r="R321" s="191"/>
      <c r="S321" s="191"/>
      <c r="T321" s="19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166</v>
      </c>
      <c r="AU321" s="187" t="s">
        <v>82</v>
      </c>
      <c r="AV321" s="13" t="s">
        <v>80</v>
      </c>
      <c r="AW321" s="13" t="s">
        <v>34</v>
      </c>
      <c r="AX321" s="13" t="s">
        <v>72</v>
      </c>
      <c r="AY321" s="187" t="s">
        <v>154</v>
      </c>
    </row>
    <row r="322" s="14" customFormat="1">
      <c r="A322" s="14"/>
      <c r="B322" s="193"/>
      <c r="C322" s="14"/>
      <c r="D322" s="186" t="s">
        <v>166</v>
      </c>
      <c r="E322" s="194" t="s">
        <v>3</v>
      </c>
      <c r="F322" s="195" t="s">
        <v>947</v>
      </c>
      <c r="G322" s="14"/>
      <c r="H322" s="196">
        <v>0.065000000000000002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166</v>
      </c>
      <c r="AU322" s="194" t="s">
        <v>82</v>
      </c>
      <c r="AV322" s="14" t="s">
        <v>82</v>
      </c>
      <c r="AW322" s="14" t="s">
        <v>34</v>
      </c>
      <c r="AX322" s="14" t="s">
        <v>72</v>
      </c>
      <c r="AY322" s="194" t="s">
        <v>154</v>
      </c>
    </row>
    <row r="323" s="15" customFormat="1">
      <c r="A323" s="15"/>
      <c r="B323" s="201"/>
      <c r="C323" s="15"/>
      <c r="D323" s="186" t="s">
        <v>166</v>
      </c>
      <c r="E323" s="202" t="s">
        <v>3</v>
      </c>
      <c r="F323" s="203" t="s">
        <v>171</v>
      </c>
      <c r="G323" s="15"/>
      <c r="H323" s="204">
        <v>1.0489999999999999</v>
      </c>
      <c r="I323" s="205"/>
      <c r="J323" s="15"/>
      <c r="K323" s="15"/>
      <c r="L323" s="201"/>
      <c r="M323" s="206"/>
      <c r="N323" s="207"/>
      <c r="O323" s="207"/>
      <c r="P323" s="207"/>
      <c r="Q323" s="207"/>
      <c r="R323" s="207"/>
      <c r="S323" s="207"/>
      <c r="T323" s="20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2" t="s">
        <v>166</v>
      </c>
      <c r="AU323" s="202" t="s">
        <v>82</v>
      </c>
      <c r="AV323" s="15" t="s">
        <v>162</v>
      </c>
      <c r="AW323" s="15" t="s">
        <v>34</v>
      </c>
      <c r="AX323" s="15" t="s">
        <v>80</v>
      </c>
      <c r="AY323" s="202" t="s">
        <v>154</v>
      </c>
    </row>
    <row r="324" s="2" customFormat="1" ht="24.15" customHeight="1">
      <c r="A324" s="40"/>
      <c r="B324" s="166"/>
      <c r="C324" s="167" t="s">
        <v>495</v>
      </c>
      <c r="D324" s="167" t="s">
        <v>157</v>
      </c>
      <c r="E324" s="168" t="s">
        <v>948</v>
      </c>
      <c r="F324" s="169" t="s">
        <v>949</v>
      </c>
      <c r="G324" s="170" t="s">
        <v>186</v>
      </c>
      <c r="H324" s="171">
        <v>30.132999999999999</v>
      </c>
      <c r="I324" s="172"/>
      <c r="J324" s="173">
        <f>ROUND(I324*H324,2)</f>
        <v>0</v>
      </c>
      <c r="K324" s="169" t="s">
        <v>3</v>
      </c>
      <c r="L324" s="41"/>
      <c r="M324" s="174" t="s">
        <v>3</v>
      </c>
      <c r="N324" s="175" t="s">
        <v>43</v>
      </c>
      <c r="O324" s="74"/>
      <c r="P324" s="176">
        <f>O324*H324</f>
        <v>0</v>
      </c>
      <c r="Q324" s="176">
        <v>0.06166</v>
      </c>
      <c r="R324" s="176">
        <f>Q324*H324</f>
        <v>1.85800078</v>
      </c>
      <c r="S324" s="176">
        <v>0</v>
      </c>
      <c r="T324" s="17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178" t="s">
        <v>162</v>
      </c>
      <c r="AT324" s="178" t="s">
        <v>157</v>
      </c>
      <c r="AU324" s="178" t="s">
        <v>82</v>
      </c>
      <c r="AY324" s="21" t="s">
        <v>154</v>
      </c>
      <c r="BE324" s="179">
        <f>IF(N324="základní",J324,0)</f>
        <v>0</v>
      </c>
      <c r="BF324" s="179">
        <f>IF(N324="snížená",J324,0)</f>
        <v>0</v>
      </c>
      <c r="BG324" s="179">
        <f>IF(N324="zákl. přenesená",J324,0)</f>
        <v>0</v>
      </c>
      <c r="BH324" s="179">
        <f>IF(N324="sníž. přenesená",J324,0)</f>
        <v>0</v>
      </c>
      <c r="BI324" s="179">
        <f>IF(N324="nulová",J324,0)</f>
        <v>0</v>
      </c>
      <c r="BJ324" s="21" t="s">
        <v>80</v>
      </c>
      <c r="BK324" s="179">
        <f>ROUND(I324*H324,2)</f>
        <v>0</v>
      </c>
      <c r="BL324" s="21" t="s">
        <v>162</v>
      </c>
      <c r="BM324" s="178" t="s">
        <v>950</v>
      </c>
    </row>
    <row r="325" s="13" customFormat="1">
      <c r="A325" s="13"/>
      <c r="B325" s="185"/>
      <c r="C325" s="13"/>
      <c r="D325" s="186" t="s">
        <v>166</v>
      </c>
      <c r="E325" s="187" t="s">
        <v>3</v>
      </c>
      <c r="F325" s="188" t="s">
        <v>195</v>
      </c>
      <c r="G325" s="13"/>
      <c r="H325" s="187" t="s">
        <v>3</v>
      </c>
      <c r="I325" s="189"/>
      <c r="J325" s="13"/>
      <c r="K325" s="13"/>
      <c r="L325" s="185"/>
      <c r="M325" s="190"/>
      <c r="N325" s="191"/>
      <c r="O325" s="191"/>
      <c r="P325" s="191"/>
      <c r="Q325" s="191"/>
      <c r="R325" s="191"/>
      <c r="S325" s="191"/>
      <c r="T325" s="19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7" t="s">
        <v>166</v>
      </c>
      <c r="AU325" s="187" t="s">
        <v>82</v>
      </c>
      <c r="AV325" s="13" t="s">
        <v>80</v>
      </c>
      <c r="AW325" s="13" t="s">
        <v>34</v>
      </c>
      <c r="AX325" s="13" t="s">
        <v>72</v>
      </c>
      <c r="AY325" s="187" t="s">
        <v>154</v>
      </c>
    </row>
    <row r="326" s="14" customFormat="1">
      <c r="A326" s="14"/>
      <c r="B326" s="193"/>
      <c r="C326" s="14"/>
      <c r="D326" s="186" t="s">
        <v>166</v>
      </c>
      <c r="E326" s="194" t="s">
        <v>3</v>
      </c>
      <c r="F326" s="195" t="s">
        <v>951</v>
      </c>
      <c r="G326" s="14"/>
      <c r="H326" s="196">
        <v>17.870999999999999</v>
      </c>
      <c r="I326" s="197"/>
      <c r="J326" s="14"/>
      <c r="K326" s="14"/>
      <c r="L326" s="193"/>
      <c r="M326" s="198"/>
      <c r="N326" s="199"/>
      <c r="O326" s="199"/>
      <c r="P326" s="199"/>
      <c r="Q326" s="199"/>
      <c r="R326" s="199"/>
      <c r="S326" s="199"/>
      <c r="T326" s="20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4" t="s">
        <v>166</v>
      </c>
      <c r="AU326" s="194" t="s">
        <v>82</v>
      </c>
      <c r="AV326" s="14" t="s">
        <v>82</v>
      </c>
      <c r="AW326" s="14" t="s">
        <v>34</v>
      </c>
      <c r="AX326" s="14" t="s">
        <v>72</v>
      </c>
      <c r="AY326" s="194" t="s">
        <v>154</v>
      </c>
    </row>
    <row r="327" s="14" customFormat="1">
      <c r="A327" s="14"/>
      <c r="B327" s="193"/>
      <c r="C327" s="14"/>
      <c r="D327" s="186" t="s">
        <v>166</v>
      </c>
      <c r="E327" s="194" t="s">
        <v>3</v>
      </c>
      <c r="F327" s="195" t="s">
        <v>236</v>
      </c>
      <c r="G327" s="14"/>
      <c r="H327" s="196">
        <v>-2.758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166</v>
      </c>
      <c r="AU327" s="194" t="s">
        <v>82</v>
      </c>
      <c r="AV327" s="14" t="s">
        <v>82</v>
      </c>
      <c r="AW327" s="14" t="s">
        <v>34</v>
      </c>
      <c r="AX327" s="14" t="s">
        <v>72</v>
      </c>
      <c r="AY327" s="194" t="s">
        <v>154</v>
      </c>
    </row>
    <row r="328" s="14" customFormat="1">
      <c r="A328" s="14"/>
      <c r="B328" s="193"/>
      <c r="C328" s="14"/>
      <c r="D328" s="186" t="s">
        <v>166</v>
      </c>
      <c r="E328" s="194" t="s">
        <v>3</v>
      </c>
      <c r="F328" s="195" t="s">
        <v>952</v>
      </c>
      <c r="G328" s="14"/>
      <c r="H328" s="196">
        <v>0.19700000000000001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166</v>
      </c>
      <c r="AU328" s="194" t="s">
        <v>82</v>
      </c>
      <c r="AV328" s="14" t="s">
        <v>82</v>
      </c>
      <c r="AW328" s="14" t="s">
        <v>34</v>
      </c>
      <c r="AX328" s="14" t="s">
        <v>72</v>
      </c>
      <c r="AY328" s="194" t="s">
        <v>154</v>
      </c>
    </row>
    <row r="329" s="13" customFormat="1">
      <c r="A329" s="13"/>
      <c r="B329" s="185"/>
      <c r="C329" s="13"/>
      <c r="D329" s="186" t="s">
        <v>166</v>
      </c>
      <c r="E329" s="187" t="s">
        <v>3</v>
      </c>
      <c r="F329" s="188" t="s">
        <v>222</v>
      </c>
      <c r="G329" s="13"/>
      <c r="H329" s="187" t="s">
        <v>3</v>
      </c>
      <c r="I329" s="189"/>
      <c r="J329" s="13"/>
      <c r="K329" s="13"/>
      <c r="L329" s="185"/>
      <c r="M329" s="190"/>
      <c r="N329" s="191"/>
      <c r="O329" s="191"/>
      <c r="P329" s="191"/>
      <c r="Q329" s="191"/>
      <c r="R329" s="191"/>
      <c r="S329" s="191"/>
      <c r="T329" s="19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7" t="s">
        <v>166</v>
      </c>
      <c r="AU329" s="187" t="s">
        <v>82</v>
      </c>
      <c r="AV329" s="13" t="s">
        <v>80</v>
      </c>
      <c r="AW329" s="13" t="s">
        <v>34</v>
      </c>
      <c r="AX329" s="13" t="s">
        <v>72</v>
      </c>
      <c r="AY329" s="187" t="s">
        <v>154</v>
      </c>
    </row>
    <row r="330" s="14" customFormat="1">
      <c r="A330" s="14"/>
      <c r="B330" s="193"/>
      <c r="C330" s="14"/>
      <c r="D330" s="186" t="s">
        <v>166</v>
      </c>
      <c r="E330" s="194" t="s">
        <v>3</v>
      </c>
      <c r="F330" s="195" t="s">
        <v>953</v>
      </c>
      <c r="G330" s="14"/>
      <c r="H330" s="196">
        <v>14.683</v>
      </c>
      <c r="I330" s="197"/>
      <c r="J330" s="14"/>
      <c r="K330" s="14"/>
      <c r="L330" s="193"/>
      <c r="M330" s="198"/>
      <c r="N330" s="199"/>
      <c r="O330" s="199"/>
      <c r="P330" s="199"/>
      <c r="Q330" s="199"/>
      <c r="R330" s="199"/>
      <c r="S330" s="199"/>
      <c r="T330" s="20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4" t="s">
        <v>166</v>
      </c>
      <c r="AU330" s="194" t="s">
        <v>82</v>
      </c>
      <c r="AV330" s="14" t="s">
        <v>82</v>
      </c>
      <c r="AW330" s="14" t="s">
        <v>34</v>
      </c>
      <c r="AX330" s="14" t="s">
        <v>72</v>
      </c>
      <c r="AY330" s="194" t="s">
        <v>154</v>
      </c>
    </row>
    <row r="331" s="14" customFormat="1">
      <c r="A331" s="14"/>
      <c r="B331" s="193"/>
      <c r="C331" s="14"/>
      <c r="D331" s="186" t="s">
        <v>166</v>
      </c>
      <c r="E331" s="194" t="s">
        <v>3</v>
      </c>
      <c r="F331" s="195" t="s">
        <v>236</v>
      </c>
      <c r="G331" s="14"/>
      <c r="H331" s="196">
        <v>-2.758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166</v>
      </c>
      <c r="AU331" s="194" t="s">
        <v>82</v>
      </c>
      <c r="AV331" s="14" t="s">
        <v>82</v>
      </c>
      <c r="AW331" s="14" t="s">
        <v>34</v>
      </c>
      <c r="AX331" s="14" t="s">
        <v>72</v>
      </c>
      <c r="AY331" s="194" t="s">
        <v>154</v>
      </c>
    </row>
    <row r="332" s="14" customFormat="1">
      <c r="A332" s="14"/>
      <c r="B332" s="193"/>
      <c r="C332" s="14"/>
      <c r="D332" s="186" t="s">
        <v>166</v>
      </c>
      <c r="E332" s="194" t="s">
        <v>3</v>
      </c>
      <c r="F332" s="195" t="s">
        <v>954</v>
      </c>
      <c r="G332" s="14"/>
      <c r="H332" s="196">
        <v>2.8980000000000001</v>
      </c>
      <c r="I332" s="197"/>
      <c r="J332" s="14"/>
      <c r="K332" s="14"/>
      <c r="L332" s="193"/>
      <c r="M332" s="198"/>
      <c r="N332" s="199"/>
      <c r="O332" s="199"/>
      <c r="P332" s="199"/>
      <c r="Q332" s="199"/>
      <c r="R332" s="199"/>
      <c r="S332" s="199"/>
      <c r="T332" s="20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4" t="s">
        <v>166</v>
      </c>
      <c r="AU332" s="194" t="s">
        <v>82</v>
      </c>
      <c r="AV332" s="14" t="s">
        <v>82</v>
      </c>
      <c r="AW332" s="14" t="s">
        <v>34</v>
      </c>
      <c r="AX332" s="14" t="s">
        <v>72</v>
      </c>
      <c r="AY332" s="194" t="s">
        <v>154</v>
      </c>
    </row>
    <row r="333" s="15" customFormat="1">
      <c r="A333" s="15"/>
      <c r="B333" s="201"/>
      <c r="C333" s="15"/>
      <c r="D333" s="186" t="s">
        <v>166</v>
      </c>
      <c r="E333" s="202" t="s">
        <v>3</v>
      </c>
      <c r="F333" s="203" t="s">
        <v>171</v>
      </c>
      <c r="G333" s="15"/>
      <c r="H333" s="204">
        <v>30.132999999999999</v>
      </c>
      <c r="I333" s="205"/>
      <c r="J333" s="15"/>
      <c r="K333" s="15"/>
      <c r="L333" s="201"/>
      <c r="M333" s="206"/>
      <c r="N333" s="207"/>
      <c r="O333" s="207"/>
      <c r="P333" s="207"/>
      <c r="Q333" s="207"/>
      <c r="R333" s="207"/>
      <c r="S333" s="207"/>
      <c r="T333" s="20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02" t="s">
        <v>166</v>
      </c>
      <c r="AU333" s="202" t="s">
        <v>82</v>
      </c>
      <c r="AV333" s="15" t="s">
        <v>162</v>
      </c>
      <c r="AW333" s="15" t="s">
        <v>34</v>
      </c>
      <c r="AX333" s="15" t="s">
        <v>80</v>
      </c>
      <c r="AY333" s="202" t="s">
        <v>154</v>
      </c>
    </row>
    <row r="334" s="2" customFormat="1" ht="24.15" customHeight="1">
      <c r="A334" s="40"/>
      <c r="B334" s="166"/>
      <c r="C334" s="167" t="s">
        <v>500</v>
      </c>
      <c r="D334" s="167" t="s">
        <v>157</v>
      </c>
      <c r="E334" s="168" t="s">
        <v>955</v>
      </c>
      <c r="F334" s="169" t="s">
        <v>956</v>
      </c>
      <c r="G334" s="170" t="s">
        <v>186</v>
      </c>
      <c r="H334" s="171">
        <v>89.025000000000006</v>
      </c>
      <c r="I334" s="172"/>
      <c r="J334" s="173">
        <f>ROUND(I334*H334,2)</f>
        <v>0</v>
      </c>
      <c r="K334" s="169" t="s">
        <v>3</v>
      </c>
      <c r="L334" s="41"/>
      <c r="M334" s="174" t="s">
        <v>3</v>
      </c>
      <c r="N334" s="175" t="s">
        <v>43</v>
      </c>
      <c r="O334" s="74"/>
      <c r="P334" s="176">
        <f>O334*H334</f>
        <v>0</v>
      </c>
      <c r="Q334" s="176">
        <v>0.079240000000000005</v>
      </c>
      <c r="R334" s="176">
        <f>Q334*H334</f>
        <v>7.0543410000000009</v>
      </c>
      <c r="S334" s="176">
        <v>0</v>
      </c>
      <c r="T334" s="17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178" t="s">
        <v>162</v>
      </c>
      <c r="AT334" s="178" t="s">
        <v>157</v>
      </c>
      <c r="AU334" s="178" t="s">
        <v>82</v>
      </c>
      <c r="AY334" s="21" t="s">
        <v>154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21" t="s">
        <v>80</v>
      </c>
      <c r="BK334" s="179">
        <f>ROUND(I334*H334,2)</f>
        <v>0</v>
      </c>
      <c r="BL334" s="21" t="s">
        <v>162</v>
      </c>
      <c r="BM334" s="178" t="s">
        <v>957</v>
      </c>
    </row>
    <row r="335" s="13" customFormat="1">
      <c r="A335" s="13"/>
      <c r="B335" s="185"/>
      <c r="C335" s="13"/>
      <c r="D335" s="186" t="s">
        <v>166</v>
      </c>
      <c r="E335" s="187" t="s">
        <v>3</v>
      </c>
      <c r="F335" s="188" t="s">
        <v>195</v>
      </c>
      <c r="G335" s="13"/>
      <c r="H335" s="187" t="s">
        <v>3</v>
      </c>
      <c r="I335" s="189"/>
      <c r="J335" s="13"/>
      <c r="K335" s="13"/>
      <c r="L335" s="185"/>
      <c r="M335" s="190"/>
      <c r="N335" s="191"/>
      <c r="O335" s="191"/>
      <c r="P335" s="191"/>
      <c r="Q335" s="191"/>
      <c r="R335" s="191"/>
      <c r="S335" s="191"/>
      <c r="T335" s="19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166</v>
      </c>
      <c r="AU335" s="187" t="s">
        <v>82</v>
      </c>
      <c r="AV335" s="13" t="s">
        <v>80</v>
      </c>
      <c r="AW335" s="13" t="s">
        <v>34</v>
      </c>
      <c r="AX335" s="13" t="s">
        <v>72</v>
      </c>
      <c r="AY335" s="187" t="s">
        <v>154</v>
      </c>
    </row>
    <row r="336" s="14" customFormat="1">
      <c r="A336" s="14"/>
      <c r="B336" s="193"/>
      <c r="C336" s="14"/>
      <c r="D336" s="186" t="s">
        <v>166</v>
      </c>
      <c r="E336" s="194" t="s">
        <v>3</v>
      </c>
      <c r="F336" s="195" t="s">
        <v>958</v>
      </c>
      <c r="G336" s="14"/>
      <c r="H336" s="196">
        <v>2.8799999999999999</v>
      </c>
      <c r="I336" s="197"/>
      <c r="J336" s="14"/>
      <c r="K336" s="14"/>
      <c r="L336" s="193"/>
      <c r="M336" s="198"/>
      <c r="N336" s="199"/>
      <c r="O336" s="199"/>
      <c r="P336" s="199"/>
      <c r="Q336" s="199"/>
      <c r="R336" s="199"/>
      <c r="S336" s="199"/>
      <c r="T336" s="20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4" t="s">
        <v>166</v>
      </c>
      <c r="AU336" s="194" t="s">
        <v>82</v>
      </c>
      <c r="AV336" s="14" t="s">
        <v>82</v>
      </c>
      <c r="AW336" s="14" t="s">
        <v>34</v>
      </c>
      <c r="AX336" s="14" t="s">
        <v>72</v>
      </c>
      <c r="AY336" s="194" t="s">
        <v>154</v>
      </c>
    </row>
    <row r="337" s="14" customFormat="1">
      <c r="A337" s="14"/>
      <c r="B337" s="193"/>
      <c r="C337" s="14"/>
      <c r="D337" s="186" t="s">
        <v>166</v>
      </c>
      <c r="E337" s="194" t="s">
        <v>3</v>
      </c>
      <c r="F337" s="195" t="s">
        <v>959</v>
      </c>
      <c r="G337" s="14"/>
      <c r="H337" s="196">
        <v>2.2400000000000002</v>
      </c>
      <c r="I337" s="197"/>
      <c r="J337" s="14"/>
      <c r="K337" s="14"/>
      <c r="L337" s="193"/>
      <c r="M337" s="198"/>
      <c r="N337" s="199"/>
      <c r="O337" s="199"/>
      <c r="P337" s="199"/>
      <c r="Q337" s="199"/>
      <c r="R337" s="199"/>
      <c r="S337" s="199"/>
      <c r="T337" s="20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4" t="s">
        <v>166</v>
      </c>
      <c r="AU337" s="194" t="s">
        <v>82</v>
      </c>
      <c r="AV337" s="14" t="s">
        <v>82</v>
      </c>
      <c r="AW337" s="14" t="s">
        <v>34</v>
      </c>
      <c r="AX337" s="14" t="s">
        <v>72</v>
      </c>
      <c r="AY337" s="194" t="s">
        <v>154</v>
      </c>
    </row>
    <row r="338" s="14" customFormat="1">
      <c r="A338" s="14"/>
      <c r="B338" s="193"/>
      <c r="C338" s="14"/>
      <c r="D338" s="186" t="s">
        <v>166</v>
      </c>
      <c r="E338" s="194" t="s">
        <v>3</v>
      </c>
      <c r="F338" s="195" t="s">
        <v>960</v>
      </c>
      <c r="G338" s="14"/>
      <c r="H338" s="196">
        <v>1.984</v>
      </c>
      <c r="I338" s="197"/>
      <c r="J338" s="14"/>
      <c r="K338" s="14"/>
      <c r="L338" s="193"/>
      <c r="M338" s="198"/>
      <c r="N338" s="199"/>
      <c r="O338" s="199"/>
      <c r="P338" s="199"/>
      <c r="Q338" s="199"/>
      <c r="R338" s="199"/>
      <c r="S338" s="199"/>
      <c r="T338" s="20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4" t="s">
        <v>166</v>
      </c>
      <c r="AU338" s="194" t="s">
        <v>82</v>
      </c>
      <c r="AV338" s="14" t="s">
        <v>82</v>
      </c>
      <c r="AW338" s="14" t="s">
        <v>34</v>
      </c>
      <c r="AX338" s="14" t="s">
        <v>72</v>
      </c>
      <c r="AY338" s="194" t="s">
        <v>154</v>
      </c>
    </row>
    <row r="339" s="14" customFormat="1">
      <c r="A339" s="14"/>
      <c r="B339" s="193"/>
      <c r="C339" s="14"/>
      <c r="D339" s="186" t="s">
        <v>166</v>
      </c>
      <c r="E339" s="194" t="s">
        <v>3</v>
      </c>
      <c r="F339" s="195" t="s">
        <v>961</v>
      </c>
      <c r="G339" s="14"/>
      <c r="H339" s="196">
        <v>3.2200000000000002</v>
      </c>
      <c r="I339" s="197"/>
      <c r="J339" s="14"/>
      <c r="K339" s="14"/>
      <c r="L339" s="193"/>
      <c r="M339" s="198"/>
      <c r="N339" s="199"/>
      <c r="O339" s="199"/>
      <c r="P339" s="199"/>
      <c r="Q339" s="199"/>
      <c r="R339" s="199"/>
      <c r="S339" s="199"/>
      <c r="T339" s="20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4" t="s">
        <v>166</v>
      </c>
      <c r="AU339" s="194" t="s">
        <v>82</v>
      </c>
      <c r="AV339" s="14" t="s">
        <v>82</v>
      </c>
      <c r="AW339" s="14" t="s">
        <v>34</v>
      </c>
      <c r="AX339" s="14" t="s">
        <v>72</v>
      </c>
      <c r="AY339" s="194" t="s">
        <v>154</v>
      </c>
    </row>
    <row r="340" s="14" customFormat="1">
      <c r="A340" s="14"/>
      <c r="B340" s="193"/>
      <c r="C340" s="14"/>
      <c r="D340" s="186" t="s">
        <v>166</v>
      </c>
      <c r="E340" s="194" t="s">
        <v>3</v>
      </c>
      <c r="F340" s="195" t="s">
        <v>232</v>
      </c>
      <c r="G340" s="14"/>
      <c r="H340" s="196">
        <v>-1.379</v>
      </c>
      <c r="I340" s="197"/>
      <c r="J340" s="14"/>
      <c r="K340" s="14"/>
      <c r="L340" s="193"/>
      <c r="M340" s="198"/>
      <c r="N340" s="199"/>
      <c r="O340" s="199"/>
      <c r="P340" s="199"/>
      <c r="Q340" s="199"/>
      <c r="R340" s="199"/>
      <c r="S340" s="199"/>
      <c r="T340" s="20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4" t="s">
        <v>166</v>
      </c>
      <c r="AU340" s="194" t="s">
        <v>82</v>
      </c>
      <c r="AV340" s="14" t="s">
        <v>82</v>
      </c>
      <c r="AW340" s="14" t="s">
        <v>34</v>
      </c>
      <c r="AX340" s="14" t="s">
        <v>72</v>
      </c>
      <c r="AY340" s="194" t="s">
        <v>154</v>
      </c>
    </row>
    <row r="341" s="14" customFormat="1">
      <c r="A341" s="14"/>
      <c r="B341" s="193"/>
      <c r="C341" s="14"/>
      <c r="D341" s="186" t="s">
        <v>166</v>
      </c>
      <c r="E341" s="194" t="s">
        <v>3</v>
      </c>
      <c r="F341" s="195" t="s">
        <v>962</v>
      </c>
      <c r="G341" s="14"/>
      <c r="H341" s="196">
        <v>15.134</v>
      </c>
      <c r="I341" s="197"/>
      <c r="J341" s="14"/>
      <c r="K341" s="14"/>
      <c r="L341" s="193"/>
      <c r="M341" s="198"/>
      <c r="N341" s="199"/>
      <c r="O341" s="199"/>
      <c r="P341" s="199"/>
      <c r="Q341" s="199"/>
      <c r="R341" s="199"/>
      <c r="S341" s="199"/>
      <c r="T341" s="20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4" t="s">
        <v>166</v>
      </c>
      <c r="AU341" s="194" t="s">
        <v>82</v>
      </c>
      <c r="AV341" s="14" t="s">
        <v>82</v>
      </c>
      <c r="AW341" s="14" t="s">
        <v>34</v>
      </c>
      <c r="AX341" s="14" t="s">
        <v>72</v>
      </c>
      <c r="AY341" s="194" t="s">
        <v>154</v>
      </c>
    </row>
    <row r="342" s="14" customFormat="1">
      <c r="A342" s="14"/>
      <c r="B342" s="193"/>
      <c r="C342" s="14"/>
      <c r="D342" s="186" t="s">
        <v>166</v>
      </c>
      <c r="E342" s="194" t="s">
        <v>3</v>
      </c>
      <c r="F342" s="195" t="s">
        <v>237</v>
      </c>
      <c r="G342" s="14"/>
      <c r="H342" s="196">
        <v>-1.5760000000000001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166</v>
      </c>
      <c r="AU342" s="194" t="s">
        <v>82</v>
      </c>
      <c r="AV342" s="14" t="s">
        <v>82</v>
      </c>
      <c r="AW342" s="14" t="s">
        <v>34</v>
      </c>
      <c r="AX342" s="14" t="s">
        <v>72</v>
      </c>
      <c r="AY342" s="194" t="s">
        <v>154</v>
      </c>
    </row>
    <row r="343" s="13" customFormat="1">
      <c r="A343" s="13"/>
      <c r="B343" s="185"/>
      <c r="C343" s="13"/>
      <c r="D343" s="186" t="s">
        <v>166</v>
      </c>
      <c r="E343" s="187" t="s">
        <v>3</v>
      </c>
      <c r="F343" s="188" t="s">
        <v>222</v>
      </c>
      <c r="G343" s="13"/>
      <c r="H343" s="187" t="s">
        <v>3</v>
      </c>
      <c r="I343" s="189"/>
      <c r="J343" s="13"/>
      <c r="K343" s="13"/>
      <c r="L343" s="185"/>
      <c r="M343" s="190"/>
      <c r="N343" s="191"/>
      <c r="O343" s="191"/>
      <c r="P343" s="191"/>
      <c r="Q343" s="191"/>
      <c r="R343" s="191"/>
      <c r="S343" s="191"/>
      <c r="T343" s="19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7" t="s">
        <v>166</v>
      </c>
      <c r="AU343" s="187" t="s">
        <v>82</v>
      </c>
      <c r="AV343" s="13" t="s">
        <v>80</v>
      </c>
      <c r="AW343" s="13" t="s">
        <v>34</v>
      </c>
      <c r="AX343" s="13" t="s">
        <v>72</v>
      </c>
      <c r="AY343" s="187" t="s">
        <v>154</v>
      </c>
    </row>
    <row r="344" s="14" customFormat="1">
      <c r="A344" s="14"/>
      <c r="B344" s="193"/>
      <c r="C344" s="14"/>
      <c r="D344" s="186" t="s">
        <v>166</v>
      </c>
      <c r="E344" s="194" t="s">
        <v>3</v>
      </c>
      <c r="F344" s="195" t="s">
        <v>963</v>
      </c>
      <c r="G344" s="14"/>
      <c r="H344" s="196">
        <v>73.834999999999994</v>
      </c>
      <c r="I344" s="197"/>
      <c r="J344" s="14"/>
      <c r="K344" s="14"/>
      <c r="L344" s="193"/>
      <c r="M344" s="198"/>
      <c r="N344" s="199"/>
      <c r="O344" s="199"/>
      <c r="P344" s="199"/>
      <c r="Q344" s="199"/>
      <c r="R344" s="199"/>
      <c r="S344" s="199"/>
      <c r="T344" s="20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4" t="s">
        <v>166</v>
      </c>
      <c r="AU344" s="194" t="s">
        <v>82</v>
      </c>
      <c r="AV344" s="14" t="s">
        <v>82</v>
      </c>
      <c r="AW344" s="14" t="s">
        <v>34</v>
      </c>
      <c r="AX344" s="14" t="s">
        <v>72</v>
      </c>
      <c r="AY344" s="194" t="s">
        <v>154</v>
      </c>
    </row>
    <row r="345" s="14" customFormat="1">
      <c r="A345" s="14"/>
      <c r="B345" s="193"/>
      <c r="C345" s="14"/>
      <c r="D345" s="186" t="s">
        <v>166</v>
      </c>
      <c r="E345" s="194" t="s">
        <v>3</v>
      </c>
      <c r="F345" s="195" t="s">
        <v>964</v>
      </c>
      <c r="G345" s="14"/>
      <c r="H345" s="196">
        <v>-1.8180000000000001</v>
      </c>
      <c r="I345" s="197"/>
      <c r="J345" s="14"/>
      <c r="K345" s="14"/>
      <c r="L345" s="193"/>
      <c r="M345" s="198"/>
      <c r="N345" s="199"/>
      <c r="O345" s="199"/>
      <c r="P345" s="199"/>
      <c r="Q345" s="199"/>
      <c r="R345" s="199"/>
      <c r="S345" s="199"/>
      <c r="T345" s="20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4" t="s">
        <v>166</v>
      </c>
      <c r="AU345" s="194" t="s">
        <v>82</v>
      </c>
      <c r="AV345" s="14" t="s">
        <v>82</v>
      </c>
      <c r="AW345" s="14" t="s">
        <v>34</v>
      </c>
      <c r="AX345" s="14" t="s">
        <v>72</v>
      </c>
      <c r="AY345" s="194" t="s">
        <v>154</v>
      </c>
    </row>
    <row r="346" s="14" customFormat="1">
      <c r="A346" s="14"/>
      <c r="B346" s="193"/>
      <c r="C346" s="14"/>
      <c r="D346" s="186" t="s">
        <v>166</v>
      </c>
      <c r="E346" s="194" t="s">
        <v>3</v>
      </c>
      <c r="F346" s="195" t="s">
        <v>965</v>
      </c>
      <c r="G346" s="14"/>
      <c r="H346" s="196">
        <v>-3.2320000000000002</v>
      </c>
      <c r="I346" s="197"/>
      <c r="J346" s="14"/>
      <c r="K346" s="14"/>
      <c r="L346" s="193"/>
      <c r="M346" s="198"/>
      <c r="N346" s="199"/>
      <c r="O346" s="199"/>
      <c r="P346" s="199"/>
      <c r="Q346" s="199"/>
      <c r="R346" s="199"/>
      <c r="S346" s="199"/>
      <c r="T346" s="20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4" t="s">
        <v>166</v>
      </c>
      <c r="AU346" s="194" t="s">
        <v>82</v>
      </c>
      <c r="AV346" s="14" t="s">
        <v>82</v>
      </c>
      <c r="AW346" s="14" t="s">
        <v>34</v>
      </c>
      <c r="AX346" s="14" t="s">
        <v>72</v>
      </c>
      <c r="AY346" s="194" t="s">
        <v>154</v>
      </c>
    </row>
    <row r="347" s="14" customFormat="1">
      <c r="A347" s="14"/>
      <c r="B347" s="193"/>
      <c r="C347" s="14"/>
      <c r="D347" s="186" t="s">
        <v>166</v>
      </c>
      <c r="E347" s="194" t="s">
        <v>3</v>
      </c>
      <c r="F347" s="195" t="s">
        <v>966</v>
      </c>
      <c r="G347" s="14"/>
      <c r="H347" s="196">
        <v>-1.4139999999999999</v>
      </c>
      <c r="I347" s="197"/>
      <c r="J347" s="14"/>
      <c r="K347" s="14"/>
      <c r="L347" s="193"/>
      <c r="M347" s="198"/>
      <c r="N347" s="199"/>
      <c r="O347" s="199"/>
      <c r="P347" s="199"/>
      <c r="Q347" s="199"/>
      <c r="R347" s="199"/>
      <c r="S347" s="199"/>
      <c r="T347" s="20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4" t="s">
        <v>166</v>
      </c>
      <c r="AU347" s="194" t="s">
        <v>82</v>
      </c>
      <c r="AV347" s="14" t="s">
        <v>82</v>
      </c>
      <c r="AW347" s="14" t="s">
        <v>34</v>
      </c>
      <c r="AX347" s="14" t="s">
        <v>72</v>
      </c>
      <c r="AY347" s="194" t="s">
        <v>154</v>
      </c>
    </row>
    <row r="348" s="14" customFormat="1">
      <c r="A348" s="14"/>
      <c r="B348" s="193"/>
      <c r="C348" s="14"/>
      <c r="D348" s="186" t="s">
        <v>166</v>
      </c>
      <c r="E348" s="194" t="s">
        <v>3</v>
      </c>
      <c r="F348" s="195" t="s">
        <v>237</v>
      </c>
      <c r="G348" s="14"/>
      <c r="H348" s="196">
        <v>-1.5760000000000001</v>
      </c>
      <c r="I348" s="197"/>
      <c r="J348" s="14"/>
      <c r="K348" s="14"/>
      <c r="L348" s="193"/>
      <c r="M348" s="198"/>
      <c r="N348" s="199"/>
      <c r="O348" s="199"/>
      <c r="P348" s="199"/>
      <c r="Q348" s="199"/>
      <c r="R348" s="199"/>
      <c r="S348" s="199"/>
      <c r="T348" s="20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4" t="s">
        <v>166</v>
      </c>
      <c r="AU348" s="194" t="s">
        <v>82</v>
      </c>
      <c r="AV348" s="14" t="s">
        <v>82</v>
      </c>
      <c r="AW348" s="14" t="s">
        <v>34</v>
      </c>
      <c r="AX348" s="14" t="s">
        <v>72</v>
      </c>
      <c r="AY348" s="194" t="s">
        <v>154</v>
      </c>
    </row>
    <row r="349" s="13" customFormat="1">
      <c r="A349" s="13"/>
      <c r="B349" s="185"/>
      <c r="C349" s="13"/>
      <c r="D349" s="186" t="s">
        <v>166</v>
      </c>
      <c r="E349" s="187" t="s">
        <v>3</v>
      </c>
      <c r="F349" s="188" t="s">
        <v>246</v>
      </c>
      <c r="G349" s="13"/>
      <c r="H349" s="187" t="s">
        <v>3</v>
      </c>
      <c r="I349" s="189"/>
      <c r="J349" s="13"/>
      <c r="K349" s="13"/>
      <c r="L349" s="185"/>
      <c r="M349" s="190"/>
      <c r="N349" s="191"/>
      <c r="O349" s="191"/>
      <c r="P349" s="191"/>
      <c r="Q349" s="191"/>
      <c r="R349" s="191"/>
      <c r="S349" s="191"/>
      <c r="T349" s="19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7" t="s">
        <v>166</v>
      </c>
      <c r="AU349" s="187" t="s">
        <v>82</v>
      </c>
      <c r="AV349" s="13" t="s">
        <v>80</v>
      </c>
      <c r="AW349" s="13" t="s">
        <v>34</v>
      </c>
      <c r="AX349" s="13" t="s">
        <v>72</v>
      </c>
      <c r="AY349" s="187" t="s">
        <v>154</v>
      </c>
    </row>
    <row r="350" s="14" customFormat="1">
      <c r="A350" s="14"/>
      <c r="B350" s="193"/>
      <c r="C350" s="14"/>
      <c r="D350" s="186" t="s">
        <v>166</v>
      </c>
      <c r="E350" s="194" t="s">
        <v>3</v>
      </c>
      <c r="F350" s="195" t="s">
        <v>967</v>
      </c>
      <c r="G350" s="14"/>
      <c r="H350" s="196">
        <v>2.5</v>
      </c>
      <c r="I350" s="197"/>
      <c r="J350" s="14"/>
      <c r="K350" s="14"/>
      <c r="L350" s="193"/>
      <c r="M350" s="198"/>
      <c r="N350" s="199"/>
      <c r="O350" s="199"/>
      <c r="P350" s="199"/>
      <c r="Q350" s="199"/>
      <c r="R350" s="199"/>
      <c r="S350" s="199"/>
      <c r="T350" s="20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4" t="s">
        <v>166</v>
      </c>
      <c r="AU350" s="194" t="s">
        <v>82</v>
      </c>
      <c r="AV350" s="14" t="s">
        <v>82</v>
      </c>
      <c r="AW350" s="14" t="s">
        <v>34</v>
      </c>
      <c r="AX350" s="14" t="s">
        <v>72</v>
      </c>
      <c r="AY350" s="194" t="s">
        <v>154</v>
      </c>
    </row>
    <row r="351" s="14" customFormat="1">
      <c r="A351" s="14"/>
      <c r="B351" s="193"/>
      <c r="C351" s="14"/>
      <c r="D351" s="186" t="s">
        <v>166</v>
      </c>
      <c r="E351" s="194" t="s">
        <v>3</v>
      </c>
      <c r="F351" s="195" t="s">
        <v>248</v>
      </c>
      <c r="G351" s="14"/>
      <c r="H351" s="196">
        <v>-1.7729999999999999</v>
      </c>
      <c r="I351" s="197"/>
      <c r="J351" s="14"/>
      <c r="K351" s="14"/>
      <c r="L351" s="193"/>
      <c r="M351" s="198"/>
      <c r="N351" s="199"/>
      <c r="O351" s="199"/>
      <c r="P351" s="199"/>
      <c r="Q351" s="199"/>
      <c r="R351" s="199"/>
      <c r="S351" s="199"/>
      <c r="T351" s="20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4" t="s">
        <v>166</v>
      </c>
      <c r="AU351" s="194" t="s">
        <v>82</v>
      </c>
      <c r="AV351" s="14" t="s">
        <v>82</v>
      </c>
      <c r="AW351" s="14" t="s">
        <v>34</v>
      </c>
      <c r="AX351" s="14" t="s">
        <v>72</v>
      </c>
      <c r="AY351" s="194" t="s">
        <v>154</v>
      </c>
    </row>
    <row r="352" s="15" customFormat="1">
      <c r="A352" s="15"/>
      <c r="B352" s="201"/>
      <c r="C352" s="15"/>
      <c r="D352" s="186" t="s">
        <v>166</v>
      </c>
      <c r="E352" s="202" t="s">
        <v>3</v>
      </c>
      <c r="F352" s="203" t="s">
        <v>171</v>
      </c>
      <c r="G352" s="15"/>
      <c r="H352" s="204">
        <v>89.025000000000006</v>
      </c>
      <c r="I352" s="205"/>
      <c r="J352" s="15"/>
      <c r="K352" s="15"/>
      <c r="L352" s="201"/>
      <c r="M352" s="206"/>
      <c r="N352" s="207"/>
      <c r="O352" s="207"/>
      <c r="P352" s="207"/>
      <c r="Q352" s="207"/>
      <c r="R352" s="207"/>
      <c r="S352" s="207"/>
      <c r="T352" s="20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02" t="s">
        <v>166</v>
      </c>
      <c r="AU352" s="202" t="s">
        <v>82</v>
      </c>
      <c r="AV352" s="15" t="s">
        <v>162</v>
      </c>
      <c r="AW352" s="15" t="s">
        <v>34</v>
      </c>
      <c r="AX352" s="15" t="s">
        <v>80</v>
      </c>
      <c r="AY352" s="202" t="s">
        <v>154</v>
      </c>
    </row>
    <row r="353" s="12" customFormat="1" ht="22.8" customHeight="1">
      <c r="A353" s="12"/>
      <c r="B353" s="153"/>
      <c r="C353" s="12"/>
      <c r="D353" s="154" t="s">
        <v>71</v>
      </c>
      <c r="E353" s="164" t="s">
        <v>162</v>
      </c>
      <c r="F353" s="164" t="s">
        <v>968</v>
      </c>
      <c r="G353" s="12"/>
      <c r="H353" s="12"/>
      <c r="I353" s="156"/>
      <c r="J353" s="165">
        <f>BK353</f>
        <v>0</v>
      </c>
      <c r="K353" s="12"/>
      <c r="L353" s="153"/>
      <c r="M353" s="158"/>
      <c r="N353" s="159"/>
      <c r="O353" s="159"/>
      <c r="P353" s="160">
        <f>SUM(P354:P510)</f>
        <v>0</v>
      </c>
      <c r="Q353" s="159"/>
      <c r="R353" s="160">
        <f>SUM(R354:R510)</f>
        <v>46.68963153</v>
      </c>
      <c r="S353" s="159"/>
      <c r="T353" s="161">
        <f>SUM(T354:T510)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54" t="s">
        <v>80</v>
      </c>
      <c r="AT353" s="162" t="s">
        <v>71</v>
      </c>
      <c r="AU353" s="162" t="s">
        <v>80</v>
      </c>
      <c r="AY353" s="154" t="s">
        <v>154</v>
      </c>
      <c r="BK353" s="163">
        <f>SUM(BK354:BK510)</f>
        <v>0</v>
      </c>
    </row>
    <row r="354" s="2" customFormat="1" ht="49.05" customHeight="1">
      <c r="A354" s="40"/>
      <c r="B354" s="166"/>
      <c r="C354" s="167" t="s">
        <v>506</v>
      </c>
      <c r="D354" s="167" t="s">
        <v>157</v>
      </c>
      <c r="E354" s="168" t="s">
        <v>969</v>
      </c>
      <c r="F354" s="169" t="s">
        <v>970</v>
      </c>
      <c r="G354" s="170" t="s">
        <v>174</v>
      </c>
      <c r="H354" s="171">
        <v>5.6310000000000002</v>
      </c>
      <c r="I354" s="172"/>
      <c r="J354" s="173">
        <f>ROUND(I354*H354,2)</f>
        <v>0</v>
      </c>
      <c r="K354" s="169" t="s">
        <v>161</v>
      </c>
      <c r="L354" s="41"/>
      <c r="M354" s="174" t="s">
        <v>3</v>
      </c>
      <c r="N354" s="175" t="s">
        <v>43</v>
      </c>
      <c r="O354" s="74"/>
      <c r="P354" s="176">
        <f>O354*H354</f>
        <v>0</v>
      </c>
      <c r="Q354" s="176">
        <v>2.5020099999999998</v>
      </c>
      <c r="R354" s="176">
        <f>Q354*H354</f>
        <v>14.088818309999999</v>
      </c>
      <c r="S354" s="176">
        <v>0</v>
      </c>
      <c r="T354" s="17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178" t="s">
        <v>162</v>
      </c>
      <c r="AT354" s="178" t="s">
        <v>157</v>
      </c>
      <c r="AU354" s="178" t="s">
        <v>82</v>
      </c>
      <c r="AY354" s="21" t="s">
        <v>154</v>
      </c>
      <c r="BE354" s="179">
        <f>IF(N354="základní",J354,0)</f>
        <v>0</v>
      </c>
      <c r="BF354" s="179">
        <f>IF(N354="snížená",J354,0)</f>
        <v>0</v>
      </c>
      <c r="BG354" s="179">
        <f>IF(N354="zákl. přenesená",J354,0)</f>
        <v>0</v>
      </c>
      <c r="BH354" s="179">
        <f>IF(N354="sníž. přenesená",J354,0)</f>
        <v>0</v>
      </c>
      <c r="BI354" s="179">
        <f>IF(N354="nulová",J354,0)</f>
        <v>0</v>
      </c>
      <c r="BJ354" s="21" t="s">
        <v>80</v>
      </c>
      <c r="BK354" s="179">
        <f>ROUND(I354*H354,2)</f>
        <v>0</v>
      </c>
      <c r="BL354" s="21" t="s">
        <v>162</v>
      </c>
      <c r="BM354" s="178" t="s">
        <v>971</v>
      </c>
    </row>
    <row r="355" s="2" customFormat="1">
      <c r="A355" s="40"/>
      <c r="B355" s="41"/>
      <c r="C355" s="40"/>
      <c r="D355" s="180" t="s">
        <v>164</v>
      </c>
      <c r="E355" s="40"/>
      <c r="F355" s="181" t="s">
        <v>972</v>
      </c>
      <c r="G355" s="40"/>
      <c r="H355" s="40"/>
      <c r="I355" s="182"/>
      <c r="J355" s="40"/>
      <c r="K355" s="40"/>
      <c r="L355" s="41"/>
      <c r="M355" s="183"/>
      <c r="N355" s="184"/>
      <c r="O355" s="74"/>
      <c r="P355" s="74"/>
      <c r="Q355" s="74"/>
      <c r="R355" s="74"/>
      <c r="S355" s="74"/>
      <c r="T355" s="75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21" t="s">
        <v>164</v>
      </c>
      <c r="AU355" s="21" t="s">
        <v>82</v>
      </c>
    </row>
    <row r="356" s="13" customFormat="1">
      <c r="A356" s="13"/>
      <c r="B356" s="185"/>
      <c r="C356" s="13"/>
      <c r="D356" s="186" t="s">
        <v>166</v>
      </c>
      <c r="E356" s="187" t="s">
        <v>3</v>
      </c>
      <c r="F356" s="188" t="s">
        <v>860</v>
      </c>
      <c r="G356" s="13"/>
      <c r="H356" s="187" t="s">
        <v>3</v>
      </c>
      <c r="I356" s="189"/>
      <c r="J356" s="13"/>
      <c r="K356" s="13"/>
      <c r="L356" s="185"/>
      <c r="M356" s="190"/>
      <c r="N356" s="191"/>
      <c r="O356" s="191"/>
      <c r="P356" s="191"/>
      <c r="Q356" s="191"/>
      <c r="R356" s="191"/>
      <c r="S356" s="191"/>
      <c r="T356" s="19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166</v>
      </c>
      <c r="AU356" s="187" t="s">
        <v>82</v>
      </c>
      <c r="AV356" s="13" t="s">
        <v>80</v>
      </c>
      <c r="AW356" s="13" t="s">
        <v>34</v>
      </c>
      <c r="AX356" s="13" t="s">
        <v>72</v>
      </c>
      <c r="AY356" s="187" t="s">
        <v>154</v>
      </c>
    </row>
    <row r="357" s="14" customFormat="1">
      <c r="A357" s="14"/>
      <c r="B357" s="193"/>
      <c r="C357" s="14"/>
      <c r="D357" s="186" t="s">
        <v>166</v>
      </c>
      <c r="E357" s="194" t="s">
        <v>3</v>
      </c>
      <c r="F357" s="195" t="s">
        <v>973</v>
      </c>
      <c r="G357" s="14"/>
      <c r="H357" s="196">
        <v>0.91200000000000003</v>
      </c>
      <c r="I357" s="197"/>
      <c r="J357" s="14"/>
      <c r="K357" s="14"/>
      <c r="L357" s="193"/>
      <c r="M357" s="198"/>
      <c r="N357" s="199"/>
      <c r="O357" s="199"/>
      <c r="P357" s="199"/>
      <c r="Q357" s="199"/>
      <c r="R357" s="199"/>
      <c r="S357" s="199"/>
      <c r="T357" s="20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4" t="s">
        <v>166</v>
      </c>
      <c r="AU357" s="194" t="s">
        <v>82</v>
      </c>
      <c r="AV357" s="14" t="s">
        <v>82</v>
      </c>
      <c r="AW357" s="14" t="s">
        <v>34</v>
      </c>
      <c r="AX357" s="14" t="s">
        <v>72</v>
      </c>
      <c r="AY357" s="194" t="s">
        <v>154</v>
      </c>
    </row>
    <row r="358" s="13" customFormat="1">
      <c r="A358" s="13"/>
      <c r="B358" s="185"/>
      <c r="C358" s="13"/>
      <c r="D358" s="186" t="s">
        <v>166</v>
      </c>
      <c r="E358" s="187" t="s">
        <v>3</v>
      </c>
      <c r="F358" s="188" t="s">
        <v>974</v>
      </c>
      <c r="G358" s="13"/>
      <c r="H358" s="187" t="s">
        <v>3</v>
      </c>
      <c r="I358" s="189"/>
      <c r="J358" s="13"/>
      <c r="K358" s="13"/>
      <c r="L358" s="185"/>
      <c r="M358" s="190"/>
      <c r="N358" s="191"/>
      <c r="O358" s="191"/>
      <c r="P358" s="191"/>
      <c r="Q358" s="191"/>
      <c r="R358" s="191"/>
      <c r="S358" s="191"/>
      <c r="T358" s="19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166</v>
      </c>
      <c r="AU358" s="187" t="s">
        <v>82</v>
      </c>
      <c r="AV358" s="13" t="s">
        <v>80</v>
      </c>
      <c r="AW358" s="13" t="s">
        <v>34</v>
      </c>
      <c r="AX358" s="13" t="s">
        <v>72</v>
      </c>
      <c r="AY358" s="187" t="s">
        <v>154</v>
      </c>
    </row>
    <row r="359" s="14" customFormat="1">
      <c r="A359" s="14"/>
      <c r="B359" s="193"/>
      <c r="C359" s="14"/>
      <c r="D359" s="186" t="s">
        <v>166</v>
      </c>
      <c r="E359" s="194" t="s">
        <v>3</v>
      </c>
      <c r="F359" s="195" t="s">
        <v>975</v>
      </c>
      <c r="G359" s="14"/>
      <c r="H359" s="196">
        <v>1.085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166</v>
      </c>
      <c r="AU359" s="194" t="s">
        <v>82</v>
      </c>
      <c r="AV359" s="14" t="s">
        <v>82</v>
      </c>
      <c r="AW359" s="14" t="s">
        <v>34</v>
      </c>
      <c r="AX359" s="14" t="s">
        <v>72</v>
      </c>
      <c r="AY359" s="194" t="s">
        <v>154</v>
      </c>
    </row>
    <row r="360" s="14" customFormat="1">
      <c r="A360" s="14"/>
      <c r="B360" s="193"/>
      <c r="C360" s="14"/>
      <c r="D360" s="186" t="s">
        <v>166</v>
      </c>
      <c r="E360" s="194" t="s">
        <v>3</v>
      </c>
      <c r="F360" s="195" t="s">
        <v>976</v>
      </c>
      <c r="G360" s="14"/>
      <c r="H360" s="196">
        <v>0.191</v>
      </c>
      <c r="I360" s="197"/>
      <c r="J360" s="14"/>
      <c r="K360" s="14"/>
      <c r="L360" s="193"/>
      <c r="M360" s="198"/>
      <c r="N360" s="199"/>
      <c r="O360" s="199"/>
      <c r="P360" s="199"/>
      <c r="Q360" s="199"/>
      <c r="R360" s="199"/>
      <c r="S360" s="199"/>
      <c r="T360" s="20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4" t="s">
        <v>166</v>
      </c>
      <c r="AU360" s="194" t="s">
        <v>82</v>
      </c>
      <c r="AV360" s="14" t="s">
        <v>82</v>
      </c>
      <c r="AW360" s="14" t="s">
        <v>34</v>
      </c>
      <c r="AX360" s="14" t="s">
        <v>72</v>
      </c>
      <c r="AY360" s="194" t="s">
        <v>154</v>
      </c>
    </row>
    <row r="361" s="13" customFormat="1">
      <c r="A361" s="13"/>
      <c r="B361" s="185"/>
      <c r="C361" s="13"/>
      <c r="D361" s="186" t="s">
        <v>166</v>
      </c>
      <c r="E361" s="187" t="s">
        <v>3</v>
      </c>
      <c r="F361" s="188" t="s">
        <v>977</v>
      </c>
      <c r="G361" s="13"/>
      <c r="H361" s="187" t="s">
        <v>3</v>
      </c>
      <c r="I361" s="189"/>
      <c r="J361" s="13"/>
      <c r="K361" s="13"/>
      <c r="L361" s="185"/>
      <c r="M361" s="190"/>
      <c r="N361" s="191"/>
      <c r="O361" s="191"/>
      <c r="P361" s="191"/>
      <c r="Q361" s="191"/>
      <c r="R361" s="191"/>
      <c r="S361" s="191"/>
      <c r="T361" s="19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7" t="s">
        <v>166</v>
      </c>
      <c r="AU361" s="187" t="s">
        <v>82</v>
      </c>
      <c r="AV361" s="13" t="s">
        <v>80</v>
      </c>
      <c r="AW361" s="13" t="s">
        <v>34</v>
      </c>
      <c r="AX361" s="13" t="s">
        <v>72</v>
      </c>
      <c r="AY361" s="187" t="s">
        <v>154</v>
      </c>
    </row>
    <row r="362" s="14" customFormat="1">
      <c r="A362" s="14"/>
      <c r="B362" s="193"/>
      <c r="C362" s="14"/>
      <c r="D362" s="186" t="s">
        <v>166</v>
      </c>
      <c r="E362" s="194" t="s">
        <v>3</v>
      </c>
      <c r="F362" s="195" t="s">
        <v>978</v>
      </c>
      <c r="G362" s="14"/>
      <c r="H362" s="196">
        <v>1.8999999999999999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166</v>
      </c>
      <c r="AU362" s="194" t="s">
        <v>82</v>
      </c>
      <c r="AV362" s="14" t="s">
        <v>82</v>
      </c>
      <c r="AW362" s="14" t="s">
        <v>34</v>
      </c>
      <c r="AX362" s="14" t="s">
        <v>72</v>
      </c>
      <c r="AY362" s="194" t="s">
        <v>154</v>
      </c>
    </row>
    <row r="363" s="13" customFormat="1">
      <c r="A363" s="13"/>
      <c r="B363" s="185"/>
      <c r="C363" s="13"/>
      <c r="D363" s="186" t="s">
        <v>166</v>
      </c>
      <c r="E363" s="187" t="s">
        <v>3</v>
      </c>
      <c r="F363" s="188" t="s">
        <v>979</v>
      </c>
      <c r="G363" s="13"/>
      <c r="H363" s="187" t="s">
        <v>3</v>
      </c>
      <c r="I363" s="189"/>
      <c r="J363" s="13"/>
      <c r="K363" s="13"/>
      <c r="L363" s="185"/>
      <c r="M363" s="190"/>
      <c r="N363" s="191"/>
      <c r="O363" s="191"/>
      <c r="P363" s="191"/>
      <c r="Q363" s="191"/>
      <c r="R363" s="191"/>
      <c r="S363" s="191"/>
      <c r="T363" s="19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7" t="s">
        <v>166</v>
      </c>
      <c r="AU363" s="187" t="s">
        <v>82</v>
      </c>
      <c r="AV363" s="13" t="s">
        <v>80</v>
      </c>
      <c r="AW363" s="13" t="s">
        <v>34</v>
      </c>
      <c r="AX363" s="13" t="s">
        <v>72</v>
      </c>
      <c r="AY363" s="187" t="s">
        <v>154</v>
      </c>
    </row>
    <row r="364" s="14" customFormat="1">
      <c r="A364" s="14"/>
      <c r="B364" s="193"/>
      <c r="C364" s="14"/>
      <c r="D364" s="186" t="s">
        <v>166</v>
      </c>
      <c r="E364" s="194" t="s">
        <v>3</v>
      </c>
      <c r="F364" s="195" t="s">
        <v>980</v>
      </c>
      <c r="G364" s="14"/>
      <c r="H364" s="196">
        <v>0.54300000000000004</v>
      </c>
      <c r="I364" s="197"/>
      <c r="J364" s="14"/>
      <c r="K364" s="14"/>
      <c r="L364" s="193"/>
      <c r="M364" s="198"/>
      <c r="N364" s="199"/>
      <c r="O364" s="199"/>
      <c r="P364" s="199"/>
      <c r="Q364" s="199"/>
      <c r="R364" s="199"/>
      <c r="S364" s="199"/>
      <c r="T364" s="20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4" t="s">
        <v>166</v>
      </c>
      <c r="AU364" s="194" t="s">
        <v>82</v>
      </c>
      <c r="AV364" s="14" t="s">
        <v>82</v>
      </c>
      <c r="AW364" s="14" t="s">
        <v>34</v>
      </c>
      <c r="AX364" s="14" t="s">
        <v>72</v>
      </c>
      <c r="AY364" s="194" t="s">
        <v>154</v>
      </c>
    </row>
    <row r="365" s="13" customFormat="1">
      <c r="A365" s="13"/>
      <c r="B365" s="185"/>
      <c r="C365" s="13"/>
      <c r="D365" s="186" t="s">
        <v>166</v>
      </c>
      <c r="E365" s="187" t="s">
        <v>3</v>
      </c>
      <c r="F365" s="188" t="s">
        <v>981</v>
      </c>
      <c r="G365" s="13"/>
      <c r="H365" s="187" t="s">
        <v>3</v>
      </c>
      <c r="I365" s="189"/>
      <c r="J365" s="13"/>
      <c r="K365" s="13"/>
      <c r="L365" s="185"/>
      <c r="M365" s="190"/>
      <c r="N365" s="191"/>
      <c r="O365" s="191"/>
      <c r="P365" s="191"/>
      <c r="Q365" s="191"/>
      <c r="R365" s="191"/>
      <c r="S365" s="191"/>
      <c r="T365" s="19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166</v>
      </c>
      <c r="AU365" s="187" t="s">
        <v>82</v>
      </c>
      <c r="AV365" s="13" t="s">
        <v>80</v>
      </c>
      <c r="AW365" s="13" t="s">
        <v>34</v>
      </c>
      <c r="AX365" s="13" t="s">
        <v>72</v>
      </c>
      <c r="AY365" s="187" t="s">
        <v>154</v>
      </c>
    </row>
    <row r="366" s="14" customFormat="1">
      <c r="A366" s="14"/>
      <c r="B366" s="193"/>
      <c r="C366" s="14"/>
      <c r="D366" s="186" t="s">
        <v>166</v>
      </c>
      <c r="E366" s="194" t="s">
        <v>3</v>
      </c>
      <c r="F366" s="195" t="s">
        <v>982</v>
      </c>
      <c r="G366" s="14"/>
      <c r="H366" s="196">
        <v>1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166</v>
      </c>
      <c r="AU366" s="194" t="s">
        <v>82</v>
      </c>
      <c r="AV366" s="14" t="s">
        <v>82</v>
      </c>
      <c r="AW366" s="14" t="s">
        <v>34</v>
      </c>
      <c r="AX366" s="14" t="s">
        <v>72</v>
      </c>
      <c r="AY366" s="194" t="s">
        <v>154</v>
      </c>
    </row>
    <row r="367" s="15" customFormat="1">
      <c r="A367" s="15"/>
      <c r="B367" s="201"/>
      <c r="C367" s="15"/>
      <c r="D367" s="186" t="s">
        <v>166</v>
      </c>
      <c r="E367" s="202" t="s">
        <v>3</v>
      </c>
      <c r="F367" s="203" t="s">
        <v>171</v>
      </c>
      <c r="G367" s="15"/>
      <c r="H367" s="204">
        <v>5.6309999999999993</v>
      </c>
      <c r="I367" s="205"/>
      <c r="J367" s="15"/>
      <c r="K367" s="15"/>
      <c r="L367" s="201"/>
      <c r="M367" s="206"/>
      <c r="N367" s="207"/>
      <c r="O367" s="207"/>
      <c r="P367" s="207"/>
      <c r="Q367" s="207"/>
      <c r="R367" s="207"/>
      <c r="S367" s="207"/>
      <c r="T367" s="20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02" t="s">
        <v>166</v>
      </c>
      <c r="AU367" s="202" t="s">
        <v>82</v>
      </c>
      <c r="AV367" s="15" t="s">
        <v>162</v>
      </c>
      <c r="AW367" s="15" t="s">
        <v>34</v>
      </c>
      <c r="AX367" s="15" t="s">
        <v>80</v>
      </c>
      <c r="AY367" s="202" t="s">
        <v>154</v>
      </c>
    </row>
    <row r="368" s="2" customFormat="1" ht="37.8" customHeight="1">
      <c r="A368" s="40"/>
      <c r="B368" s="166"/>
      <c r="C368" s="167" t="s">
        <v>511</v>
      </c>
      <c r="D368" s="167" t="s">
        <v>157</v>
      </c>
      <c r="E368" s="168" t="s">
        <v>983</v>
      </c>
      <c r="F368" s="169" t="s">
        <v>984</v>
      </c>
      <c r="G368" s="170" t="s">
        <v>186</v>
      </c>
      <c r="H368" s="171">
        <v>26.972999999999999</v>
      </c>
      <c r="I368" s="172"/>
      <c r="J368" s="173">
        <f>ROUND(I368*H368,2)</f>
        <v>0</v>
      </c>
      <c r="K368" s="169" t="s">
        <v>161</v>
      </c>
      <c r="L368" s="41"/>
      <c r="M368" s="174" t="s">
        <v>3</v>
      </c>
      <c r="N368" s="175" t="s">
        <v>43</v>
      </c>
      <c r="O368" s="74"/>
      <c r="P368" s="176">
        <f>O368*H368</f>
        <v>0</v>
      </c>
      <c r="Q368" s="176">
        <v>0.0053299999999999997</v>
      </c>
      <c r="R368" s="176">
        <f>Q368*H368</f>
        <v>0.14376608999999999</v>
      </c>
      <c r="S368" s="176">
        <v>0</v>
      </c>
      <c r="T368" s="17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178" t="s">
        <v>162</v>
      </c>
      <c r="AT368" s="178" t="s">
        <v>157</v>
      </c>
      <c r="AU368" s="178" t="s">
        <v>82</v>
      </c>
      <c r="AY368" s="21" t="s">
        <v>154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21" t="s">
        <v>80</v>
      </c>
      <c r="BK368" s="179">
        <f>ROUND(I368*H368,2)</f>
        <v>0</v>
      </c>
      <c r="BL368" s="21" t="s">
        <v>162</v>
      </c>
      <c r="BM368" s="178" t="s">
        <v>985</v>
      </c>
    </row>
    <row r="369" s="2" customFormat="1">
      <c r="A369" s="40"/>
      <c r="B369" s="41"/>
      <c r="C369" s="40"/>
      <c r="D369" s="180" t="s">
        <v>164</v>
      </c>
      <c r="E369" s="40"/>
      <c r="F369" s="181" t="s">
        <v>986</v>
      </c>
      <c r="G369" s="40"/>
      <c r="H369" s="40"/>
      <c r="I369" s="182"/>
      <c r="J369" s="40"/>
      <c r="K369" s="40"/>
      <c r="L369" s="41"/>
      <c r="M369" s="183"/>
      <c r="N369" s="184"/>
      <c r="O369" s="74"/>
      <c r="P369" s="74"/>
      <c r="Q369" s="74"/>
      <c r="R369" s="74"/>
      <c r="S369" s="74"/>
      <c r="T369" s="75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21" t="s">
        <v>164</v>
      </c>
      <c r="AU369" s="21" t="s">
        <v>82</v>
      </c>
    </row>
    <row r="370" s="13" customFormat="1">
      <c r="A370" s="13"/>
      <c r="B370" s="185"/>
      <c r="C370" s="13"/>
      <c r="D370" s="186" t="s">
        <v>166</v>
      </c>
      <c r="E370" s="187" t="s">
        <v>3</v>
      </c>
      <c r="F370" s="188" t="s">
        <v>860</v>
      </c>
      <c r="G370" s="13"/>
      <c r="H370" s="187" t="s">
        <v>3</v>
      </c>
      <c r="I370" s="189"/>
      <c r="J370" s="13"/>
      <c r="K370" s="13"/>
      <c r="L370" s="185"/>
      <c r="M370" s="190"/>
      <c r="N370" s="191"/>
      <c r="O370" s="191"/>
      <c r="P370" s="191"/>
      <c r="Q370" s="191"/>
      <c r="R370" s="191"/>
      <c r="S370" s="191"/>
      <c r="T370" s="19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7" t="s">
        <v>166</v>
      </c>
      <c r="AU370" s="187" t="s">
        <v>82</v>
      </c>
      <c r="AV370" s="13" t="s">
        <v>80</v>
      </c>
      <c r="AW370" s="13" t="s">
        <v>34</v>
      </c>
      <c r="AX370" s="13" t="s">
        <v>72</v>
      </c>
      <c r="AY370" s="187" t="s">
        <v>154</v>
      </c>
    </row>
    <row r="371" s="14" customFormat="1">
      <c r="A371" s="14"/>
      <c r="B371" s="193"/>
      <c r="C371" s="14"/>
      <c r="D371" s="186" t="s">
        <v>166</v>
      </c>
      <c r="E371" s="194" t="s">
        <v>3</v>
      </c>
      <c r="F371" s="195" t="s">
        <v>987</v>
      </c>
      <c r="G371" s="14"/>
      <c r="H371" s="196">
        <v>5.7030000000000003</v>
      </c>
      <c r="I371" s="197"/>
      <c r="J371" s="14"/>
      <c r="K371" s="14"/>
      <c r="L371" s="193"/>
      <c r="M371" s="198"/>
      <c r="N371" s="199"/>
      <c r="O371" s="199"/>
      <c r="P371" s="199"/>
      <c r="Q371" s="199"/>
      <c r="R371" s="199"/>
      <c r="S371" s="199"/>
      <c r="T371" s="20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4" t="s">
        <v>166</v>
      </c>
      <c r="AU371" s="194" t="s">
        <v>82</v>
      </c>
      <c r="AV371" s="14" t="s">
        <v>82</v>
      </c>
      <c r="AW371" s="14" t="s">
        <v>34</v>
      </c>
      <c r="AX371" s="14" t="s">
        <v>72</v>
      </c>
      <c r="AY371" s="194" t="s">
        <v>154</v>
      </c>
    </row>
    <row r="372" s="13" customFormat="1">
      <c r="A372" s="13"/>
      <c r="B372" s="185"/>
      <c r="C372" s="13"/>
      <c r="D372" s="186" t="s">
        <v>166</v>
      </c>
      <c r="E372" s="187" t="s">
        <v>3</v>
      </c>
      <c r="F372" s="188" t="s">
        <v>974</v>
      </c>
      <c r="G372" s="13"/>
      <c r="H372" s="187" t="s">
        <v>3</v>
      </c>
      <c r="I372" s="189"/>
      <c r="J372" s="13"/>
      <c r="K372" s="13"/>
      <c r="L372" s="185"/>
      <c r="M372" s="190"/>
      <c r="N372" s="191"/>
      <c r="O372" s="191"/>
      <c r="P372" s="191"/>
      <c r="Q372" s="191"/>
      <c r="R372" s="191"/>
      <c r="S372" s="191"/>
      <c r="T372" s="19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7" t="s">
        <v>166</v>
      </c>
      <c r="AU372" s="187" t="s">
        <v>82</v>
      </c>
      <c r="AV372" s="13" t="s">
        <v>80</v>
      </c>
      <c r="AW372" s="13" t="s">
        <v>34</v>
      </c>
      <c r="AX372" s="13" t="s">
        <v>72</v>
      </c>
      <c r="AY372" s="187" t="s">
        <v>154</v>
      </c>
    </row>
    <row r="373" s="14" customFormat="1">
      <c r="A373" s="14"/>
      <c r="B373" s="193"/>
      <c r="C373" s="14"/>
      <c r="D373" s="186" t="s">
        <v>166</v>
      </c>
      <c r="E373" s="194" t="s">
        <v>3</v>
      </c>
      <c r="F373" s="195" t="s">
        <v>988</v>
      </c>
      <c r="G373" s="14"/>
      <c r="H373" s="196">
        <v>4.3399999999999999</v>
      </c>
      <c r="I373" s="197"/>
      <c r="J373" s="14"/>
      <c r="K373" s="14"/>
      <c r="L373" s="193"/>
      <c r="M373" s="198"/>
      <c r="N373" s="199"/>
      <c r="O373" s="199"/>
      <c r="P373" s="199"/>
      <c r="Q373" s="199"/>
      <c r="R373" s="199"/>
      <c r="S373" s="199"/>
      <c r="T373" s="20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4" t="s">
        <v>166</v>
      </c>
      <c r="AU373" s="194" t="s">
        <v>82</v>
      </c>
      <c r="AV373" s="14" t="s">
        <v>82</v>
      </c>
      <c r="AW373" s="14" t="s">
        <v>34</v>
      </c>
      <c r="AX373" s="14" t="s">
        <v>72</v>
      </c>
      <c r="AY373" s="194" t="s">
        <v>154</v>
      </c>
    </row>
    <row r="374" s="14" customFormat="1">
      <c r="A374" s="14"/>
      <c r="B374" s="193"/>
      <c r="C374" s="14"/>
      <c r="D374" s="186" t="s">
        <v>166</v>
      </c>
      <c r="E374" s="194" t="s">
        <v>3</v>
      </c>
      <c r="F374" s="195" t="s">
        <v>989</v>
      </c>
      <c r="G374" s="14"/>
      <c r="H374" s="196">
        <v>0.76300000000000001</v>
      </c>
      <c r="I374" s="197"/>
      <c r="J374" s="14"/>
      <c r="K374" s="14"/>
      <c r="L374" s="193"/>
      <c r="M374" s="198"/>
      <c r="N374" s="199"/>
      <c r="O374" s="199"/>
      <c r="P374" s="199"/>
      <c r="Q374" s="199"/>
      <c r="R374" s="199"/>
      <c r="S374" s="199"/>
      <c r="T374" s="20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4" t="s">
        <v>166</v>
      </c>
      <c r="AU374" s="194" t="s">
        <v>82</v>
      </c>
      <c r="AV374" s="14" t="s">
        <v>82</v>
      </c>
      <c r="AW374" s="14" t="s">
        <v>34</v>
      </c>
      <c r="AX374" s="14" t="s">
        <v>72</v>
      </c>
      <c r="AY374" s="194" t="s">
        <v>154</v>
      </c>
    </row>
    <row r="375" s="13" customFormat="1">
      <c r="A375" s="13"/>
      <c r="B375" s="185"/>
      <c r="C375" s="13"/>
      <c r="D375" s="186" t="s">
        <v>166</v>
      </c>
      <c r="E375" s="187" t="s">
        <v>3</v>
      </c>
      <c r="F375" s="188" t="s">
        <v>990</v>
      </c>
      <c r="G375" s="13"/>
      <c r="H375" s="187" t="s">
        <v>3</v>
      </c>
      <c r="I375" s="189"/>
      <c r="J375" s="13"/>
      <c r="K375" s="13"/>
      <c r="L375" s="185"/>
      <c r="M375" s="190"/>
      <c r="N375" s="191"/>
      <c r="O375" s="191"/>
      <c r="P375" s="191"/>
      <c r="Q375" s="191"/>
      <c r="R375" s="191"/>
      <c r="S375" s="191"/>
      <c r="T375" s="19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166</v>
      </c>
      <c r="AU375" s="187" t="s">
        <v>82</v>
      </c>
      <c r="AV375" s="13" t="s">
        <v>80</v>
      </c>
      <c r="AW375" s="13" t="s">
        <v>34</v>
      </c>
      <c r="AX375" s="13" t="s">
        <v>72</v>
      </c>
      <c r="AY375" s="187" t="s">
        <v>154</v>
      </c>
    </row>
    <row r="376" s="14" customFormat="1">
      <c r="A376" s="14"/>
      <c r="B376" s="193"/>
      <c r="C376" s="14"/>
      <c r="D376" s="186" t="s">
        <v>166</v>
      </c>
      <c r="E376" s="194" t="s">
        <v>3</v>
      </c>
      <c r="F376" s="195" t="s">
        <v>991</v>
      </c>
      <c r="G376" s="14"/>
      <c r="H376" s="196">
        <v>9.5</v>
      </c>
      <c r="I376" s="197"/>
      <c r="J376" s="14"/>
      <c r="K376" s="14"/>
      <c r="L376" s="193"/>
      <c r="M376" s="198"/>
      <c r="N376" s="199"/>
      <c r="O376" s="199"/>
      <c r="P376" s="199"/>
      <c r="Q376" s="199"/>
      <c r="R376" s="199"/>
      <c r="S376" s="199"/>
      <c r="T376" s="20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4" t="s">
        <v>166</v>
      </c>
      <c r="AU376" s="194" t="s">
        <v>82</v>
      </c>
      <c r="AV376" s="14" t="s">
        <v>82</v>
      </c>
      <c r="AW376" s="14" t="s">
        <v>34</v>
      </c>
      <c r="AX376" s="14" t="s">
        <v>72</v>
      </c>
      <c r="AY376" s="194" t="s">
        <v>154</v>
      </c>
    </row>
    <row r="377" s="13" customFormat="1">
      <c r="A377" s="13"/>
      <c r="B377" s="185"/>
      <c r="C377" s="13"/>
      <c r="D377" s="186" t="s">
        <v>166</v>
      </c>
      <c r="E377" s="187" t="s">
        <v>3</v>
      </c>
      <c r="F377" s="188" t="s">
        <v>981</v>
      </c>
      <c r="G377" s="13"/>
      <c r="H377" s="187" t="s">
        <v>3</v>
      </c>
      <c r="I377" s="189"/>
      <c r="J377" s="13"/>
      <c r="K377" s="13"/>
      <c r="L377" s="185"/>
      <c r="M377" s="190"/>
      <c r="N377" s="191"/>
      <c r="O377" s="191"/>
      <c r="P377" s="191"/>
      <c r="Q377" s="191"/>
      <c r="R377" s="191"/>
      <c r="S377" s="191"/>
      <c r="T377" s="19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166</v>
      </c>
      <c r="AU377" s="187" t="s">
        <v>82</v>
      </c>
      <c r="AV377" s="13" t="s">
        <v>80</v>
      </c>
      <c r="AW377" s="13" t="s">
        <v>34</v>
      </c>
      <c r="AX377" s="13" t="s">
        <v>72</v>
      </c>
      <c r="AY377" s="187" t="s">
        <v>154</v>
      </c>
    </row>
    <row r="378" s="14" customFormat="1">
      <c r="A378" s="14"/>
      <c r="B378" s="193"/>
      <c r="C378" s="14"/>
      <c r="D378" s="186" t="s">
        <v>166</v>
      </c>
      <c r="E378" s="194" t="s">
        <v>3</v>
      </c>
      <c r="F378" s="195" t="s">
        <v>992</v>
      </c>
      <c r="G378" s="14"/>
      <c r="H378" s="196">
        <v>6.6669999999999998</v>
      </c>
      <c r="I378" s="197"/>
      <c r="J378" s="14"/>
      <c r="K378" s="14"/>
      <c r="L378" s="193"/>
      <c r="M378" s="198"/>
      <c r="N378" s="199"/>
      <c r="O378" s="199"/>
      <c r="P378" s="199"/>
      <c r="Q378" s="199"/>
      <c r="R378" s="199"/>
      <c r="S378" s="199"/>
      <c r="T378" s="20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4" t="s">
        <v>166</v>
      </c>
      <c r="AU378" s="194" t="s">
        <v>82</v>
      </c>
      <c r="AV378" s="14" t="s">
        <v>82</v>
      </c>
      <c r="AW378" s="14" t="s">
        <v>34</v>
      </c>
      <c r="AX378" s="14" t="s">
        <v>72</v>
      </c>
      <c r="AY378" s="194" t="s">
        <v>154</v>
      </c>
    </row>
    <row r="379" s="15" customFormat="1">
      <c r="A379" s="15"/>
      <c r="B379" s="201"/>
      <c r="C379" s="15"/>
      <c r="D379" s="186" t="s">
        <v>166</v>
      </c>
      <c r="E379" s="202" t="s">
        <v>3</v>
      </c>
      <c r="F379" s="203" t="s">
        <v>171</v>
      </c>
      <c r="G379" s="15"/>
      <c r="H379" s="204">
        <v>26.972999999999999</v>
      </c>
      <c r="I379" s="205"/>
      <c r="J379" s="15"/>
      <c r="K379" s="15"/>
      <c r="L379" s="201"/>
      <c r="M379" s="206"/>
      <c r="N379" s="207"/>
      <c r="O379" s="207"/>
      <c r="P379" s="207"/>
      <c r="Q379" s="207"/>
      <c r="R379" s="207"/>
      <c r="S379" s="207"/>
      <c r="T379" s="20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02" t="s">
        <v>166</v>
      </c>
      <c r="AU379" s="202" t="s">
        <v>82</v>
      </c>
      <c r="AV379" s="15" t="s">
        <v>162</v>
      </c>
      <c r="AW379" s="15" t="s">
        <v>34</v>
      </c>
      <c r="AX379" s="15" t="s">
        <v>80</v>
      </c>
      <c r="AY379" s="202" t="s">
        <v>154</v>
      </c>
    </row>
    <row r="380" s="2" customFormat="1" ht="37.8" customHeight="1">
      <c r="A380" s="40"/>
      <c r="B380" s="166"/>
      <c r="C380" s="167" t="s">
        <v>517</v>
      </c>
      <c r="D380" s="167" t="s">
        <v>157</v>
      </c>
      <c r="E380" s="168" t="s">
        <v>993</v>
      </c>
      <c r="F380" s="169" t="s">
        <v>994</v>
      </c>
      <c r="G380" s="170" t="s">
        <v>186</v>
      </c>
      <c r="H380" s="171">
        <v>26.972999999999999</v>
      </c>
      <c r="I380" s="172"/>
      <c r="J380" s="173">
        <f>ROUND(I380*H380,2)</f>
        <v>0</v>
      </c>
      <c r="K380" s="169" t="s">
        <v>161</v>
      </c>
      <c r="L380" s="41"/>
      <c r="M380" s="174" t="s">
        <v>3</v>
      </c>
      <c r="N380" s="175" t="s">
        <v>43</v>
      </c>
      <c r="O380" s="74"/>
      <c r="P380" s="176">
        <f>O380*H380</f>
        <v>0</v>
      </c>
      <c r="Q380" s="176">
        <v>0</v>
      </c>
      <c r="R380" s="176">
        <f>Q380*H380</f>
        <v>0</v>
      </c>
      <c r="S380" s="176">
        <v>0</v>
      </c>
      <c r="T380" s="177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178" t="s">
        <v>162</v>
      </c>
      <c r="AT380" s="178" t="s">
        <v>157</v>
      </c>
      <c r="AU380" s="178" t="s">
        <v>82</v>
      </c>
      <c r="AY380" s="21" t="s">
        <v>154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21" t="s">
        <v>80</v>
      </c>
      <c r="BK380" s="179">
        <f>ROUND(I380*H380,2)</f>
        <v>0</v>
      </c>
      <c r="BL380" s="21" t="s">
        <v>162</v>
      </c>
      <c r="BM380" s="178" t="s">
        <v>995</v>
      </c>
    </row>
    <row r="381" s="2" customFormat="1">
      <c r="A381" s="40"/>
      <c r="B381" s="41"/>
      <c r="C381" s="40"/>
      <c r="D381" s="180" t="s">
        <v>164</v>
      </c>
      <c r="E381" s="40"/>
      <c r="F381" s="181" t="s">
        <v>996</v>
      </c>
      <c r="G381" s="40"/>
      <c r="H381" s="40"/>
      <c r="I381" s="182"/>
      <c r="J381" s="40"/>
      <c r="K381" s="40"/>
      <c r="L381" s="41"/>
      <c r="M381" s="183"/>
      <c r="N381" s="184"/>
      <c r="O381" s="74"/>
      <c r="P381" s="74"/>
      <c r="Q381" s="74"/>
      <c r="R381" s="74"/>
      <c r="S381" s="74"/>
      <c r="T381" s="75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21" t="s">
        <v>164</v>
      </c>
      <c r="AU381" s="21" t="s">
        <v>82</v>
      </c>
    </row>
    <row r="382" s="13" customFormat="1">
      <c r="A382" s="13"/>
      <c r="B382" s="185"/>
      <c r="C382" s="13"/>
      <c r="D382" s="186" t="s">
        <v>166</v>
      </c>
      <c r="E382" s="187" t="s">
        <v>3</v>
      </c>
      <c r="F382" s="188" t="s">
        <v>860</v>
      </c>
      <c r="G382" s="13"/>
      <c r="H382" s="187" t="s">
        <v>3</v>
      </c>
      <c r="I382" s="189"/>
      <c r="J382" s="13"/>
      <c r="K382" s="13"/>
      <c r="L382" s="185"/>
      <c r="M382" s="190"/>
      <c r="N382" s="191"/>
      <c r="O382" s="191"/>
      <c r="P382" s="191"/>
      <c r="Q382" s="191"/>
      <c r="R382" s="191"/>
      <c r="S382" s="191"/>
      <c r="T382" s="19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7" t="s">
        <v>166</v>
      </c>
      <c r="AU382" s="187" t="s">
        <v>82</v>
      </c>
      <c r="AV382" s="13" t="s">
        <v>80</v>
      </c>
      <c r="AW382" s="13" t="s">
        <v>34</v>
      </c>
      <c r="AX382" s="13" t="s">
        <v>72</v>
      </c>
      <c r="AY382" s="187" t="s">
        <v>154</v>
      </c>
    </row>
    <row r="383" s="14" customFormat="1">
      <c r="A383" s="14"/>
      <c r="B383" s="193"/>
      <c r="C383" s="14"/>
      <c r="D383" s="186" t="s">
        <v>166</v>
      </c>
      <c r="E383" s="194" t="s">
        <v>3</v>
      </c>
      <c r="F383" s="195" t="s">
        <v>987</v>
      </c>
      <c r="G383" s="14"/>
      <c r="H383" s="196">
        <v>5.7030000000000003</v>
      </c>
      <c r="I383" s="197"/>
      <c r="J383" s="14"/>
      <c r="K383" s="14"/>
      <c r="L383" s="193"/>
      <c r="M383" s="198"/>
      <c r="N383" s="199"/>
      <c r="O383" s="199"/>
      <c r="P383" s="199"/>
      <c r="Q383" s="199"/>
      <c r="R383" s="199"/>
      <c r="S383" s="199"/>
      <c r="T383" s="20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4" t="s">
        <v>166</v>
      </c>
      <c r="AU383" s="194" t="s">
        <v>82</v>
      </c>
      <c r="AV383" s="14" t="s">
        <v>82</v>
      </c>
      <c r="AW383" s="14" t="s">
        <v>34</v>
      </c>
      <c r="AX383" s="14" t="s">
        <v>72</v>
      </c>
      <c r="AY383" s="194" t="s">
        <v>154</v>
      </c>
    </row>
    <row r="384" s="13" customFormat="1">
      <c r="A384" s="13"/>
      <c r="B384" s="185"/>
      <c r="C384" s="13"/>
      <c r="D384" s="186" t="s">
        <v>166</v>
      </c>
      <c r="E384" s="187" t="s">
        <v>3</v>
      </c>
      <c r="F384" s="188" t="s">
        <v>974</v>
      </c>
      <c r="G384" s="13"/>
      <c r="H384" s="187" t="s">
        <v>3</v>
      </c>
      <c r="I384" s="189"/>
      <c r="J384" s="13"/>
      <c r="K384" s="13"/>
      <c r="L384" s="185"/>
      <c r="M384" s="190"/>
      <c r="N384" s="191"/>
      <c r="O384" s="191"/>
      <c r="P384" s="191"/>
      <c r="Q384" s="191"/>
      <c r="R384" s="191"/>
      <c r="S384" s="191"/>
      <c r="T384" s="19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7" t="s">
        <v>166</v>
      </c>
      <c r="AU384" s="187" t="s">
        <v>82</v>
      </c>
      <c r="AV384" s="13" t="s">
        <v>80</v>
      </c>
      <c r="AW384" s="13" t="s">
        <v>34</v>
      </c>
      <c r="AX384" s="13" t="s">
        <v>72</v>
      </c>
      <c r="AY384" s="187" t="s">
        <v>154</v>
      </c>
    </row>
    <row r="385" s="14" customFormat="1">
      <c r="A385" s="14"/>
      <c r="B385" s="193"/>
      <c r="C385" s="14"/>
      <c r="D385" s="186" t="s">
        <v>166</v>
      </c>
      <c r="E385" s="194" t="s">
        <v>3</v>
      </c>
      <c r="F385" s="195" t="s">
        <v>988</v>
      </c>
      <c r="G385" s="14"/>
      <c r="H385" s="196">
        <v>4.3399999999999999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166</v>
      </c>
      <c r="AU385" s="194" t="s">
        <v>82</v>
      </c>
      <c r="AV385" s="14" t="s">
        <v>82</v>
      </c>
      <c r="AW385" s="14" t="s">
        <v>34</v>
      </c>
      <c r="AX385" s="14" t="s">
        <v>72</v>
      </c>
      <c r="AY385" s="194" t="s">
        <v>154</v>
      </c>
    </row>
    <row r="386" s="14" customFormat="1">
      <c r="A386" s="14"/>
      <c r="B386" s="193"/>
      <c r="C386" s="14"/>
      <c r="D386" s="186" t="s">
        <v>166</v>
      </c>
      <c r="E386" s="194" t="s">
        <v>3</v>
      </c>
      <c r="F386" s="195" t="s">
        <v>989</v>
      </c>
      <c r="G386" s="14"/>
      <c r="H386" s="196">
        <v>0.76300000000000001</v>
      </c>
      <c r="I386" s="197"/>
      <c r="J386" s="14"/>
      <c r="K386" s="14"/>
      <c r="L386" s="193"/>
      <c r="M386" s="198"/>
      <c r="N386" s="199"/>
      <c r="O386" s="199"/>
      <c r="P386" s="199"/>
      <c r="Q386" s="199"/>
      <c r="R386" s="199"/>
      <c r="S386" s="199"/>
      <c r="T386" s="20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4" t="s">
        <v>166</v>
      </c>
      <c r="AU386" s="194" t="s">
        <v>82</v>
      </c>
      <c r="AV386" s="14" t="s">
        <v>82</v>
      </c>
      <c r="AW386" s="14" t="s">
        <v>34</v>
      </c>
      <c r="AX386" s="14" t="s">
        <v>72</v>
      </c>
      <c r="AY386" s="194" t="s">
        <v>154</v>
      </c>
    </row>
    <row r="387" s="13" customFormat="1">
      <c r="A387" s="13"/>
      <c r="B387" s="185"/>
      <c r="C387" s="13"/>
      <c r="D387" s="186" t="s">
        <v>166</v>
      </c>
      <c r="E387" s="187" t="s">
        <v>3</v>
      </c>
      <c r="F387" s="188" t="s">
        <v>990</v>
      </c>
      <c r="G387" s="13"/>
      <c r="H387" s="187" t="s">
        <v>3</v>
      </c>
      <c r="I387" s="189"/>
      <c r="J387" s="13"/>
      <c r="K387" s="13"/>
      <c r="L387" s="185"/>
      <c r="M387" s="190"/>
      <c r="N387" s="191"/>
      <c r="O387" s="191"/>
      <c r="P387" s="191"/>
      <c r="Q387" s="191"/>
      <c r="R387" s="191"/>
      <c r="S387" s="191"/>
      <c r="T387" s="19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166</v>
      </c>
      <c r="AU387" s="187" t="s">
        <v>82</v>
      </c>
      <c r="AV387" s="13" t="s">
        <v>80</v>
      </c>
      <c r="AW387" s="13" t="s">
        <v>34</v>
      </c>
      <c r="AX387" s="13" t="s">
        <v>72</v>
      </c>
      <c r="AY387" s="187" t="s">
        <v>154</v>
      </c>
    </row>
    <row r="388" s="14" customFormat="1">
      <c r="A388" s="14"/>
      <c r="B388" s="193"/>
      <c r="C388" s="14"/>
      <c r="D388" s="186" t="s">
        <v>166</v>
      </c>
      <c r="E388" s="194" t="s">
        <v>3</v>
      </c>
      <c r="F388" s="195" t="s">
        <v>991</v>
      </c>
      <c r="G388" s="14"/>
      <c r="H388" s="196">
        <v>9.5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166</v>
      </c>
      <c r="AU388" s="194" t="s">
        <v>82</v>
      </c>
      <c r="AV388" s="14" t="s">
        <v>82</v>
      </c>
      <c r="AW388" s="14" t="s">
        <v>34</v>
      </c>
      <c r="AX388" s="14" t="s">
        <v>72</v>
      </c>
      <c r="AY388" s="194" t="s">
        <v>154</v>
      </c>
    </row>
    <row r="389" s="13" customFormat="1">
      <c r="A389" s="13"/>
      <c r="B389" s="185"/>
      <c r="C389" s="13"/>
      <c r="D389" s="186" t="s">
        <v>166</v>
      </c>
      <c r="E389" s="187" t="s">
        <v>3</v>
      </c>
      <c r="F389" s="188" t="s">
        <v>981</v>
      </c>
      <c r="G389" s="13"/>
      <c r="H389" s="187" t="s">
        <v>3</v>
      </c>
      <c r="I389" s="189"/>
      <c r="J389" s="13"/>
      <c r="K389" s="13"/>
      <c r="L389" s="185"/>
      <c r="M389" s="190"/>
      <c r="N389" s="191"/>
      <c r="O389" s="191"/>
      <c r="P389" s="191"/>
      <c r="Q389" s="191"/>
      <c r="R389" s="191"/>
      <c r="S389" s="191"/>
      <c r="T389" s="19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166</v>
      </c>
      <c r="AU389" s="187" t="s">
        <v>82</v>
      </c>
      <c r="AV389" s="13" t="s">
        <v>80</v>
      </c>
      <c r="AW389" s="13" t="s">
        <v>34</v>
      </c>
      <c r="AX389" s="13" t="s">
        <v>72</v>
      </c>
      <c r="AY389" s="187" t="s">
        <v>154</v>
      </c>
    </row>
    <row r="390" s="14" customFormat="1">
      <c r="A390" s="14"/>
      <c r="B390" s="193"/>
      <c r="C390" s="14"/>
      <c r="D390" s="186" t="s">
        <v>166</v>
      </c>
      <c r="E390" s="194" t="s">
        <v>3</v>
      </c>
      <c r="F390" s="195" t="s">
        <v>992</v>
      </c>
      <c r="G390" s="14"/>
      <c r="H390" s="196">
        <v>6.6669999999999998</v>
      </c>
      <c r="I390" s="197"/>
      <c r="J390" s="14"/>
      <c r="K390" s="14"/>
      <c r="L390" s="193"/>
      <c r="M390" s="198"/>
      <c r="N390" s="199"/>
      <c r="O390" s="199"/>
      <c r="P390" s="199"/>
      <c r="Q390" s="199"/>
      <c r="R390" s="199"/>
      <c r="S390" s="199"/>
      <c r="T390" s="20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4" t="s">
        <v>166</v>
      </c>
      <c r="AU390" s="194" t="s">
        <v>82</v>
      </c>
      <c r="AV390" s="14" t="s">
        <v>82</v>
      </c>
      <c r="AW390" s="14" t="s">
        <v>34</v>
      </c>
      <c r="AX390" s="14" t="s">
        <v>72</v>
      </c>
      <c r="AY390" s="194" t="s">
        <v>154</v>
      </c>
    </row>
    <row r="391" s="15" customFormat="1">
      <c r="A391" s="15"/>
      <c r="B391" s="201"/>
      <c r="C391" s="15"/>
      <c r="D391" s="186" t="s">
        <v>166</v>
      </c>
      <c r="E391" s="202" t="s">
        <v>3</v>
      </c>
      <c r="F391" s="203" t="s">
        <v>171</v>
      </c>
      <c r="G391" s="15"/>
      <c r="H391" s="204">
        <v>26.972999999999999</v>
      </c>
      <c r="I391" s="205"/>
      <c r="J391" s="15"/>
      <c r="K391" s="15"/>
      <c r="L391" s="201"/>
      <c r="M391" s="206"/>
      <c r="N391" s="207"/>
      <c r="O391" s="207"/>
      <c r="P391" s="207"/>
      <c r="Q391" s="207"/>
      <c r="R391" s="207"/>
      <c r="S391" s="207"/>
      <c r="T391" s="20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02" t="s">
        <v>166</v>
      </c>
      <c r="AU391" s="202" t="s">
        <v>82</v>
      </c>
      <c r="AV391" s="15" t="s">
        <v>162</v>
      </c>
      <c r="AW391" s="15" t="s">
        <v>34</v>
      </c>
      <c r="AX391" s="15" t="s">
        <v>80</v>
      </c>
      <c r="AY391" s="202" t="s">
        <v>154</v>
      </c>
    </row>
    <row r="392" s="2" customFormat="1" ht="37.8" customHeight="1">
      <c r="A392" s="40"/>
      <c r="B392" s="166"/>
      <c r="C392" s="167" t="s">
        <v>522</v>
      </c>
      <c r="D392" s="167" t="s">
        <v>157</v>
      </c>
      <c r="E392" s="168" t="s">
        <v>997</v>
      </c>
      <c r="F392" s="169" t="s">
        <v>998</v>
      </c>
      <c r="G392" s="170" t="s">
        <v>186</v>
      </c>
      <c r="H392" s="171">
        <v>26.972999999999999</v>
      </c>
      <c r="I392" s="172"/>
      <c r="J392" s="173">
        <f>ROUND(I392*H392,2)</f>
        <v>0</v>
      </c>
      <c r="K392" s="169" t="s">
        <v>161</v>
      </c>
      <c r="L392" s="41"/>
      <c r="M392" s="174" t="s">
        <v>3</v>
      </c>
      <c r="N392" s="175" t="s">
        <v>43</v>
      </c>
      <c r="O392" s="74"/>
      <c r="P392" s="176">
        <f>O392*H392</f>
        <v>0</v>
      </c>
      <c r="Q392" s="176">
        <v>0.00088000000000000003</v>
      </c>
      <c r="R392" s="176">
        <f>Q392*H392</f>
        <v>0.023736239999999999</v>
      </c>
      <c r="S392" s="176">
        <v>0</v>
      </c>
      <c r="T392" s="17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178" t="s">
        <v>162</v>
      </c>
      <c r="AT392" s="178" t="s">
        <v>157</v>
      </c>
      <c r="AU392" s="178" t="s">
        <v>82</v>
      </c>
      <c r="AY392" s="21" t="s">
        <v>154</v>
      </c>
      <c r="BE392" s="179">
        <f>IF(N392="základní",J392,0)</f>
        <v>0</v>
      </c>
      <c r="BF392" s="179">
        <f>IF(N392="snížená",J392,0)</f>
        <v>0</v>
      </c>
      <c r="BG392" s="179">
        <f>IF(N392="zákl. přenesená",J392,0)</f>
        <v>0</v>
      </c>
      <c r="BH392" s="179">
        <f>IF(N392="sníž. přenesená",J392,0)</f>
        <v>0</v>
      </c>
      <c r="BI392" s="179">
        <f>IF(N392="nulová",J392,0)</f>
        <v>0</v>
      </c>
      <c r="BJ392" s="21" t="s">
        <v>80</v>
      </c>
      <c r="BK392" s="179">
        <f>ROUND(I392*H392,2)</f>
        <v>0</v>
      </c>
      <c r="BL392" s="21" t="s">
        <v>162</v>
      </c>
      <c r="BM392" s="178" t="s">
        <v>999</v>
      </c>
    </row>
    <row r="393" s="2" customFormat="1">
      <c r="A393" s="40"/>
      <c r="B393" s="41"/>
      <c r="C393" s="40"/>
      <c r="D393" s="180" t="s">
        <v>164</v>
      </c>
      <c r="E393" s="40"/>
      <c r="F393" s="181" t="s">
        <v>1000</v>
      </c>
      <c r="G393" s="40"/>
      <c r="H393" s="40"/>
      <c r="I393" s="182"/>
      <c r="J393" s="40"/>
      <c r="K393" s="40"/>
      <c r="L393" s="41"/>
      <c r="M393" s="183"/>
      <c r="N393" s="184"/>
      <c r="O393" s="74"/>
      <c r="P393" s="74"/>
      <c r="Q393" s="74"/>
      <c r="R393" s="74"/>
      <c r="S393" s="74"/>
      <c r="T393" s="75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21" t="s">
        <v>164</v>
      </c>
      <c r="AU393" s="21" t="s">
        <v>82</v>
      </c>
    </row>
    <row r="394" s="13" customFormat="1">
      <c r="A394" s="13"/>
      <c r="B394" s="185"/>
      <c r="C394" s="13"/>
      <c r="D394" s="186" t="s">
        <v>166</v>
      </c>
      <c r="E394" s="187" t="s">
        <v>3</v>
      </c>
      <c r="F394" s="188" t="s">
        <v>860</v>
      </c>
      <c r="G394" s="13"/>
      <c r="H394" s="187" t="s">
        <v>3</v>
      </c>
      <c r="I394" s="189"/>
      <c r="J394" s="13"/>
      <c r="K394" s="13"/>
      <c r="L394" s="185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166</v>
      </c>
      <c r="AU394" s="187" t="s">
        <v>82</v>
      </c>
      <c r="AV394" s="13" t="s">
        <v>80</v>
      </c>
      <c r="AW394" s="13" t="s">
        <v>34</v>
      </c>
      <c r="AX394" s="13" t="s">
        <v>72</v>
      </c>
      <c r="AY394" s="187" t="s">
        <v>154</v>
      </c>
    </row>
    <row r="395" s="14" customFormat="1">
      <c r="A395" s="14"/>
      <c r="B395" s="193"/>
      <c r="C395" s="14"/>
      <c r="D395" s="186" t="s">
        <v>166</v>
      </c>
      <c r="E395" s="194" t="s">
        <v>3</v>
      </c>
      <c r="F395" s="195" t="s">
        <v>987</v>
      </c>
      <c r="G395" s="14"/>
      <c r="H395" s="196">
        <v>5.7030000000000003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166</v>
      </c>
      <c r="AU395" s="194" t="s">
        <v>82</v>
      </c>
      <c r="AV395" s="14" t="s">
        <v>82</v>
      </c>
      <c r="AW395" s="14" t="s">
        <v>34</v>
      </c>
      <c r="AX395" s="14" t="s">
        <v>72</v>
      </c>
      <c r="AY395" s="194" t="s">
        <v>154</v>
      </c>
    </row>
    <row r="396" s="13" customFormat="1">
      <c r="A396" s="13"/>
      <c r="B396" s="185"/>
      <c r="C396" s="13"/>
      <c r="D396" s="186" t="s">
        <v>166</v>
      </c>
      <c r="E396" s="187" t="s">
        <v>3</v>
      </c>
      <c r="F396" s="188" t="s">
        <v>974</v>
      </c>
      <c r="G396" s="13"/>
      <c r="H396" s="187" t="s">
        <v>3</v>
      </c>
      <c r="I396" s="189"/>
      <c r="J396" s="13"/>
      <c r="K396" s="13"/>
      <c r="L396" s="185"/>
      <c r="M396" s="190"/>
      <c r="N396" s="191"/>
      <c r="O396" s="191"/>
      <c r="P396" s="191"/>
      <c r="Q396" s="191"/>
      <c r="R396" s="191"/>
      <c r="S396" s="191"/>
      <c r="T396" s="19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7" t="s">
        <v>166</v>
      </c>
      <c r="AU396" s="187" t="s">
        <v>82</v>
      </c>
      <c r="AV396" s="13" t="s">
        <v>80</v>
      </c>
      <c r="AW396" s="13" t="s">
        <v>34</v>
      </c>
      <c r="AX396" s="13" t="s">
        <v>72</v>
      </c>
      <c r="AY396" s="187" t="s">
        <v>154</v>
      </c>
    </row>
    <row r="397" s="14" customFormat="1">
      <c r="A397" s="14"/>
      <c r="B397" s="193"/>
      <c r="C397" s="14"/>
      <c r="D397" s="186" t="s">
        <v>166</v>
      </c>
      <c r="E397" s="194" t="s">
        <v>3</v>
      </c>
      <c r="F397" s="195" t="s">
        <v>988</v>
      </c>
      <c r="G397" s="14"/>
      <c r="H397" s="196">
        <v>4.3399999999999999</v>
      </c>
      <c r="I397" s="197"/>
      <c r="J397" s="14"/>
      <c r="K397" s="14"/>
      <c r="L397" s="193"/>
      <c r="M397" s="198"/>
      <c r="N397" s="199"/>
      <c r="O397" s="199"/>
      <c r="P397" s="199"/>
      <c r="Q397" s="199"/>
      <c r="R397" s="199"/>
      <c r="S397" s="199"/>
      <c r="T397" s="20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4" t="s">
        <v>166</v>
      </c>
      <c r="AU397" s="194" t="s">
        <v>82</v>
      </c>
      <c r="AV397" s="14" t="s">
        <v>82</v>
      </c>
      <c r="AW397" s="14" t="s">
        <v>34</v>
      </c>
      <c r="AX397" s="14" t="s">
        <v>72</v>
      </c>
      <c r="AY397" s="194" t="s">
        <v>154</v>
      </c>
    </row>
    <row r="398" s="14" customFormat="1">
      <c r="A398" s="14"/>
      <c r="B398" s="193"/>
      <c r="C398" s="14"/>
      <c r="D398" s="186" t="s">
        <v>166</v>
      </c>
      <c r="E398" s="194" t="s">
        <v>3</v>
      </c>
      <c r="F398" s="195" t="s">
        <v>989</v>
      </c>
      <c r="G398" s="14"/>
      <c r="H398" s="196">
        <v>0.76300000000000001</v>
      </c>
      <c r="I398" s="197"/>
      <c r="J398" s="14"/>
      <c r="K398" s="14"/>
      <c r="L398" s="193"/>
      <c r="M398" s="198"/>
      <c r="N398" s="199"/>
      <c r="O398" s="199"/>
      <c r="P398" s="199"/>
      <c r="Q398" s="199"/>
      <c r="R398" s="199"/>
      <c r="S398" s="199"/>
      <c r="T398" s="20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4" t="s">
        <v>166</v>
      </c>
      <c r="AU398" s="194" t="s">
        <v>82</v>
      </c>
      <c r="AV398" s="14" t="s">
        <v>82</v>
      </c>
      <c r="AW398" s="14" t="s">
        <v>34</v>
      </c>
      <c r="AX398" s="14" t="s">
        <v>72</v>
      </c>
      <c r="AY398" s="194" t="s">
        <v>154</v>
      </c>
    </row>
    <row r="399" s="13" customFormat="1">
      <c r="A399" s="13"/>
      <c r="B399" s="185"/>
      <c r="C399" s="13"/>
      <c r="D399" s="186" t="s">
        <v>166</v>
      </c>
      <c r="E399" s="187" t="s">
        <v>3</v>
      </c>
      <c r="F399" s="188" t="s">
        <v>990</v>
      </c>
      <c r="G399" s="13"/>
      <c r="H399" s="187" t="s">
        <v>3</v>
      </c>
      <c r="I399" s="189"/>
      <c r="J399" s="13"/>
      <c r="K399" s="13"/>
      <c r="L399" s="185"/>
      <c r="M399" s="190"/>
      <c r="N399" s="191"/>
      <c r="O399" s="191"/>
      <c r="P399" s="191"/>
      <c r="Q399" s="191"/>
      <c r="R399" s="191"/>
      <c r="S399" s="191"/>
      <c r="T399" s="19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7" t="s">
        <v>166</v>
      </c>
      <c r="AU399" s="187" t="s">
        <v>82</v>
      </c>
      <c r="AV399" s="13" t="s">
        <v>80</v>
      </c>
      <c r="AW399" s="13" t="s">
        <v>34</v>
      </c>
      <c r="AX399" s="13" t="s">
        <v>72</v>
      </c>
      <c r="AY399" s="187" t="s">
        <v>154</v>
      </c>
    </row>
    <row r="400" s="14" customFormat="1">
      <c r="A400" s="14"/>
      <c r="B400" s="193"/>
      <c r="C400" s="14"/>
      <c r="D400" s="186" t="s">
        <v>166</v>
      </c>
      <c r="E400" s="194" t="s">
        <v>3</v>
      </c>
      <c r="F400" s="195" t="s">
        <v>991</v>
      </c>
      <c r="G400" s="14"/>
      <c r="H400" s="196">
        <v>9.5</v>
      </c>
      <c r="I400" s="197"/>
      <c r="J400" s="14"/>
      <c r="K400" s="14"/>
      <c r="L400" s="193"/>
      <c r="M400" s="198"/>
      <c r="N400" s="199"/>
      <c r="O400" s="199"/>
      <c r="P400" s="199"/>
      <c r="Q400" s="199"/>
      <c r="R400" s="199"/>
      <c r="S400" s="199"/>
      <c r="T400" s="20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4" t="s">
        <v>166</v>
      </c>
      <c r="AU400" s="194" t="s">
        <v>82</v>
      </c>
      <c r="AV400" s="14" t="s">
        <v>82</v>
      </c>
      <c r="AW400" s="14" t="s">
        <v>34</v>
      </c>
      <c r="AX400" s="14" t="s">
        <v>72</v>
      </c>
      <c r="AY400" s="194" t="s">
        <v>154</v>
      </c>
    </row>
    <row r="401" s="13" customFormat="1">
      <c r="A401" s="13"/>
      <c r="B401" s="185"/>
      <c r="C401" s="13"/>
      <c r="D401" s="186" t="s">
        <v>166</v>
      </c>
      <c r="E401" s="187" t="s">
        <v>3</v>
      </c>
      <c r="F401" s="188" t="s">
        <v>981</v>
      </c>
      <c r="G401" s="13"/>
      <c r="H401" s="187" t="s">
        <v>3</v>
      </c>
      <c r="I401" s="189"/>
      <c r="J401" s="13"/>
      <c r="K401" s="13"/>
      <c r="L401" s="185"/>
      <c r="M401" s="190"/>
      <c r="N401" s="191"/>
      <c r="O401" s="191"/>
      <c r="P401" s="191"/>
      <c r="Q401" s="191"/>
      <c r="R401" s="191"/>
      <c r="S401" s="191"/>
      <c r="T401" s="19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166</v>
      </c>
      <c r="AU401" s="187" t="s">
        <v>82</v>
      </c>
      <c r="AV401" s="13" t="s">
        <v>80</v>
      </c>
      <c r="AW401" s="13" t="s">
        <v>34</v>
      </c>
      <c r="AX401" s="13" t="s">
        <v>72</v>
      </c>
      <c r="AY401" s="187" t="s">
        <v>154</v>
      </c>
    </row>
    <row r="402" s="14" customFormat="1">
      <c r="A402" s="14"/>
      <c r="B402" s="193"/>
      <c r="C402" s="14"/>
      <c r="D402" s="186" t="s">
        <v>166</v>
      </c>
      <c r="E402" s="194" t="s">
        <v>3</v>
      </c>
      <c r="F402" s="195" t="s">
        <v>992</v>
      </c>
      <c r="G402" s="14"/>
      <c r="H402" s="196">
        <v>6.6669999999999998</v>
      </c>
      <c r="I402" s="197"/>
      <c r="J402" s="14"/>
      <c r="K402" s="14"/>
      <c r="L402" s="193"/>
      <c r="M402" s="198"/>
      <c r="N402" s="199"/>
      <c r="O402" s="199"/>
      <c r="P402" s="199"/>
      <c r="Q402" s="199"/>
      <c r="R402" s="199"/>
      <c r="S402" s="199"/>
      <c r="T402" s="20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4" t="s">
        <v>166</v>
      </c>
      <c r="AU402" s="194" t="s">
        <v>82</v>
      </c>
      <c r="AV402" s="14" t="s">
        <v>82</v>
      </c>
      <c r="AW402" s="14" t="s">
        <v>34</v>
      </c>
      <c r="AX402" s="14" t="s">
        <v>72</v>
      </c>
      <c r="AY402" s="194" t="s">
        <v>154</v>
      </c>
    </row>
    <row r="403" s="15" customFormat="1">
      <c r="A403" s="15"/>
      <c r="B403" s="201"/>
      <c r="C403" s="15"/>
      <c r="D403" s="186" t="s">
        <v>166</v>
      </c>
      <c r="E403" s="202" t="s">
        <v>3</v>
      </c>
      <c r="F403" s="203" t="s">
        <v>171</v>
      </c>
      <c r="G403" s="15"/>
      <c r="H403" s="204">
        <v>26.972999999999999</v>
      </c>
      <c r="I403" s="205"/>
      <c r="J403" s="15"/>
      <c r="K403" s="15"/>
      <c r="L403" s="201"/>
      <c r="M403" s="206"/>
      <c r="N403" s="207"/>
      <c r="O403" s="207"/>
      <c r="P403" s="207"/>
      <c r="Q403" s="207"/>
      <c r="R403" s="207"/>
      <c r="S403" s="207"/>
      <c r="T403" s="208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02" t="s">
        <v>166</v>
      </c>
      <c r="AU403" s="202" t="s">
        <v>82</v>
      </c>
      <c r="AV403" s="15" t="s">
        <v>162</v>
      </c>
      <c r="AW403" s="15" t="s">
        <v>34</v>
      </c>
      <c r="AX403" s="15" t="s">
        <v>80</v>
      </c>
      <c r="AY403" s="202" t="s">
        <v>154</v>
      </c>
    </row>
    <row r="404" s="2" customFormat="1" ht="37.8" customHeight="1">
      <c r="A404" s="40"/>
      <c r="B404" s="166"/>
      <c r="C404" s="167" t="s">
        <v>527</v>
      </c>
      <c r="D404" s="167" t="s">
        <v>157</v>
      </c>
      <c r="E404" s="168" t="s">
        <v>1001</v>
      </c>
      <c r="F404" s="169" t="s">
        <v>1002</v>
      </c>
      <c r="G404" s="170" t="s">
        <v>186</v>
      </c>
      <c r="H404" s="171">
        <v>26.972999999999999</v>
      </c>
      <c r="I404" s="172"/>
      <c r="J404" s="173">
        <f>ROUND(I404*H404,2)</f>
        <v>0</v>
      </c>
      <c r="K404" s="169" t="s">
        <v>161</v>
      </c>
      <c r="L404" s="41"/>
      <c r="M404" s="174" t="s">
        <v>3</v>
      </c>
      <c r="N404" s="175" t="s">
        <v>43</v>
      </c>
      <c r="O404" s="74"/>
      <c r="P404" s="176">
        <f>O404*H404</f>
        <v>0</v>
      </c>
      <c r="Q404" s="176">
        <v>0</v>
      </c>
      <c r="R404" s="176">
        <f>Q404*H404</f>
        <v>0</v>
      </c>
      <c r="S404" s="176">
        <v>0</v>
      </c>
      <c r="T404" s="17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178" t="s">
        <v>162</v>
      </c>
      <c r="AT404" s="178" t="s">
        <v>157</v>
      </c>
      <c r="AU404" s="178" t="s">
        <v>82</v>
      </c>
      <c r="AY404" s="21" t="s">
        <v>154</v>
      </c>
      <c r="BE404" s="179">
        <f>IF(N404="základní",J404,0)</f>
        <v>0</v>
      </c>
      <c r="BF404" s="179">
        <f>IF(N404="snížená",J404,0)</f>
        <v>0</v>
      </c>
      <c r="BG404" s="179">
        <f>IF(N404="zákl. přenesená",J404,0)</f>
        <v>0</v>
      </c>
      <c r="BH404" s="179">
        <f>IF(N404="sníž. přenesená",J404,0)</f>
        <v>0</v>
      </c>
      <c r="BI404" s="179">
        <f>IF(N404="nulová",J404,0)</f>
        <v>0</v>
      </c>
      <c r="BJ404" s="21" t="s">
        <v>80</v>
      </c>
      <c r="BK404" s="179">
        <f>ROUND(I404*H404,2)</f>
        <v>0</v>
      </c>
      <c r="BL404" s="21" t="s">
        <v>162</v>
      </c>
      <c r="BM404" s="178" t="s">
        <v>1003</v>
      </c>
    </row>
    <row r="405" s="2" customFormat="1">
      <c r="A405" s="40"/>
      <c r="B405" s="41"/>
      <c r="C405" s="40"/>
      <c r="D405" s="180" t="s">
        <v>164</v>
      </c>
      <c r="E405" s="40"/>
      <c r="F405" s="181" t="s">
        <v>1004</v>
      </c>
      <c r="G405" s="40"/>
      <c r="H405" s="40"/>
      <c r="I405" s="182"/>
      <c r="J405" s="40"/>
      <c r="K405" s="40"/>
      <c r="L405" s="41"/>
      <c r="M405" s="183"/>
      <c r="N405" s="184"/>
      <c r="O405" s="74"/>
      <c r="P405" s="74"/>
      <c r="Q405" s="74"/>
      <c r="R405" s="74"/>
      <c r="S405" s="74"/>
      <c r="T405" s="75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21" t="s">
        <v>164</v>
      </c>
      <c r="AU405" s="21" t="s">
        <v>82</v>
      </c>
    </row>
    <row r="406" s="13" customFormat="1">
      <c r="A406" s="13"/>
      <c r="B406" s="185"/>
      <c r="C406" s="13"/>
      <c r="D406" s="186" t="s">
        <v>166</v>
      </c>
      <c r="E406" s="187" t="s">
        <v>3</v>
      </c>
      <c r="F406" s="188" t="s">
        <v>860</v>
      </c>
      <c r="G406" s="13"/>
      <c r="H406" s="187" t="s">
        <v>3</v>
      </c>
      <c r="I406" s="189"/>
      <c r="J406" s="13"/>
      <c r="K406" s="13"/>
      <c r="L406" s="185"/>
      <c r="M406" s="190"/>
      <c r="N406" s="191"/>
      <c r="O406" s="191"/>
      <c r="P406" s="191"/>
      <c r="Q406" s="191"/>
      <c r="R406" s="191"/>
      <c r="S406" s="191"/>
      <c r="T406" s="19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7" t="s">
        <v>166</v>
      </c>
      <c r="AU406" s="187" t="s">
        <v>82</v>
      </c>
      <c r="AV406" s="13" t="s">
        <v>80</v>
      </c>
      <c r="AW406" s="13" t="s">
        <v>34</v>
      </c>
      <c r="AX406" s="13" t="s">
        <v>72</v>
      </c>
      <c r="AY406" s="187" t="s">
        <v>154</v>
      </c>
    </row>
    <row r="407" s="14" customFormat="1">
      <c r="A407" s="14"/>
      <c r="B407" s="193"/>
      <c r="C407" s="14"/>
      <c r="D407" s="186" t="s">
        <v>166</v>
      </c>
      <c r="E407" s="194" t="s">
        <v>3</v>
      </c>
      <c r="F407" s="195" t="s">
        <v>987</v>
      </c>
      <c r="G407" s="14"/>
      <c r="H407" s="196">
        <v>5.7030000000000003</v>
      </c>
      <c r="I407" s="197"/>
      <c r="J407" s="14"/>
      <c r="K407" s="14"/>
      <c r="L407" s="193"/>
      <c r="M407" s="198"/>
      <c r="N407" s="199"/>
      <c r="O407" s="199"/>
      <c r="P407" s="199"/>
      <c r="Q407" s="199"/>
      <c r="R407" s="199"/>
      <c r="S407" s="199"/>
      <c r="T407" s="20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4" t="s">
        <v>166</v>
      </c>
      <c r="AU407" s="194" t="s">
        <v>82</v>
      </c>
      <c r="AV407" s="14" t="s">
        <v>82</v>
      </c>
      <c r="AW407" s="14" t="s">
        <v>34</v>
      </c>
      <c r="AX407" s="14" t="s">
        <v>72</v>
      </c>
      <c r="AY407" s="194" t="s">
        <v>154</v>
      </c>
    </row>
    <row r="408" s="13" customFormat="1">
      <c r="A408" s="13"/>
      <c r="B408" s="185"/>
      <c r="C408" s="13"/>
      <c r="D408" s="186" t="s">
        <v>166</v>
      </c>
      <c r="E408" s="187" t="s">
        <v>3</v>
      </c>
      <c r="F408" s="188" t="s">
        <v>974</v>
      </c>
      <c r="G408" s="13"/>
      <c r="H408" s="187" t="s">
        <v>3</v>
      </c>
      <c r="I408" s="189"/>
      <c r="J408" s="13"/>
      <c r="K408" s="13"/>
      <c r="L408" s="185"/>
      <c r="M408" s="190"/>
      <c r="N408" s="191"/>
      <c r="O408" s="191"/>
      <c r="P408" s="191"/>
      <c r="Q408" s="191"/>
      <c r="R408" s="191"/>
      <c r="S408" s="191"/>
      <c r="T408" s="19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7" t="s">
        <v>166</v>
      </c>
      <c r="AU408" s="187" t="s">
        <v>82</v>
      </c>
      <c r="AV408" s="13" t="s">
        <v>80</v>
      </c>
      <c r="AW408" s="13" t="s">
        <v>34</v>
      </c>
      <c r="AX408" s="13" t="s">
        <v>72</v>
      </c>
      <c r="AY408" s="187" t="s">
        <v>154</v>
      </c>
    </row>
    <row r="409" s="14" customFormat="1">
      <c r="A409" s="14"/>
      <c r="B409" s="193"/>
      <c r="C409" s="14"/>
      <c r="D409" s="186" t="s">
        <v>166</v>
      </c>
      <c r="E409" s="194" t="s">
        <v>3</v>
      </c>
      <c r="F409" s="195" t="s">
        <v>988</v>
      </c>
      <c r="G409" s="14"/>
      <c r="H409" s="196">
        <v>4.3399999999999999</v>
      </c>
      <c r="I409" s="197"/>
      <c r="J409" s="14"/>
      <c r="K409" s="14"/>
      <c r="L409" s="193"/>
      <c r="M409" s="198"/>
      <c r="N409" s="199"/>
      <c r="O409" s="199"/>
      <c r="P409" s="199"/>
      <c r="Q409" s="199"/>
      <c r="R409" s="199"/>
      <c r="S409" s="199"/>
      <c r="T409" s="20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4" t="s">
        <v>166</v>
      </c>
      <c r="AU409" s="194" t="s">
        <v>82</v>
      </c>
      <c r="AV409" s="14" t="s">
        <v>82</v>
      </c>
      <c r="AW409" s="14" t="s">
        <v>34</v>
      </c>
      <c r="AX409" s="14" t="s">
        <v>72</v>
      </c>
      <c r="AY409" s="194" t="s">
        <v>154</v>
      </c>
    </row>
    <row r="410" s="14" customFormat="1">
      <c r="A410" s="14"/>
      <c r="B410" s="193"/>
      <c r="C410" s="14"/>
      <c r="D410" s="186" t="s">
        <v>166</v>
      </c>
      <c r="E410" s="194" t="s">
        <v>3</v>
      </c>
      <c r="F410" s="195" t="s">
        <v>989</v>
      </c>
      <c r="G410" s="14"/>
      <c r="H410" s="196">
        <v>0.76300000000000001</v>
      </c>
      <c r="I410" s="197"/>
      <c r="J410" s="14"/>
      <c r="K410" s="14"/>
      <c r="L410" s="193"/>
      <c r="M410" s="198"/>
      <c r="N410" s="199"/>
      <c r="O410" s="199"/>
      <c r="P410" s="199"/>
      <c r="Q410" s="199"/>
      <c r="R410" s="199"/>
      <c r="S410" s="199"/>
      <c r="T410" s="20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4" t="s">
        <v>166</v>
      </c>
      <c r="AU410" s="194" t="s">
        <v>82</v>
      </c>
      <c r="AV410" s="14" t="s">
        <v>82</v>
      </c>
      <c r="AW410" s="14" t="s">
        <v>34</v>
      </c>
      <c r="AX410" s="14" t="s">
        <v>72</v>
      </c>
      <c r="AY410" s="194" t="s">
        <v>154</v>
      </c>
    </row>
    <row r="411" s="13" customFormat="1">
      <c r="A411" s="13"/>
      <c r="B411" s="185"/>
      <c r="C411" s="13"/>
      <c r="D411" s="186" t="s">
        <v>166</v>
      </c>
      <c r="E411" s="187" t="s">
        <v>3</v>
      </c>
      <c r="F411" s="188" t="s">
        <v>990</v>
      </c>
      <c r="G411" s="13"/>
      <c r="H411" s="187" t="s">
        <v>3</v>
      </c>
      <c r="I411" s="189"/>
      <c r="J411" s="13"/>
      <c r="K411" s="13"/>
      <c r="L411" s="185"/>
      <c r="M411" s="190"/>
      <c r="N411" s="191"/>
      <c r="O411" s="191"/>
      <c r="P411" s="191"/>
      <c r="Q411" s="191"/>
      <c r="R411" s="191"/>
      <c r="S411" s="191"/>
      <c r="T411" s="19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7" t="s">
        <v>166</v>
      </c>
      <c r="AU411" s="187" t="s">
        <v>82</v>
      </c>
      <c r="AV411" s="13" t="s">
        <v>80</v>
      </c>
      <c r="AW411" s="13" t="s">
        <v>34</v>
      </c>
      <c r="AX411" s="13" t="s">
        <v>72</v>
      </c>
      <c r="AY411" s="187" t="s">
        <v>154</v>
      </c>
    </row>
    <row r="412" s="14" customFormat="1">
      <c r="A412" s="14"/>
      <c r="B412" s="193"/>
      <c r="C412" s="14"/>
      <c r="D412" s="186" t="s">
        <v>166</v>
      </c>
      <c r="E412" s="194" t="s">
        <v>3</v>
      </c>
      <c r="F412" s="195" t="s">
        <v>991</v>
      </c>
      <c r="G412" s="14"/>
      <c r="H412" s="196">
        <v>9.5</v>
      </c>
      <c r="I412" s="197"/>
      <c r="J412" s="14"/>
      <c r="K412" s="14"/>
      <c r="L412" s="193"/>
      <c r="M412" s="198"/>
      <c r="N412" s="199"/>
      <c r="O412" s="199"/>
      <c r="P412" s="199"/>
      <c r="Q412" s="199"/>
      <c r="R412" s="199"/>
      <c r="S412" s="199"/>
      <c r="T412" s="20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4" t="s">
        <v>166</v>
      </c>
      <c r="AU412" s="194" t="s">
        <v>82</v>
      </c>
      <c r="AV412" s="14" t="s">
        <v>82</v>
      </c>
      <c r="AW412" s="14" t="s">
        <v>34</v>
      </c>
      <c r="AX412" s="14" t="s">
        <v>72</v>
      </c>
      <c r="AY412" s="194" t="s">
        <v>154</v>
      </c>
    </row>
    <row r="413" s="13" customFormat="1">
      <c r="A413" s="13"/>
      <c r="B413" s="185"/>
      <c r="C413" s="13"/>
      <c r="D413" s="186" t="s">
        <v>166</v>
      </c>
      <c r="E413" s="187" t="s">
        <v>3</v>
      </c>
      <c r="F413" s="188" t="s">
        <v>981</v>
      </c>
      <c r="G413" s="13"/>
      <c r="H413" s="187" t="s">
        <v>3</v>
      </c>
      <c r="I413" s="189"/>
      <c r="J413" s="13"/>
      <c r="K413" s="13"/>
      <c r="L413" s="185"/>
      <c r="M413" s="190"/>
      <c r="N413" s="191"/>
      <c r="O413" s="191"/>
      <c r="P413" s="191"/>
      <c r="Q413" s="191"/>
      <c r="R413" s="191"/>
      <c r="S413" s="191"/>
      <c r="T413" s="19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166</v>
      </c>
      <c r="AU413" s="187" t="s">
        <v>82</v>
      </c>
      <c r="AV413" s="13" t="s">
        <v>80</v>
      </c>
      <c r="AW413" s="13" t="s">
        <v>34</v>
      </c>
      <c r="AX413" s="13" t="s">
        <v>72</v>
      </c>
      <c r="AY413" s="187" t="s">
        <v>154</v>
      </c>
    </row>
    <row r="414" s="14" customFormat="1">
      <c r="A414" s="14"/>
      <c r="B414" s="193"/>
      <c r="C414" s="14"/>
      <c r="D414" s="186" t="s">
        <v>166</v>
      </c>
      <c r="E414" s="194" t="s">
        <v>3</v>
      </c>
      <c r="F414" s="195" t="s">
        <v>992</v>
      </c>
      <c r="G414" s="14"/>
      <c r="H414" s="196">
        <v>6.6669999999999998</v>
      </c>
      <c r="I414" s="197"/>
      <c r="J414" s="14"/>
      <c r="K414" s="14"/>
      <c r="L414" s="193"/>
      <c r="M414" s="198"/>
      <c r="N414" s="199"/>
      <c r="O414" s="199"/>
      <c r="P414" s="199"/>
      <c r="Q414" s="199"/>
      <c r="R414" s="199"/>
      <c r="S414" s="199"/>
      <c r="T414" s="20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4" t="s">
        <v>166</v>
      </c>
      <c r="AU414" s="194" t="s">
        <v>82</v>
      </c>
      <c r="AV414" s="14" t="s">
        <v>82</v>
      </c>
      <c r="AW414" s="14" t="s">
        <v>34</v>
      </c>
      <c r="AX414" s="14" t="s">
        <v>72</v>
      </c>
      <c r="AY414" s="194" t="s">
        <v>154</v>
      </c>
    </row>
    <row r="415" s="15" customFormat="1">
      <c r="A415" s="15"/>
      <c r="B415" s="201"/>
      <c r="C415" s="15"/>
      <c r="D415" s="186" t="s">
        <v>166</v>
      </c>
      <c r="E415" s="202" t="s">
        <v>3</v>
      </c>
      <c r="F415" s="203" t="s">
        <v>171</v>
      </c>
      <c r="G415" s="15"/>
      <c r="H415" s="204">
        <v>26.972999999999999</v>
      </c>
      <c r="I415" s="205"/>
      <c r="J415" s="15"/>
      <c r="K415" s="15"/>
      <c r="L415" s="201"/>
      <c r="M415" s="206"/>
      <c r="N415" s="207"/>
      <c r="O415" s="207"/>
      <c r="P415" s="207"/>
      <c r="Q415" s="207"/>
      <c r="R415" s="207"/>
      <c r="S415" s="207"/>
      <c r="T415" s="20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02" t="s">
        <v>166</v>
      </c>
      <c r="AU415" s="202" t="s">
        <v>82</v>
      </c>
      <c r="AV415" s="15" t="s">
        <v>162</v>
      </c>
      <c r="AW415" s="15" t="s">
        <v>34</v>
      </c>
      <c r="AX415" s="15" t="s">
        <v>80</v>
      </c>
      <c r="AY415" s="202" t="s">
        <v>154</v>
      </c>
    </row>
    <row r="416" s="2" customFormat="1" ht="78" customHeight="1">
      <c r="A416" s="40"/>
      <c r="B416" s="166"/>
      <c r="C416" s="167" t="s">
        <v>534</v>
      </c>
      <c r="D416" s="167" t="s">
        <v>157</v>
      </c>
      <c r="E416" s="168" t="s">
        <v>1005</v>
      </c>
      <c r="F416" s="169" t="s">
        <v>1006</v>
      </c>
      <c r="G416" s="170" t="s">
        <v>435</v>
      </c>
      <c r="H416" s="171">
        <v>0.89000000000000001</v>
      </c>
      <c r="I416" s="172"/>
      <c r="J416" s="173">
        <f>ROUND(I416*H416,2)</f>
        <v>0</v>
      </c>
      <c r="K416" s="169" t="s">
        <v>161</v>
      </c>
      <c r="L416" s="41"/>
      <c r="M416" s="174" t="s">
        <v>3</v>
      </c>
      <c r="N416" s="175" t="s">
        <v>43</v>
      </c>
      <c r="O416" s="74"/>
      <c r="P416" s="176">
        <f>O416*H416</f>
        <v>0</v>
      </c>
      <c r="Q416" s="176">
        <v>1.05555</v>
      </c>
      <c r="R416" s="176">
        <f>Q416*H416</f>
        <v>0.93943949999999998</v>
      </c>
      <c r="S416" s="176">
        <v>0</v>
      </c>
      <c r="T416" s="17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178" t="s">
        <v>162</v>
      </c>
      <c r="AT416" s="178" t="s">
        <v>157</v>
      </c>
      <c r="AU416" s="178" t="s">
        <v>82</v>
      </c>
      <c r="AY416" s="21" t="s">
        <v>154</v>
      </c>
      <c r="BE416" s="179">
        <f>IF(N416="základní",J416,0)</f>
        <v>0</v>
      </c>
      <c r="BF416" s="179">
        <f>IF(N416="snížená",J416,0)</f>
        <v>0</v>
      </c>
      <c r="BG416" s="179">
        <f>IF(N416="zákl. přenesená",J416,0)</f>
        <v>0</v>
      </c>
      <c r="BH416" s="179">
        <f>IF(N416="sníž. přenesená",J416,0)</f>
        <v>0</v>
      </c>
      <c r="BI416" s="179">
        <f>IF(N416="nulová",J416,0)</f>
        <v>0</v>
      </c>
      <c r="BJ416" s="21" t="s">
        <v>80</v>
      </c>
      <c r="BK416" s="179">
        <f>ROUND(I416*H416,2)</f>
        <v>0</v>
      </c>
      <c r="BL416" s="21" t="s">
        <v>162</v>
      </c>
      <c r="BM416" s="178" t="s">
        <v>1007</v>
      </c>
    </row>
    <row r="417" s="2" customFormat="1">
      <c r="A417" s="40"/>
      <c r="B417" s="41"/>
      <c r="C417" s="40"/>
      <c r="D417" s="180" t="s">
        <v>164</v>
      </c>
      <c r="E417" s="40"/>
      <c r="F417" s="181" t="s">
        <v>1008</v>
      </c>
      <c r="G417" s="40"/>
      <c r="H417" s="40"/>
      <c r="I417" s="182"/>
      <c r="J417" s="40"/>
      <c r="K417" s="40"/>
      <c r="L417" s="41"/>
      <c r="M417" s="183"/>
      <c r="N417" s="184"/>
      <c r="O417" s="74"/>
      <c r="P417" s="74"/>
      <c r="Q417" s="74"/>
      <c r="R417" s="74"/>
      <c r="S417" s="74"/>
      <c r="T417" s="75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21" t="s">
        <v>164</v>
      </c>
      <c r="AU417" s="21" t="s">
        <v>82</v>
      </c>
    </row>
    <row r="418" s="13" customFormat="1">
      <c r="A418" s="13"/>
      <c r="B418" s="185"/>
      <c r="C418" s="13"/>
      <c r="D418" s="186" t="s">
        <v>166</v>
      </c>
      <c r="E418" s="187" t="s">
        <v>3</v>
      </c>
      <c r="F418" s="188" t="s">
        <v>860</v>
      </c>
      <c r="G418" s="13"/>
      <c r="H418" s="187" t="s">
        <v>3</v>
      </c>
      <c r="I418" s="189"/>
      <c r="J418" s="13"/>
      <c r="K418" s="13"/>
      <c r="L418" s="185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166</v>
      </c>
      <c r="AU418" s="187" t="s">
        <v>82</v>
      </c>
      <c r="AV418" s="13" t="s">
        <v>80</v>
      </c>
      <c r="AW418" s="13" t="s">
        <v>34</v>
      </c>
      <c r="AX418" s="13" t="s">
        <v>72</v>
      </c>
      <c r="AY418" s="187" t="s">
        <v>154</v>
      </c>
    </row>
    <row r="419" s="14" customFormat="1">
      <c r="A419" s="14"/>
      <c r="B419" s="193"/>
      <c r="C419" s="14"/>
      <c r="D419" s="186" t="s">
        <v>166</v>
      </c>
      <c r="E419" s="194" t="s">
        <v>3</v>
      </c>
      <c r="F419" s="195" t="s">
        <v>1009</v>
      </c>
      <c r="G419" s="14"/>
      <c r="H419" s="196">
        <v>0.188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166</v>
      </c>
      <c r="AU419" s="194" t="s">
        <v>82</v>
      </c>
      <c r="AV419" s="14" t="s">
        <v>82</v>
      </c>
      <c r="AW419" s="14" t="s">
        <v>34</v>
      </c>
      <c r="AX419" s="14" t="s">
        <v>72</v>
      </c>
      <c r="AY419" s="194" t="s">
        <v>154</v>
      </c>
    </row>
    <row r="420" s="13" customFormat="1">
      <c r="A420" s="13"/>
      <c r="B420" s="185"/>
      <c r="C420" s="13"/>
      <c r="D420" s="186" t="s">
        <v>166</v>
      </c>
      <c r="E420" s="187" t="s">
        <v>3</v>
      </c>
      <c r="F420" s="188" t="s">
        <v>974</v>
      </c>
      <c r="G420" s="13"/>
      <c r="H420" s="187" t="s">
        <v>3</v>
      </c>
      <c r="I420" s="189"/>
      <c r="J420" s="13"/>
      <c r="K420" s="13"/>
      <c r="L420" s="185"/>
      <c r="M420" s="190"/>
      <c r="N420" s="191"/>
      <c r="O420" s="191"/>
      <c r="P420" s="191"/>
      <c r="Q420" s="191"/>
      <c r="R420" s="191"/>
      <c r="S420" s="191"/>
      <c r="T420" s="19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166</v>
      </c>
      <c r="AU420" s="187" t="s">
        <v>82</v>
      </c>
      <c r="AV420" s="13" t="s">
        <v>80</v>
      </c>
      <c r="AW420" s="13" t="s">
        <v>34</v>
      </c>
      <c r="AX420" s="13" t="s">
        <v>72</v>
      </c>
      <c r="AY420" s="187" t="s">
        <v>154</v>
      </c>
    </row>
    <row r="421" s="14" customFormat="1">
      <c r="A421" s="14"/>
      <c r="B421" s="193"/>
      <c r="C421" s="14"/>
      <c r="D421" s="186" t="s">
        <v>166</v>
      </c>
      <c r="E421" s="194" t="s">
        <v>3</v>
      </c>
      <c r="F421" s="195" t="s">
        <v>1010</v>
      </c>
      <c r="G421" s="14"/>
      <c r="H421" s="196">
        <v>0.14299999999999999</v>
      </c>
      <c r="I421" s="197"/>
      <c r="J421" s="14"/>
      <c r="K421" s="14"/>
      <c r="L421" s="193"/>
      <c r="M421" s="198"/>
      <c r="N421" s="199"/>
      <c r="O421" s="199"/>
      <c r="P421" s="199"/>
      <c r="Q421" s="199"/>
      <c r="R421" s="199"/>
      <c r="S421" s="199"/>
      <c r="T421" s="20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4" t="s">
        <v>166</v>
      </c>
      <c r="AU421" s="194" t="s">
        <v>82</v>
      </c>
      <c r="AV421" s="14" t="s">
        <v>82</v>
      </c>
      <c r="AW421" s="14" t="s">
        <v>34</v>
      </c>
      <c r="AX421" s="14" t="s">
        <v>72</v>
      </c>
      <c r="AY421" s="194" t="s">
        <v>154</v>
      </c>
    </row>
    <row r="422" s="14" customFormat="1">
      <c r="A422" s="14"/>
      <c r="B422" s="193"/>
      <c r="C422" s="14"/>
      <c r="D422" s="186" t="s">
        <v>166</v>
      </c>
      <c r="E422" s="194" t="s">
        <v>3</v>
      </c>
      <c r="F422" s="195" t="s">
        <v>1011</v>
      </c>
      <c r="G422" s="14"/>
      <c r="H422" s="196">
        <v>0.025000000000000001</v>
      </c>
      <c r="I422" s="197"/>
      <c r="J422" s="14"/>
      <c r="K422" s="14"/>
      <c r="L422" s="193"/>
      <c r="M422" s="198"/>
      <c r="N422" s="199"/>
      <c r="O422" s="199"/>
      <c r="P422" s="199"/>
      <c r="Q422" s="199"/>
      <c r="R422" s="199"/>
      <c r="S422" s="199"/>
      <c r="T422" s="20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4" t="s">
        <v>166</v>
      </c>
      <c r="AU422" s="194" t="s">
        <v>82</v>
      </c>
      <c r="AV422" s="14" t="s">
        <v>82</v>
      </c>
      <c r="AW422" s="14" t="s">
        <v>34</v>
      </c>
      <c r="AX422" s="14" t="s">
        <v>72</v>
      </c>
      <c r="AY422" s="194" t="s">
        <v>154</v>
      </c>
    </row>
    <row r="423" s="13" customFormat="1">
      <c r="A423" s="13"/>
      <c r="B423" s="185"/>
      <c r="C423" s="13"/>
      <c r="D423" s="186" t="s">
        <v>166</v>
      </c>
      <c r="E423" s="187" t="s">
        <v>3</v>
      </c>
      <c r="F423" s="188" t="s">
        <v>977</v>
      </c>
      <c r="G423" s="13"/>
      <c r="H423" s="187" t="s">
        <v>3</v>
      </c>
      <c r="I423" s="189"/>
      <c r="J423" s="13"/>
      <c r="K423" s="13"/>
      <c r="L423" s="185"/>
      <c r="M423" s="190"/>
      <c r="N423" s="191"/>
      <c r="O423" s="191"/>
      <c r="P423" s="191"/>
      <c r="Q423" s="191"/>
      <c r="R423" s="191"/>
      <c r="S423" s="191"/>
      <c r="T423" s="19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166</v>
      </c>
      <c r="AU423" s="187" t="s">
        <v>82</v>
      </c>
      <c r="AV423" s="13" t="s">
        <v>80</v>
      </c>
      <c r="AW423" s="13" t="s">
        <v>34</v>
      </c>
      <c r="AX423" s="13" t="s">
        <v>72</v>
      </c>
      <c r="AY423" s="187" t="s">
        <v>154</v>
      </c>
    </row>
    <row r="424" s="14" customFormat="1">
      <c r="A424" s="14"/>
      <c r="B424" s="193"/>
      <c r="C424" s="14"/>
      <c r="D424" s="186" t="s">
        <v>166</v>
      </c>
      <c r="E424" s="194" t="s">
        <v>3</v>
      </c>
      <c r="F424" s="195" t="s">
        <v>1012</v>
      </c>
      <c r="G424" s="14"/>
      <c r="H424" s="196">
        <v>0.314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166</v>
      </c>
      <c r="AU424" s="194" t="s">
        <v>82</v>
      </c>
      <c r="AV424" s="14" t="s">
        <v>82</v>
      </c>
      <c r="AW424" s="14" t="s">
        <v>34</v>
      </c>
      <c r="AX424" s="14" t="s">
        <v>72</v>
      </c>
      <c r="AY424" s="194" t="s">
        <v>154</v>
      </c>
    </row>
    <row r="425" s="13" customFormat="1">
      <c r="A425" s="13"/>
      <c r="B425" s="185"/>
      <c r="C425" s="13"/>
      <c r="D425" s="186" t="s">
        <v>166</v>
      </c>
      <c r="E425" s="187" t="s">
        <v>3</v>
      </c>
      <c r="F425" s="188" t="s">
        <v>981</v>
      </c>
      <c r="G425" s="13"/>
      <c r="H425" s="187" t="s">
        <v>3</v>
      </c>
      <c r="I425" s="189"/>
      <c r="J425" s="13"/>
      <c r="K425" s="13"/>
      <c r="L425" s="185"/>
      <c r="M425" s="190"/>
      <c r="N425" s="191"/>
      <c r="O425" s="191"/>
      <c r="P425" s="191"/>
      <c r="Q425" s="191"/>
      <c r="R425" s="191"/>
      <c r="S425" s="191"/>
      <c r="T425" s="19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7" t="s">
        <v>166</v>
      </c>
      <c r="AU425" s="187" t="s">
        <v>82</v>
      </c>
      <c r="AV425" s="13" t="s">
        <v>80</v>
      </c>
      <c r="AW425" s="13" t="s">
        <v>34</v>
      </c>
      <c r="AX425" s="13" t="s">
        <v>72</v>
      </c>
      <c r="AY425" s="187" t="s">
        <v>154</v>
      </c>
    </row>
    <row r="426" s="14" customFormat="1">
      <c r="A426" s="14"/>
      <c r="B426" s="193"/>
      <c r="C426" s="14"/>
      <c r="D426" s="186" t="s">
        <v>166</v>
      </c>
      <c r="E426" s="194" t="s">
        <v>3</v>
      </c>
      <c r="F426" s="195" t="s">
        <v>1013</v>
      </c>
      <c r="G426" s="14"/>
      <c r="H426" s="196">
        <v>0.22</v>
      </c>
      <c r="I426" s="197"/>
      <c r="J426" s="14"/>
      <c r="K426" s="14"/>
      <c r="L426" s="193"/>
      <c r="M426" s="198"/>
      <c r="N426" s="199"/>
      <c r="O426" s="199"/>
      <c r="P426" s="199"/>
      <c r="Q426" s="199"/>
      <c r="R426" s="199"/>
      <c r="S426" s="199"/>
      <c r="T426" s="20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4" t="s">
        <v>166</v>
      </c>
      <c r="AU426" s="194" t="s">
        <v>82</v>
      </c>
      <c r="AV426" s="14" t="s">
        <v>82</v>
      </c>
      <c r="AW426" s="14" t="s">
        <v>34</v>
      </c>
      <c r="AX426" s="14" t="s">
        <v>72</v>
      </c>
      <c r="AY426" s="194" t="s">
        <v>154</v>
      </c>
    </row>
    <row r="427" s="15" customFormat="1">
      <c r="A427" s="15"/>
      <c r="B427" s="201"/>
      <c r="C427" s="15"/>
      <c r="D427" s="186" t="s">
        <v>166</v>
      </c>
      <c r="E427" s="202" t="s">
        <v>3</v>
      </c>
      <c r="F427" s="203" t="s">
        <v>171</v>
      </c>
      <c r="G427" s="15"/>
      <c r="H427" s="204">
        <v>0.89000000000000001</v>
      </c>
      <c r="I427" s="205"/>
      <c r="J427" s="15"/>
      <c r="K427" s="15"/>
      <c r="L427" s="201"/>
      <c r="M427" s="206"/>
      <c r="N427" s="207"/>
      <c r="O427" s="207"/>
      <c r="P427" s="207"/>
      <c r="Q427" s="207"/>
      <c r="R427" s="207"/>
      <c r="S427" s="207"/>
      <c r="T427" s="20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02" t="s">
        <v>166</v>
      </c>
      <c r="AU427" s="202" t="s">
        <v>82</v>
      </c>
      <c r="AV427" s="15" t="s">
        <v>162</v>
      </c>
      <c r="AW427" s="15" t="s">
        <v>34</v>
      </c>
      <c r="AX427" s="15" t="s">
        <v>80</v>
      </c>
      <c r="AY427" s="202" t="s">
        <v>154</v>
      </c>
    </row>
    <row r="428" s="2" customFormat="1" ht="16.5" customHeight="1">
      <c r="A428" s="40"/>
      <c r="B428" s="166"/>
      <c r="C428" s="167" t="s">
        <v>541</v>
      </c>
      <c r="D428" s="167" t="s">
        <v>157</v>
      </c>
      <c r="E428" s="168" t="s">
        <v>1014</v>
      </c>
      <c r="F428" s="169" t="s">
        <v>1015</v>
      </c>
      <c r="G428" s="170" t="s">
        <v>174</v>
      </c>
      <c r="H428" s="171">
        <v>3.1779999999999999</v>
      </c>
      <c r="I428" s="172"/>
      <c r="J428" s="173">
        <f>ROUND(I428*H428,2)</f>
        <v>0</v>
      </c>
      <c r="K428" s="169" t="s">
        <v>161</v>
      </c>
      <c r="L428" s="41"/>
      <c r="M428" s="174" t="s">
        <v>3</v>
      </c>
      <c r="N428" s="175" t="s">
        <v>43</v>
      </c>
      <c r="O428" s="74"/>
      <c r="P428" s="176">
        <f>O428*H428</f>
        <v>0</v>
      </c>
      <c r="Q428" s="176">
        <v>2.5019800000000001</v>
      </c>
      <c r="R428" s="176">
        <f>Q428*H428</f>
        <v>7.9512924400000005</v>
      </c>
      <c r="S428" s="176">
        <v>0</v>
      </c>
      <c r="T428" s="17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178" t="s">
        <v>162</v>
      </c>
      <c r="AT428" s="178" t="s">
        <v>157</v>
      </c>
      <c r="AU428" s="178" t="s">
        <v>82</v>
      </c>
      <c r="AY428" s="21" t="s">
        <v>154</v>
      </c>
      <c r="BE428" s="179">
        <f>IF(N428="základní",J428,0)</f>
        <v>0</v>
      </c>
      <c r="BF428" s="179">
        <f>IF(N428="snížená",J428,0)</f>
        <v>0</v>
      </c>
      <c r="BG428" s="179">
        <f>IF(N428="zákl. přenesená",J428,0)</f>
        <v>0</v>
      </c>
      <c r="BH428" s="179">
        <f>IF(N428="sníž. přenesená",J428,0)</f>
        <v>0</v>
      </c>
      <c r="BI428" s="179">
        <f>IF(N428="nulová",J428,0)</f>
        <v>0</v>
      </c>
      <c r="BJ428" s="21" t="s">
        <v>80</v>
      </c>
      <c r="BK428" s="179">
        <f>ROUND(I428*H428,2)</f>
        <v>0</v>
      </c>
      <c r="BL428" s="21" t="s">
        <v>162</v>
      </c>
      <c r="BM428" s="178" t="s">
        <v>1016</v>
      </c>
    </row>
    <row r="429" s="2" customFormat="1">
      <c r="A429" s="40"/>
      <c r="B429" s="41"/>
      <c r="C429" s="40"/>
      <c r="D429" s="180" t="s">
        <v>164</v>
      </c>
      <c r="E429" s="40"/>
      <c r="F429" s="181" t="s">
        <v>1017</v>
      </c>
      <c r="G429" s="40"/>
      <c r="H429" s="40"/>
      <c r="I429" s="182"/>
      <c r="J429" s="40"/>
      <c r="K429" s="40"/>
      <c r="L429" s="41"/>
      <c r="M429" s="183"/>
      <c r="N429" s="184"/>
      <c r="O429" s="74"/>
      <c r="P429" s="74"/>
      <c r="Q429" s="74"/>
      <c r="R429" s="74"/>
      <c r="S429" s="74"/>
      <c r="T429" s="75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21" t="s">
        <v>164</v>
      </c>
      <c r="AU429" s="21" t="s">
        <v>82</v>
      </c>
    </row>
    <row r="430" s="13" customFormat="1">
      <c r="A430" s="13"/>
      <c r="B430" s="185"/>
      <c r="C430" s="13"/>
      <c r="D430" s="186" t="s">
        <v>166</v>
      </c>
      <c r="E430" s="187" t="s">
        <v>3</v>
      </c>
      <c r="F430" s="188" t="s">
        <v>1018</v>
      </c>
      <c r="G430" s="13"/>
      <c r="H430" s="187" t="s">
        <v>3</v>
      </c>
      <c r="I430" s="189"/>
      <c r="J430" s="13"/>
      <c r="K430" s="13"/>
      <c r="L430" s="185"/>
      <c r="M430" s="190"/>
      <c r="N430" s="191"/>
      <c r="O430" s="191"/>
      <c r="P430" s="191"/>
      <c r="Q430" s="191"/>
      <c r="R430" s="191"/>
      <c r="S430" s="191"/>
      <c r="T430" s="19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166</v>
      </c>
      <c r="AU430" s="187" t="s">
        <v>82</v>
      </c>
      <c r="AV430" s="13" t="s">
        <v>80</v>
      </c>
      <c r="AW430" s="13" t="s">
        <v>34</v>
      </c>
      <c r="AX430" s="13" t="s">
        <v>72</v>
      </c>
      <c r="AY430" s="187" t="s">
        <v>154</v>
      </c>
    </row>
    <row r="431" s="14" customFormat="1">
      <c r="A431" s="14"/>
      <c r="B431" s="193"/>
      <c r="C431" s="14"/>
      <c r="D431" s="186" t="s">
        <v>166</v>
      </c>
      <c r="E431" s="194" t="s">
        <v>3</v>
      </c>
      <c r="F431" s="195" t="s">
        <v>1019</v>
      </c>
      <c r="G431" s="14"/>
      <c r="H431" s="196">
        <v>2.8889999999999998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166</v>
      </c>
      <c r="AU431" s="194" t="s">
        <v>82</v>
      </c>
      <c r="AV431" s="14" t="s">
        <v>82</v>
      </c>
      <c r="AW431" s="14" t="s">
        <v>34</v>
      </c>
      <c r="AX431" s="14" t="s">
        <v>72</v>
      </c>
      <c r="AY431" s="194" t="s">
        <v>154</v>
      </c>
    </row>
    <row r="432" s="13" customFormat="1">
      <c r="A432" s="13"/>
      <c r="B432" s="185"/>
      <c r="C432" s="13"/>
      <c r="D432" s="186" t="s">
        <v>166</v>
      </c>
      <c r="E432" s="187" t="s">
        <v>3</v>
      </c>
      <c r="F432" s="188" t="s">
        <v>1020</v>
      </c>
      <c r="G432" s="13"/>
      <c r="H432" s="187" t="s">
        <v>3</v>
      </c>
      <c r="I432" s="189"/>
      <c r="J432" s="13"/>
      <c r="K432" s="13"/>
      <c r="L432" s="185"/>
      <c r="M432" s="190"/>
      <c r="N432" s="191"/>
      <c r="O432" s="191"/>
      <c r="P432" s="191"/>
      <c r="Q432" s="191"/>
      <c r="R432" s="191"/>
      <c r="S432" s="191"/>
      <c r="T432" s="19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7" t="s">
        <v>166</v>
      </c>
      <c r="AU432" s="187" t="s">
        <v>82</v>
      </c>
      <c r="AV432" s="13" t="s">
        <v>80</v>
      </c>
      <c r="AW432" s="13" t="s">
        <v>34</v>
      </c>
      <c r="AX432" s="13" t="s">
        <v>72</v>
      </c>
      <c r="AY432" s="187" t="s">
        <v>154</v>
      </c>
    </row>
    <row r="433" s="14" customFormat="1">
      <c r="A433" s="14"/>
      <c r="B433" s="193"/>
      <c r="C433" s="14"/>
      <c r="D433" s="186" t="s">
        <v>166</v>
      </c>
      <c r="E433" s="194" t="s">
        <v>3</v>
      </c>
      <c r="F433" s="195" t="s">
        <v>1021</v>
      </c>
      <c r="G433" s="14"/>
      <c r="H433" s="196">
        <v>0.28899999999999998</v>
      </c>
      <c r="I433" s="197"/>
      <c r="J433" s="14"/>
      <c r="K433" s="14"/>
      <c r="L433" s="193"/>
      <c r="M433" s="198"/>
      <c r="N433" s="199"/>
      <c r="O433" s="199"/>
      <c r="P433" s="199"/>
      <c r="Q433" s="199"/>
      <c r="R433" s="199"/>
      <c r="S433" s="199"/>
      <c r="T433" s="20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4" t="s">
        <v>166</v>
      </c>
      <c r="AU433" s="194" t="s">
        <v>82</v>
      </c>
      <c r="AV433" s="14" t="s">
        <v>82</v>
      </c>
      <c r="AW433" s="14" t="s">
        <v>34</v>
      </c>
      <c r="AX433" s="14" t="s">
        <v>72</v>
      </c>
      <c r="AY433" s="194" t="s">
        <v>154</v>
      </c>
    </row>
    <row r="434" s="15" customFormat="1">
      <c r="A434" s="15"/>
      <c r="B434" s="201"/>
      <c r="C434" s="15"/>
      <c r="D434" s="186" t="s">
        <v>166</v>
      </c>
      <c r="E434" s="202" t="s">
        <v>3</v>
      </c>
      <c r="F434" s="203" t="s">
        <v>171</v>
      </c>
      <c r="G434" s="15"/>
      <c r="H434" s="204">
        <v>3.1779999999999999</v>
      </c>
      <c r="I434" s="205"/>
      <c r="J434" s="15"/>
      <c r="K434" s="15"/>
      <c r="L434" s="201"/>
      <c r="M434" s="206"/>
      <c r="N434" s="207"/>
      <c r="O434" s="207"/>
      <c r="P434" s="207"/>
      <c r="Q434" s="207"/>
      <c r="R434" s="207"/>
      <c r="S434" s="207"/>
      <c r="T434" s="20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02" t="s">
        <v>166</v>
      </c>
      <c r="AU434" s="202" t="s">
        <v>82</v>
      </c>
      <c r="AV434" s="15" t="s">
        <v>162</v>
      </c>
      <c r="AW434" s="15" t="s">
        <v>34</v>
      </c>
      <c r="AX434" s="15" t="s">
        <v>80</v>
      </c>
      <c r="AY434" s="202" t="s">
        <v>154</v>
      </c>
    </row>
    <row r="435" s="2" customFormat="1" ht="24.15" customHeight="1">
      <c r="A435" s="40"/>
      <c r="B435" s="166"/>
      <c r="C435" s="167" t="s">
        <v>546</v>
      </c>
      <c r="D435" s="167" t="s">
        <v>157</v>
      </c>
      <c r="E435" s="168" t="s">
        <v>1022</v>
      </c>
      <c r="F435" s="169" t="s">
        <v>1023</v>
      </c>
      <c r="G435" s="170" t="s">
        <v>186</v>
      </c>
      <c r="H435" s="171">
        <v>7.7039999999999997</v>
      </c>
      <c r="I435" s="172"/>
      <c r="J435" s="173">
        <f>ROUND(I435*H435,2)</f>
        <v>0</v>
      </c>
      <c r="K435" s="169" t="s">
        <v>161</v>
      </c>
      <c r="L435" s="41"/>
      <c r="M435" s="174" t="s">
        <v>3</v>
      </c>
      <c r="N435" s="175" t="s">
        <v>43</v>
      </c>
      <c r="O435" s="74"/>
      <c r="P435" s="176">
        <f>O435*H435</f>
        <v>0</v>
      </c>
      <c r="Q435" s="176">
        <v>0.011169999999999999</v>
      </c>
      <c r="R435" s="176">
        <f>Q435*H435</f>
        <v>0.086053679999999994</v>
      </c>
      <c r="S435" s="176">
        <v>0</v>
      </c>
      <c r="T435" s="17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178" t="s">
        <v>162</v>
      </c>
      <c r="AT435" s="178" t="s">
        <v>157</v>
      </c>
      <c r="AU435" s="178" t="s">
        <v>82</v>
      </c>
      <c r="AY435" s="21" t="s">
        <v>154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21" t="s">
        <v>80</v>
      </c>
      <c r="BK435" s="179">
        <f>ROUND(I435*H435,2)</f>
        <v>0</v>
      </c>
      <c r="BL435" s="21" t="s">
        <v>162</v>
      </c>
      <c r="BM435" s="178" t="s">
        <v>1024</v>
      </c>
    </row>
    <row r="436" s="2" customFormat="1">
      <c r="A436" s="40"/>
      <c r="B436" s="41"/>
      <c r="C436" s="40"/>
      <c r="D436" s="180" t="s">
        <v>164</v>
      </c>
      <c r="E436" s="40"/>
      <c r="F436" s="181" t="s">
        <v>1025</v>
      </c>
      <c r="G436" s="40"/>
      <c r="H436" s="40"/>
      <c r="I436" s="182"/>
      <c r="J436" s="40"/>
      <c r="K436" s="40"/>
      <c r="L436" s="41"/>
      <c r="M436" s="183"/>
      <c r="N436" s="184"/>
      <c r="O436" s="74"/>
      <c r="P436" s="74"/>
      <c r="Q436" s="74"/>
      <c r="R436" s="74"/>
      <c r="S436" s="74"/>
      <c r="T436" s="75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21" t="s">
        <v>164</v>
      </c>
      <c r="AU436" s="21" t="s">
        <v>82</v>
      </c>
    </row>
    <row r="437" s="13" customFormat="1">
      <c r="A437" s="13"/>
      <c r="B437" s="185"/>
      <c r="C437" s="13"/>
      <c r="D437" s="186" t="s">
        <v>166</v>
      </c>
      <c r="E437" s="187" t="s">
        <v>3</v>
      </c>
      <c r="F437" s="188" t="s">
        <v>1018</v>
      </c>
      <c r="G437" s="13"/>
      <c r="H437" s="187" t="s">
        <v>3</v>
      </c>
      <c r="I437" s="189"/>
      <c r="J437" s="13"/>
      <c r="K437" s="13"/>
      <c r="L437" s="185"/>
      <c r="M437" s="190"/>
      <c r="N437" s="191"/>
      <c r="O437" s="191"/>
      <c r="P437" s="191"/>
      <c r="Q437" s="191"/>
      <c r="R437" s="191"/>
      <c r="S437" s="191"/>
      <c r="T437" s="19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166</v>
      </c>
      <c r="AU437" s="187" t="s">
        <v>82</v>
      </c>
      <c r="AV437" s="13" t="s">
        <v>80</v>
      </c>
      <c r="AW437" s="13" t="s">
        <v>34</v>
      </c>
      <c r="AX437" s="13" t="s">
        <v>72</v>
      </c>
      <c r="AY437" s="187" t="s">
        <v>154</v>
      </c>
    </row>
    <row r="438" s="14" customFormat="1">
      <c r="A438" s="14"/>
      <c r="B438" s="193"/>
      <c r="C438" s="14"/>
      <c r="D438" s="186" t="s">
        <v>166</v>
      </c>
      <c r="E438" s="194" t="s">
        <v>3</v>
      </c>
      <c r="F438" s="195" t="s">
        <v>1026</v>
      </c>
      <c r="G438" s="14"/>
      <c r="H438" s="196">
        <v>4.8150000000000004</v>
      </c>
      <c r="I438" s="197"/>
      <c r="J438" s="14"/>
      <c r="K438" s="14"/>
      <c r="L438" s="193"/>
      <c r="M438" s="198"/>
      <c r="N438" s="199"/>
      <c r="O438" s="199"/>
      <c r="P438" s="199"/>
      <c r="Q438" s="199"/>
      <c r="R438" s="199"/>
      <c r="S438" s="199"/>
      <c r="T438" s="20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4" t="s">
        <v>166</v>
      </c>
      <c r="AU438" s="194" t="s">
        <v>82</v>
      </c>
      <c r="AV438" s="14" t="s">
        <v>82</v>
      </c>
      <c r="AW438" s="14" t="s">
        <v>34</v>
      </c>
      <c r="AX438" s="14" t="s">
        <v>72</v>
      </c>
      <c r="AY438" s="194" t="s">
        <v>154</v>
      </c>
    </row>
    <row r="439" s="13" customFormat="1">
      <c r="A439" s="13"/>
      <c r="B439" s="185"/>
      <c r="C439" s="13"/>
      <c r="D439" s="186" t="s">
        <v>166</v>
      </c>
      <c r="E439" s="187" t="s">
        <v>3</v>
      </c>
      <c r="F439" s="188" t="s">
        <v>1020</v>
      </c>
      <c r="G439" s="13"/>
      <c r="H439" s="187" t="s">
        <v>3</v>
      </c>
      <c r="I439" s="189"/>
      <c r="J439" s="13"/>
      <c r="K439" s="13"/>
      <c r="L439" s="185"/>
      <c r="M439" s="190"/>
      <c r="N439" s="191"/>
      <c r="O439" s="191"/>
      <c r="P439" s="191"/>
      <c r="Q439" s="191"/>
      <c r="R439" s="191"/>
      <c r="S439" s="191"/>
      <c r="T439" s="19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7" t="s">
        <v>166</v>
      </c>
      <c r="AU439" s="187" t="s">
        <v>82</v>
      </c>
      <c r="AV439" s="13" t="s">
        <v>80</v>
      </c>
      <c r="AW439" s="13" t="s">
        <v>34</v>
      </c>
      <c r="AX439" s="13" t="s">
        <v>72</v>
      </c>
      <c r="AY439" s="187" t="s">
        <v>154</v>
      </c>
    </row>
    <row r="440" s="14" customFormat="1">
      <c r="A440" s="14"/>
      <c r="B440" s="193"/>
      <c r="C440" s="14"/>
      <c r="D440" s="186" t="s">
        <v>166</v>
      </c>
      <c r="E440" s="194" t="s">
        <v>3</v>
      </c>
      <c r="F440" s="195" t="s">
        <v>1027</v>
      </c>
      <c r="G440" s="14"/>
      <c r="H440" s="196">
        <v>2.8889999999999998</v>
      </c>
      <c r="I440" s="197"/>
      <c r="J440" s="14"/>
      <c r="K440" s="14"/>
      <c r="L440" s="193"/>
      <c r="M440" s="198"/>
      <c r="N440" s="199"/>
      <c r="O440" s="199"/>
      <c r="P440" s="199"/>
      <c r="Q440" s="199"/>
      <c r="R440" s="199"/>
      <c r="S440" s="199"/>
      <c r="T440" s="20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4" t="s">
        <v>166</v>
      </c>
      <c r="AU440" s="194" t="s">
        <v>82</v>
      </c>
      <c r="AV440" s="14" t="s">
        <v>82</v>
      </c>
      <c r="AW440" s="14" t="s">
        <v>34</v>
      </c>
      <c r="AX440" s="14" t="s">
        <v>72</v>
      </c>
      <c r="AY440" s="194" t="s">
        <v>154</v>
      </c>
    </row>
    <row r="441" s="15" customFormat="1">
      <c r="A441" s="15"/>
      <c r="B441" s="201"/>
      <c r="C441" s="15"/>
      <c r="D441" s="186" t="s">
        <v>166</v>
      </c>
      <c r="E441" s="202" t="s">
        <v>3</v>
      </c>
      <c r="F441" s="203" t="s">
        <v>171</v>
      </c>
      <c r="G441" s="15"/>
      <c r="H441" s="204">
        <v>7.7039999999999997</v>
      </c>
      <c r="I441" s="205"/>
      <c r="J441" s="15"/>
      <c r="K441" s="15"/>
      <c r="L441" s="201"/>
      <c r="M441" s="206"/>
      <c r="N441" s="207"/>
      <c r="O441" s="207"/>
      <c r="P441" s="207"/>
      <c r="Q441" s="207"/>
      <c r="R441" s="207"/>
      <c r="S441" s="207"/>
      <c r="T441" s="20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02" t="s">
        <v>166</v>
      </c>
      <c r="AU441" s="202" t="s">
        <v>82</v>
      </c>
      <c r="AV441" s="15" t="s">
        <v>162</v>
      </c>
      <c r="AW441" s="15" t="s">
        <v>34</v>
      </c>
      <c r="AX441" s="15" t="s">
        <v>80</v>
      </c>
      <c r="AY441" s="202" t="s">
        <v>154</v>
      </c>
    </row>
    <row r="442" s="2" customFormat="1" ht="24.15" customHeight="1">
      <c r="A442" s="40"/>
      <c r="B442" s="166"/>
      <c r="C442" s="167" t="s">
        <v>555</v>
      </c>
      <c r="D442" s="167" t="s">
        <v>157</v>
      </c>
      <c r="E442" s="168" t="s">
        <v>1028</v>
      </c>
      <c r="F442" s="169" t="s">
        <v>1029</v>
      </c>
      <c r="G442" s="170" t="s">
        <v>186</v>
      </c>
      <c r="H442" s="171">
        <v>7.7039999999999997</v>
      </c>
      <c r="I442" s="172"/>
      <c r="J442" s="173">
        <f>ROUND(I442*H442,2)</f>
        <v>0</v>
      </c>
      <c r="K442" s="169" t="s">
        <v>161</v>
      </c>
      <c r="L442" s="41"/>
      <c r="M442" s="174" t="s">
        <v>3</v>
      </c>
      <c r="N442" s="175" t="s">
        <v>43</v>
      </c>
      <c r="O442" s="74"/>
      <c r="P442" s="176">
        <f>O442*H442</f>
        <v>0</v>
      </c>
      <c r="Q442" s="176">
        <v>0</v>
      </c>
      <c r="R442" s="176">
        <f>Q442*H442</f>
        <v>0</v>
      </c>
      <c r="S442" s="176">
        <v>0</v>
      </c>
      <c r="T442" s="177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178" t="s">
        <v>162</v>
      </c>
      <c r="AT442" s="178" t="s">
        <v>157</v>
      </c>
      <c r="AU442" s="178" t="s">
        <v>82</v>
      </c>
      <c r="AY442" s="21" t="s">
        <v>154</v>
      </c>
      <c r="BE442" s="179">
        <f>IF(N442="základní",J442,0)</f>
        <v>0</v>
      </c>
      <c r="BF442" s="179">
        <f>IF(N442="snížená",J442,0)</f>
        <v>0</v>
      </c>
      <c r="BG442" s="179">
        <f>IF(N442="zákl. přenesená",J442,0)</f>
        <v>0</v>
      </c>
      <c r="BH442" s="179">
        <f>IF(N442="sníž. přenesená",J442,0)</f>
        <v>0</v>
      </c>
      <c r="BI442" s="179">
        <f>IF(N442="nulová",J442,0)</f>
        <v>0</v>
      </c>
      <c r="BJ442" s="21" t="s">
        <v>80</v>
      </c>
      <c r="BK442" s="179">
        <f>ROUND(I442*H442,2)</f>
        <v>0</v>
      </c>
      <c r="BL442" s="21" t="s">
        <v>162</v>
      </c>
      <c r="BM442" s="178" t="s">
        <v>1030</v>
      </c>
    </row>
    <row r="443" s="2" customFormat="1">
      <c r="A443" s="40"/>
      <c r="B443" s="41"/>
      <c r="C443" s="40"/>
      <c r="D443" s="180" t="s">
        <v>164</v>
      </c>
      <c r="E443" s="40"/>
      <c r="F443" s="181" t="s">
        <v>1031</v>
      </c>
      <c r="G443" s="40"/>
      <c r="H443" s="40"/>
      <c r="I443" s="182"/>
      <c r="J443" s="40"/>
      <c r="K443" s="40"/>
      <c r="L443" s="41"/>
      <c r="M443" s="183"/>
      <c r="N443" s="184"/>
      <c r="O443" s="74"/>
      <c r="P443" s="74"/>
      <c r="Q443" s="74"/>
      <c r="R443" s="74"/>
      <c r="S443" s="74"/>
      <c r="T443" s="75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21" t="s">
        <v>164</v>
      </c>
      <c r="AU443" s="21" t="s">
        <v>82</v>
      </c>
    </row>
    <row r="444" s="2" customFormat="1" ht="24.15" customHeight="1">
      <c r="A444" s="40"/>
      <c r="B444" s="166"/>
      <c r="C444" s="167" t="s">
        <v>564</v>
      </c>
      <c r="D444" s="167" t="s">
        <v>157</v>
      </c>
      <c r="E444" s="168" t="s">
        <v>1032</v>
      </c>
      <c r="F444" s="169" t="s">
        <v>1033</v>
      </c>
      <c r="G444" s="170" t="s">
        <v>435</v>
      </c>
      <c r="H444" s="171">
        <v>0.057000000000000002</v>
      </c>
      <c r="I444" s="172"/>
      <c r="J444" s="173">
        <f>ROUND(I444*H444,2)</f>
        <v>0</v>
      </c>
      <c r="K444" s="169" t="s">
        <v>161</v>
      </c>
      <c r="L444" s="41"/>
      <c r="M444" s="174" t="s">
        <v>3</v>
      </c>
      <c r="N444" s="175" t="s">
        <v>43</v>
      </c>
      <c r="O444" s="74"/>
      <c r="P444" s="176">
        <f>O444*H444</f>
        <v>0</v>
      </c>
      <c r="Q444" s="176">
        <v>1.05291</v>
      </c>
      <c r="R444" s="176">
        <f>Q444*H444</f>
        <v>0.060015870000000006</v>
      </c>
      <c r="S444" s="176">
        <v>0</v>
      </c>
      <c r="T444" s="177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178" t="s">
        <v>162</v>
      </c>
      <c r="AT444" s="178" t="s">
        <v>157</v>
      </c>
      <c r="AU444" s="178" t="s">
        <v>82</v>
      </c>
      <c r="AY444" s="21" t="s">
        <v>154</v>
      </c>
      <c r="BE444" s="179">
        <f>IF(N444="základní",J444,0)</f>
        <v>0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21" t="s">
        <v>80</v>
      </c>
      <c r="BK444" s="179">
        <f>ROUND(I444*H444,2)</f>
        <v>0</v>
      </c>
      <c r="BL444" s="21" t="s">
        <v>162</v>
      </c>
      <c r="BM444" s="178" t="s">
        <v>1034</v>
      </c>
    </row>
    <row r="445" s="2" customFormat="1">
      <c r="A445" s="40"/>
      <c r="B445" s="41"/>
      <c r="C445" s="40"/>
      <c r="D445" s="180" t="s">
        <v>164</v>
      </c>
      <c r="E445" s="40"/>
      <c r="F445" s="181" t="s">
        <v>1035</v>
      </c>
      <c r="G445" s="40"/>
      <c r="H445" s="40"/>
      <c r="I445" s="182"/>
      <c r="J445" s="40"/>
      <c r="K445" s="40"/>
      <c r="L445" s="41"/>
      <c r="M445" s="183"/>
      <c r="N445" s="184"/>
      <c r="O445" s="74"/>
      <c r="P445" s="74"/>
      <c r="Q445" s="74"/>
      <c r="R445" s="74"/>
      <c r="S445" s="74"/>
      <c r="T445" s="75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21" t="s">
        <v>164</v>
      </c>
      <c r="AU445" s="21" t="s">
        <v>82</v>
      </c>
    </row>
    <row r="446" s="13" customFormat="1">
      <c r="A446" s="13"/>
      <c r="B446" s="185"/>
      <c r="C446" s="13"/>
      <c r="D446" s="186" t="s">
        <v>166</v>
      </c>
      <c r="E446" s="187" t="s">
        <v>3</v>
      </c>
      <c r="F446" s="188" t="s">
        <v>1018</v>
      </c>
      <c r="G446" s="13"/>
      <c r="H446" s="187" t="s">
        <v>3</v>
      </c>
      <c r="I446" s="189"/>
      <c r="J446" s="13"/>
      <c r="K446" s="13"/>
      <c r="L446" s="185"/>
      <c r="M446" s="190"/>
      <c r="N446" s="191"/>
      <c r="O446" s="191"/>
      <c r="P446" s="191"/>
      <c r="Q446" s="191"/>
      <c r="R446" s="191"/>
      <c r="S446" s="191"/>
      <c r="T446" s="19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166</v>
      </c>
      <c r="AU446" s="187" t="s">
        <v>82</v>
      </c>
      <c r="AV446" s="13" t="s">
        <v>80</v>
      </c>
      <c r="AW446" s="13" t="s">
        <v>34</v>
      </c>
      <c r="AX446" s="13" t="s">
        <v>72</v>
      </c>
      <c r="AY446" s="187" t="s">
        <v>154</v>
      </c>
    </row>
    <row r="447" s="14" customFormat="1">
      <c r="A447" s="14"/>
      <c r="B447" s="193"/>
      <c r="C447" s="14"/>
      <c r="D447" s="186" t="s">
        <v>166</v>
      </c>
      <c r="E447" s="194" t="s">
        <v>3</v>
      </c>
      <c r="F447" s="195" t="s">
        <v>1036</v>
      </c>
      <c r="G447" s="14"/>
      <c r="H447" s="196">
        <v>0.037999999999999999</v>
      </c>
      <c r="I447" s="197"/>
      <c r="J447" s="14"/>
      <c r="K447" s="14"/>
      <c r="L447" s="193"/>
      <c r="M447" s="198"/>
      <c r="N447" s="199"/>
      <c r="O447" s="199"/>
      <c r="P447" s="199"/>
      <c r="Q447" s="199"/>
      <c r="R447" s="199"/>
      <c r="S447" s="199"/>
      <c r="T447" s="20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4" t="s">
        <v>166</v>
      </c>
      <c r="AU447" s="194" t="s">
        <v>82</v>
      </c>
      <c r="AV447" s="14" t="s">
        <v>82</v>
      </c>
      <c r="AW447" s="14" t="s">
        <v>34</v>
      </c>
      <c r="AX447" s="14" t="s">
        <v>72</v>
      </c>
      <c r="AY447" s="194" t="s">
        <v>154</v>
      </c>
    </row>
    <row r="448" s="13" customFormat="1">
      <c r="A448" s="13"/>
      <c r="B448" s="185"/>
      <c r="C448" s="13"/>
      <c r="D448" s="186" t="s">
        <v>166</v>
      </c>
      <c r="E448" s="187" t="s">
        <v>3</v>
      </c>
      <c r="F448" s="188" t="s">
        <v>1020</v>
      </c>
      <c r="G448" s="13"/>
      <c r="H448" s="187" t="s">
        <v>3</v>
      </c>
      <c r="I448" s="189"/>
      <c r="J448" s="13"/>
      <c r="K448" s="13"/>
      <c r="L448" s="185"/>
      <c r="M448" s="190"/>
      <c r="N448" s="191"/>
      <c r="O448" s="191"/>
      <c r="P448" s="191"/>
      <c r="Q448" s="191"/>
      <c r="R448" s="191"/>
      <c r="S448" s="191"/>
      <c r="T448" s="19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7" t="s">
        <v>166</v>
      </c>
      <c r="AU448" s="187" t="s">
        <v>82</v>
      </c>
      <c r="AV448" s="13" t="s">
        <v>80</v>
      </c>
      <c r="AW448" s="13" t="s">
        <v>34</v>
      </c>
      <c r="AX448" s="13" t="s">
        <v>72</v>
      </c>
      <c r="AY448" s="187" t="s">
        <v>154</v>
      </c>
    </row>
    <row r="449" s="14" customFormat="1">
      <c r="A449" s="14"/>
      <c r="B449" s="193"/>
      <c r="C449" s="14"/>
      <c r="D449" s="186" t="s">
        <v>166</v>
      </c>
      <c r="E449" s="194" t="s">
        <v>3</v>
      </c>
      <c r="F449" s="195" t="s">
        <v>1037</v>
      </c>
      <c r="G449" s="14"/>
      <c r="H449" s="196">
        <v>0.019</v>
      </c>
      <c r="I449" s="197"/>
      <c r="J449" s="14"/>
      <c r="K449" s="14"/>
      <c r="L449" s="193"/>
      <c r="M449" s="198"/>
      <c r="N449" s="199"/>
      <c r="O449" s="199"/>
      <c r="P449" s="199"/>
      <c r="Q449" s="199"/>
      <c r="R449" s="199"/>
      <c r="S449" s="199"/>
      <c r="T449" s="20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4" t="s">
        <v>166</v>
      </c>
      <c r="AU449" s="194" t="s">
        <v>82</v>
      </c>
      <c r="AV449" s="14" t="s">
        <v>82</v>
      </c>
      <c r="AW449" s="14" t="s">
        <v>34</v>
      </c>
      <c r="AX449" s="14" t="s">
        <v>72</v>
      </c>
      <c r="AY449" s="194" t="s">
        <v>154</v>
      </c>
    </row>
    <row r="450" s="15" customFormat="1">
      <c r="A450" s="15"/>
      <c r="B450" s="201"/>
      <c r="C450" s="15"/>
      <c r="D450" s="186" t="s">
        <v>166</v>
      </c>
      <c r="E450" s="202" t="s">
        <v>3</v>
      </c>
      <c r="F450" s="203" t="s">
        <v>171</v>
      </c>
      <c r="G450" s="15"/>
      <c r="H450" s="204">
        <v>0.057000000000000002</v>
      </c>
      <c r="I450" s="205"/>
      <c r="J450" s="15"/>
      <c r="K450" s="15"/>
      <c r="L450" s="201"/>
      <c r="M450" s="206"/>
      <c r="N450" s="207"/>
      <c r="O450" s="207"/>
      <c r="P450" s="207"/>
      <c r="Q450" s="207"/>
      <c r="R450" s="207"/>
      <c r="S450" s="207"/>
      <c r="T450" s="20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02" t="s">
        <v>166</v>
      </c>
      <c r="AU450" s="202" t="s">
        <v>82</v>
      </c>
      <c r="AV450" s="15" t="s">
        <v>162</v>
      </c>
      <c r="AW450" s="15" t="s">
        <v>34</v>
      </c>
      <c r="AX450" s="15" t="s">
        <v>80</v>
      </c>
      <c r="AY450" s="202" t="s">
        <v>154</v>
      </c>
    </row>
    <row r="451" s="2" customFormat="1" ht="21.75" customHeight="1">
      <c r="A451" s="40"/>
      <c r="B451" s="166"/>
      <c r="C451" s="167" t="s">
        <v>572</v>
      </c>
      <c r="D451" s="167" t="s">
        <v>157</v>
      </c>
      <c r="E451" s="168" t="s">
        <v>1038</v>
      </c>
      <c r="F451" s="169" t="s">
        <v>1039</v>
      </c>
      <c r="G451" s="170" t="s">
        <v>174</v>
      </c>
      <c r="H451" s="171">
        <v>3.2730000000000001</v>
      </c>
      <c r="I451" s="172"/>
      <c r="J451" s="173">
        <f>ROUND(I451*H451,2)</f>
        <v>0</v>
      </c>
      <c r="K451" s="169" t="s">
        <v>161</v>
      </c>
      <c r="L451" s="41"/>
      <c r="M451" s="174" t="s">
        <v>3</v>
      </c>
      <c r="N451" s="175" t="s">
        <v>43</v>
      </c>
      <c r="O451" s="74"/>
      <c r="P451" s="176">
        <f>O451*H451</f>
        <v>0</v>
      </c>
      <c r="Q451" s="176">
        <v>2.5019499999999999</v>
      </c>
      <c r="R451" s="176">
        <f>Q451*H451</f>
        <v>8.1888823500000001</v>
      </c>
      <c r="S451" s="176">
        <v>0</v>
      </c>
      <c r="T451" s="17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178" t="s">
        <v>162</v>
      </c>
      <c r="AT451" s="178" t="s">
        <v>157</v>
      </c>
      <c r="AU451" s="178" t="s">
        <v>82</v>
      </c>
      <c r="AY451" s="21" t="s">
        <v>154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21" t="s">
        <v>80</v>
      </c>
      <c r="BK451" s="179">
        <f>ROUND(I451*H451,2)</f>
        <v>0</v>
      </c>
      <c r="BL451" s="21" t="s">
        <v>162</v>
      </c>
      <c r="BM451" s="178" t="s">
        <v>1040</v>
      </c>
    </row>
    <row r="452" s="2" customFormat="1">
      <c r="A452" s="40"/>
      <c r="B452" s="41"/>
      <c r="C452" s="40"/>
      <c r="D452" s="180" t="s">
        <v>164</v>
      </c>
      <c r="E452" s="40"/>
      <c r="F452" s="181" t="s">
        <v>1041</v>
      </c>
      <c r="G452" s="40"/>
      <c r="H452" s="40"/>
      <c r="I452" s="182"/>
      <c r="J452" s="40"/>
      <c r="K452" s="40"/>
      <c r="L452" s="41"/>
      <c r="M452" s="183"/>
      <c r="N452" s="184"/>
      <c r="O452" s="74"/>
      <c r="P452" s="74"/>
      <c r="Q452" s="74"/>
      <c r="R452" s="74"/>
      <c r="S452" s="74"/>
      <c r="T452" s="75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21" t="s">
        <v>164</v>
      </c>
      <c r="AU452" s="21" t="s">
        <v>82</v>
      </c>
    </row>
    <row r="453" s="13" customFormat="1">
      <c r="A453" s="13"/>
      <c r="B453" s="185"/>
      <c r="C453" s="13"/>
      <c r="D453" s="186" t="s">
        <v>166</v>
      </c>
      <c r="E453" s="187" t="s">
        <v>3</v>
      </c>
      <c r="F453" s="188" t="s">
        <v>1042</v>
      </c>
      <c r="G453" s="13"/>
      <c r="H453" s="187" t="s">
        <v>3</v>
      </c>
      <c r="I453" s="189"/>
      <c r="J453" s="13"/>
      <c r="K453" s="13"/>
      <c r="L453" s="185"/>
      <c r="M453" s="190"/>
      <c r="N453" s="191"/>
      <c r="O453" s="191"/>
      <c r="P453" s="191"/>
      <c r="Q453" s="191"/>
      <c r="R453" s="191"/>
      <c r="S453" s="191"/>
      <c r="T453" s="19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7" t="s">
        <v>166</v>
      </c>
      <c r="AU453" s="187" t="s">
        <v>82</v>
      </c>
      <c r="AV453" s="13" t="s">
        <v>80</v>
      </c>
      <c r="AW453" s="13" t="s">
        <v>34</v>
      </c>
      <c r="AX453" s="13" t="s">
        <v>72</v>
      </c>
      <c r="AY453" s="187" t="s">
        <v>154</v>
      </c>
    </row>
    <row r="454" s="14" customFormat="1">
      <c r="A454" s="14"/>
      <c r="B454" s="193"/>
      <c r="C454" s="14"/>
      <c r="D454" s="186" t="s">
        <v>166</v>
      </c>
      <c r="E454" s="194" t="s">
        <v>3</v>
      </c>
      <c r="F454" s="195" t="s">
        <v>1043</v>
      </c>
      <c r="G454" s="14"/>
      <c r="H454" s="196">
        <v>1.8420000000000001</v>
      </c>
      <c r="I454" s="197"/>
      <c r="J454" s="14"/>
      <c r="K454" s="14"/>
      <c r="L454" s="193"/>
      <c r="M454" s="198"/>
      <c r="N454" s="199"/>
      <c r="O454" s="199"/>
      <c r="P454" s="199"/>
      <c r="Q454" s="199"/>
      <c r="R454" s="199"/>
      <c r="S454" s="199"/>
      <c r="T454" s="20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4" t="s">
        <v>166</v>
      </c>
      <c r="AU454" s="194" t="s">
        <v>82</v>
      </c>
      <c r="AV454" s="14" t="s">
        <v>82</v>
      </c>
      <c r="AW454" s="14" t="s">
        <v>34</v>
      </c>
      <c r="AX454" s="14" t="s">
        <v>72</v>
      </c>
      <c r="AY454" s="194" t="s">
        <v>154</v>
      </c>
    </row>
    <row r="455" s="13" customFormat="1">
      <c r="A455" s="13"/>
      <c r="B455" s="185"/>
      <c r="C455" s="13"/>
      <c r="D455" s="186" t="s">
        <v>166</v>
      </c>
      <c r="E455" s="187" t="s">
        <v>3</v>
      </c>
      <c r="F455" s="188" t="s">
        <v>1044</v>
      </c>
      <c r="G455" s="13"/>
      <c r="H455" s="187" t="s">
        <v>3</v>
      </c>
      <c r="I455" s="189"/>
      <c r="J455" s="13"/>
      <c r="K455" s="13"/>
      <c r="L455" s="185"/>
      <c r="M455" s="190"/>
      <c r="N455" s="191"/>
      <c r="O455" s="191"/>
      <c r="P455" s="191"/>
      <c r="Q455" s="191"/>
      <c r="R455" s="191"/>
      <c r="S455" s="191"/>
      <c r="T455" s="19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7" t="s">
        <v>166</v>
      </c>
      <c r="AU455" s="187" t="s">
        <v>82</v>
      </c>
      <c r="AV455" s="13" t="s">
        <v>80</v>
      </c>
      <c r="AW455" s="13" t="s">
        <v>34</v>
      </c>
      <c r="AX455" s="13" t="s">
        <v>72</v>
      </c>
      <c r="AY455" s="187" t="s">
        <v>154</v>
      </c>
    </row>
    <row r="456" s="14" customFormat="1">
      <c r="A456" s="14"/>
      <c r="B456" s="193"/>
      <c r="C456" s="14"/>
      <c r="D456" s="186" t="s">
        <v>166</v>
      </c>
      <c r="E456" s="194" t="s">
        <v>3</v>
      </c>
      <c r="F456" s="195" t="s">
        <v>1045</v>
      </c>
      <c r="G456" s="14"/>
      <c r="H456" s="196">
        <v>0.36399999999999999</v>
      </c>
      <c r="I456" s="197"/>
      <c r="J456" s="14"/>
      <c r="K456" s="14"/>
      <c r="L456" s="193"/>
      <c r="M456" s="198"/>
      <c r="N456" s="199"/>
      <c r="O456" s="199"/>
      <c r="P456" s="199"/>
      <c r="Q456" s="199"/>
      <c r="R456" s="199"/>
      <c r="S456" s="199"/>
      <c r="T456" s="20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4" t="s">
        <v>166</v>
      </c>
      <c r="AU456" s="194" t="s">
        <v>82</v>
      </c>
      <c r="AV456" s="14" t="s">
        <v>82</v>
      </c>
      <c r="AW456" s="14" t="s">
        <v>34</v>
      </c>
      <c r="AX456" s="14" t="s">
        <v>72</v>
      </c>
      <c r="AY456" s="194" t="s">
        <v>154</v>
      </c>
    </row>
    <row r="457" s="13" customFormat="1">
      <c r="A457" s="13"/>
      <c r="B457" s="185"/>
      <c r="C457" s="13"/>
      <c r="D457" s="186" t="s">
        <v>166</v>
      </c>
      <c r="E457" s="187" t="s">
        <v>3</v>
      </c>
      <c r="F457" s="188" t="s">
        <v>1046</v>
      </c>
      <c r="G457" s="13"/>
      <c r="H457" s="187" t="s">
        <v>3</v>
      </c>
      <c r="I457" s="189"/>
      <c r="J457" s="13"/>
      <c r="K457" s="13"/>
      <c r="L457" s="185"/>
      <c r="M457" s="190"/>
      <c r="N457" s="191"/>
      <c r="O457" s="191"/>
      <c r="P457" s="191"/>
      <c r="Q457" s="191"/>
      <c r="R457" s="191"/>
      <c r="S457" s="191"/>
      <c r="T457" s="19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7" t="s">
        <v>166</v>
      </c>
      <c r="AU457" s="187" t="s">
        <v>82</v>
      </c>
      <c r="AV457" s="13" t="s">
        <v>80</v>
      </c>
      <c r="AW457" s="13" t="s">
        <v>34</v>
      </c>
      <c r="AX457" s="13" t="s">
        <v>72</v>
      </c>
      <c r="AY457" s="187" t="s">
        <v>154</v>
      </c>
    </row>
    <row r="458" s="14" customFormat="1">
      <c r="A458" s="14"/>
      <c r="B458" s="193"/>
      <c r="C458" s="14"/>
      <c r="D458" s="186" t="s">
        <v>166</v>
      </c>
      <c r="E458" s="194" t="s">
        <v>3</v>
      </c>
      <c r="F458" s="195" t="s">
        <v>1047</v>
      </c>
      <c r="G458" s="14"/>
      <c r="H458" s="196">
        <v>1.067</v>
      </c>
      <c r="I458" s="197"/>
      <c r="J458" s="14"/>
      <c r="K458" s="14"/>
      <c r="L458" s="193"/>
      <c r="M458" s="198"/>
      <c r="N458" s="199"/>
      <c r="O458" s="199"/>
      <c r="P458" s="199"/>
      <c r="Q458" s="199"/>
      <c r="R458" s="199"/>
      <c r="S458" s="199"/>
      <c r="T458" s="20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4" t="s">
        <v>166</v>
      </c>
      <c r="AU458" s="194" t="s">
        <v>82</v>
      </c>
      <c r="AV458" s="14" t="s">
        <v>82</v>
      </c>
      <c r="AW458" s="14" t="s">
        <v>34</v>
      </c>
      <c r="AX458" s="14" t="s">
        <v>72</v>
      </c>
      <c r="AY458" s="194" t="s">
        <v>154</v>
      </c>
    </row>
    <row r="459" s="15" customFormat="1">
      <c r="A459" s="15"/>
      <c r="B459" s="201"/>
      <c r="C459" s="15"/>
      <c r="D459" s="186" t="s">
        <v>166</v>
      </c>
      <c r="E459" s="202" t="s">
        <v>3</v>
      </c>
      <c r="F459" s="203" t="s">
        <v>171</v>
      </c>
      <c r="G459" s="15"/>
      <c r="H459" s="204">
        <v>3.2730000000000001</v>
      </c>
      <c r="I459" s="205"/>
      <c r="J459" s="15"/>
      <c r="K459" s="15"/>
      <c r="L459" s="201"/>
      <c r="M459" s="206"/>
      <c r="N459" s="207"/>
      <c r="O459" s="207"/>
      <c r="P459" s="207"/>
      <c r="Q459" s="207"/>
      <c r="R459" s="207"/>
      <c r="S459" s="207"/>
      <c r="T459" s="20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02" t="s">
        <v>166</v>
      </c>
      <c r="AU459" s="202" t="s">
        <v>82</v>
      </c>
      <c r="AV459" s="15" t="s">
        <v>162</v>
      </c>
      <c r="AW459" s="15" t="s">
        <v>34</v>
      </c>
      <c r="AX459" s="15" t="s">
        <v>80</v>
      </c>
      <c r="AY459" s="202" t="s">
        <v>154</v>
      </c>
    </row>
    <row r="460" s="2" customFormat="1" ht="24.15" customHeight="1">
      <c r="A460" s="40"/>
      <c r="B460" s="166"/>
      <c r="C460" s="167" t="s">
        <v>578</v>
      </c>
      <c r="D460" s="167" t="s">
        <v>157</v>
      </c>
      <c r="E460" s="168" t="s">
        <v>1048</v>
      </c>
      <c r="F460" s="169" t="s">
        <v>1049</v>
      </c>
      <c r="G460" s="170" t="s">
        <v>435</v>
      </c>
      <c r="H460" s="171">
        <v>0.41499999999999998</v>
      </c>
      <c r="I460" s="172"/>
      <c r="J460" s="173">
        <f>ROUND(I460*H460,2)</f>
        <v>0</v>
      </c>
      <c r="K460" s="169" t="s">
        <v>161</v>
      </c>
      <c r="L460" s="41"/>
      <c r="M460" s="174" t="s">
        <v>3</v>
      </c>
      <c r="N460" s="175" t="s">
        <v>43</v>
      </c>
      <c r="O460" s="74"/>
      <c r="P460" s="176">
        <f>O460*H460</f>
        <v>0</v>
      </c>
      <c r="Q460" s="176">
        <v>1.0492699999999999</v>
      </c>
      <c r="R460" s="176">
        <f>Q460*H460</f>
        <v>0.43544704999999995</v>
      </c>
      <c r="S460" s="176">
        <v>0</v>
      </c>
      <c r="T460" s="17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178" t="s">
        <v>162</v>
      </c>
      <c r="AT460" s="178" t="s">
        <v>157</v>
      </c>
      <c r="AU460" s="178" t="s">
        <v>82</v>
      </c>
      <c r="AY460" s="21" t="s">
        <v>154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21" t="s">
        <v>80</v>
      </c>
      <c r="BK460" s="179">
        <f>ROUND(I460*H460,2)</f>
        <v>0</v>
      </c>
      <c r="BL460" s="21" t="s">
        <v>162</v>
      </c>
      <c r="BM460" s="178" t="s">
        <v>1050</v>
      </c>
    </row>
    <row r="461" s="2" customFormat="1">
      <c r="A461" s="40"/>
      <c r="B461" s="41"/>
      <c r="C461" s="40"/>
      <c r="D461" s="180" t="s">
        <v>164</v>
      </c>
      <c r="E461" s="40"/>
      <c r="F461" s="181" t="s">
        <v>1051</v>
      </c>
      <c r="G461" s="40"/>
      <c r="H461" s="40"/>
      <c r="I461" s="182"/>
      <c r="J461" s="40"/>
      <c r="K461" s="40"/>
      <c r="L461" s="41"/>
      <c r="M461" s="183"/>
      <c r="N461" s="184"/>
      <c r="O461" s="74"/>
      <c r="P461" s="74"/>
      <c r="Q461" s="74"/>
      <c r="R461" s="74"/>
      <c r="S461" s="74"/>
      <c r="T461" s="75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21" t="s">
        <v>164</v>
      </c>
      <c r="AU461" s="21" t="s">
        <v>82</v>
      </c>
    </row>
    <row r="462" s="13" customFormat="1">
      <c r="A462" s="13"/>
      <c r="B462" s="185"/>
      <c r="C462" s="13"/>
      <c r="D462" s="186" t="s">
        <v>166</v>
      </c>
      <c r="E462" s="187" t="s">
        <v>3</v>
      </c>
      <c r="F462" s="188" t="s">
        <v>1052</v>
      </c>
      <c r="G462" s="13"/>
      <c r="H462" s="187" t="s">
        <v>3</v>
      </c>
      <c r="I462" s="189"/>
      <c r="J462" s="13"/>
      <c r="K462" s="13"/>
      <c r="L462" s="185"/>
      <c r="M462" s="190"/>
      <c r="N462" s="191"/>
      <c r="O462" s="191"/>
      <c r="P462" s="191"/>
      <c r="Q462" s="191"/>
      <c r="R462" s="191"/>
      <c r="S462" s="191"/>
      <c r="T462" s="19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7" t="s">
        <v>166</v>
      </c>
      <c r="AU462" s="187" t="s">
        <v>82</v>
      </c>
      <c r="AV462" s="13" t="s">
        <v>80</v>
      </c>
      <c r="AW462" s="13" t="s">
        <v>34</v>
      </c>
      <c r="AX462" s="13" t="s">
        <v>72</v>
      </c>
      <c r="AY462" s="187" t="s">
        <v>154</v>
      </c>
    </row>
    <row r="463" s="14" customFormat="1">
      <c r="A463" s="14"/>
      <c r="B463" s="193"/>
      <c r="C463" s="14"/>
      <c r="D463" s="186" t="s">
        <v>166</v>
      </c>
      <c r="E463" s="194" t="s">
        <v>3</v>
      </c>
      <c r="F463" s="195" t="s">
        <v>1053</v>
      </c>
      <c r="G463" s="14"/>
      <c r="H463" s="196">
        <v>0.25800000000000001</v>
      </c>
      <c r="I463" s="197"/>
      <c r="J463" s="14"/>
      <c r="K463" s="14"/>
      <c r="L463" s="193"/>
      <c r="M463" s="198"/>
      <c r="N463" s="199"/>
      <c r="O463" s="199"/>
      <c r="P463" s="199"/>
      <c r="Q463" s="199"/>
      <c r="R463" s="199"/>
      <c r="S463" s="199"/>
      <c r="T463" s="20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94" t="s">
        <v>166</v>
      </c>
      <c r="AU463" s="194" t="s">
        <v>82</v>
      </c>
      <c r="AV463" s="14" t="s">
        <v>82</v>
      </c>
      <c r="AW463" s="14" t="s">
        <v>34</v>
      </c>
      <c r="AX463" s="14" t="s">
        <v>72</v>
      </c>
      <c r="AY463" s="194" t="s">
        <v>154</v>
      </c>
    </row>
    <row r="464" s="13" customFormat="1">
      <c r="A464" s="13"/>
      <c r="B464" s="185"/>
      <c r="C464" s="13"/>
      <c r="D464" s="186" t="s">
        <v>166</v>
      </c>
      <c r="E464" s="187" t="s">
        <v>3</v>
      </c>
      <c r="F464" s="188" t="s">
        <v>1044</v>
      </c>
      <c r="G464" s="13"/>
      <c r="H464" s="187" t="s">
        <v>3</v>
      </c>
      <c r="I464" s="189"/>
      <c r="J464" s="13"/>
      <c r="K464" s="13"/>
      <c r="L464" s="185"/>
      <c r="M464" s="190"/>
      <c r="N464" s="191"/>
      <c r="O464" s="191"/>
      <c r="P464" s="191"/>
      <c r="Q464" s="191"/>
      <c r="R464" s="191"/>
      <c r="S464" s="191"/>
      <c r="T464" s="19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7" t="s">
        <v>166</v>
      </c>
      <c r="AU464" s="187" t="s">
        <v>82</v>
      </c>
      <c r="AV464" s="13" t="s">
        <v>80</v>
      </c>
      <c r="AW464" s="13" t="s">
        <v>34</v>
      </c>
      <c r="AX464" s="13" t="s">
        <v>72</v>
      </c>
      <c r="AY464" s="187" t="s">
        <v>154</v>
      </c>
    </row>
    <row r="465" s="14" customFormat="1">
      <c r="A465" s="14"/>
      <c r="B465" s="193"/>
      <c r="C465" s="14"/>
      <c r="D465" s="186" t="s">
        <v>166</v>
      </c>
      <c r="E465" s="194" t="s">
        <v>3</v>
      </c>
      <c r="F465" s="195" t="s">
        <v>1054</v>
      </c>
      <c r="G465" s="14"/>
      <c r="H465" s="196">
        <v>0.040000000000000001</v>
      </c>
      <c r="I465" s="197"/>
      <c r="J465" s="14"/>
      <c r="K465" s="14"/>
      <c r="L465" s="193"/>
      <c r="M465" s="198"/>
      <c r="N465" s="199"/>
      <c r="O465" s="199"/>
      <c r="P465" s="199"/>
      <c r="Q465" s="199"/>
      <c r="R465" s="199"/>
      <c r="S465" s="199"/>
      <c r="T465" s="20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194" t="s">
        <v>166</v>
      </c>
      <c r="AU465" s="194" t="s">
        <v>82</v>
      </c>
      <c r="AV465" s="14" t="s">
        <v>82</v>
      </c>
      <c r="AW465" s="14" t="s">
        <v>34</v>
      </c>
      <c r="AX465" s="14" t="s">
        <v>72</v>
      </c>
      <c r="AY465" s="194" t="s">
        <v>154</v>
      </c>
    </row>
    <row r="466" s="13" customFormat="1">
      <c r="A466" s="13"/>
      <c r="B466" s="185"/>
      <c r="C466" s="13"/>
      <c r="D466" s="186" t="s">
        <v>166</v>
      </c>
      <c r="E466" s="187" t="s">
        <v>3</v>
      </c>
      <c r="F466" s="188" t="s">
        <v>1046</v>
      </c>
      <c r="G466" s="13"/>
      <c r="H466" s="187" t="s">
        <v>3</v>
      </c>
      <c r="I466" s="189"/>
      <c r="J466" s="13"/>
      <c r="K466" s="13"/>
      <c r="L466" s="185"/>
      <c r="M466" s="190"/>
      <c r="N466" s="191"/>
      <c r="O466" s="191"/>
      <c r="P466" s="191"/>
      <c r="Q466" s="191"/>
      <c r="R466" s="191"/>
      <c r="S466" s="191"/>
      <c r="T466" s="19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7" t="s">
        <v>166</v>
      </c>
      <c r="AU466" s="187" t="s">
        <v>82</v>
      </c>
      <c r="AV466" s="13" t="s">
        <v>80</v>
      </c>
      <c r="AW466" s="13" t="s">
        <v>34</v>
      </c>
      <c r="AX466" s="13" t="s">
        <v>72</v>
      </c>
      <c r="AY466" s="187" t="s">
        <v>154</v>
      </c>
    </row>
    <row r="467" s="14" customFormat="1">
      <c r="A467" s="14"/>
      <c r="B467" s="193"/>
      <c r="C467" s="14"/>
      <c r="D467" s="186" t="s">
        <v>166</v>
      </c>
      <c r="E467" s="194" t="s">
        <v>3</v>
      </c>
      <c r="F467" s="195" t="s">
        <v>1055</v>
      </c>
      <c r="G467" s="14"/>
      <c r="H467" s="196">
        <v>0.11700000000000001</v>
      </c>
      <c r="I467" s="197"/>
      <c r="J467" s="14"/>
      <c r="K467" s="14"/>
      <c r="L467" s="193"/>
      <c r="M467" s="198"/>
      <c r="N467" s="199"/>
      <c r="O467" s="199"/>
      <c r="P467" s="199"/>
      <c r="Q467" s="199"/>
      <c r="R467" s="199"/>
      <c r="S467" s="199"/>
      <c r="T467" s="20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94" t="s">
        <v>166</v>
      </c>
      <c r="AU467" s="194" t="s">
        <v>82</v>
      </c>
      <c r="AV467" s="14" t="s">
        <v>82</v>
      </c>
      <c r="AW467" s="14" t="s">
        <v>34</v>
      </c>
      <c r="AX467" s="14" t="s">
        <v>72</v>
      </c>
      <c r="AY467" s="194" t="s">
        <v>154</v>
      </c>
    </row>
    <row r="468" s="15" customFormat="1">
      <c r="A468" s="15"/>
      <c r="B468" s="201"/>
      <c r="C468" s="15"/>
      <c r="D468" s="186" t="s">
        <v>166</v>
      </c>
      <c r="E468" s="202" t="s">
        <v>3</v>
      </c>
      <c r="F468" s="203" t="s">
        <v>171</v>
      </c>
      <c r="G468" s="15"/>
      <c r="H468" s="204">
        <v>0.41499999999999998</v>
      </c>
      <c r="I468" s="205"/>
      <c r="J468" s="15"/>
      <c r="K468" s="15"/>
      <c r="L468" s="201"/>
      <c r="M468" s="206"/>
      <c r="N468" s="207"/>
      <c r="O468" s="207"/>
      <c r="P468" s="207"/>
      <c r="Q468" s="207"/>
      <c r="R468" s="207"/>
      <c r="S468" s="207"/>
      <c r="T468" s="20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02" t="s">
        <v>166</v>
      </c>
      <c r="AU468" s="202" t="s">
        <v>82</v>
      </c>
      <c r="AV468" s="15" t="s">
        <v>162</v>
      </c>
      <c r="AW468" s="15" t="s">
        <v>34</v>
      </c>
      <c r="AX468" s="15" t="s">
        <v>80</v>
      </c>
      <c r="AY468" s="202" t="s">
        <v>154</v>
      </c>
    </row>
    <row r="469" s="2" customFormat="1" ht="24.15" customHeight="1">
      <c r="A469" s="40"/>
      <c r="B469" s="166"/>
      <c r="C469" s="167" t="s">
        <v>586</v>
      </c>
      <c r="D469" s="167" t="s">
        <v>157</v>
      </c>
      <c r="E469" s="168" t="s">
        <v>1056</v>
      </c>
      <c r="F469" s="169" t="s">
        <v>1057</v>
      </c>
      <c r="G469" s="170" t="s">
        <v>186</v>
      </c>
      <c r="H469" s="171">
        <v>20.779</v>
      </c>
      <c r="I469" s="172"/>
      <c r="J469" s="173">
        <f>ROUND(I469*H469,2)</f>
        <v>0</v>
      </c>
      <c r="K469" s="169" t="s">
        <v>161</v>
      </c>
      <c r="L469" s="41"/>
      <c r="M469" s="174" t="s">
        <v>3</v>
      </c>
      <c r="N469" s="175" t="s">
        <v>43</v>
      </c>
      <c r="O469" s="74"/>
      <c r="P469" s="176">
        <f>O469*H469</f>
        <v>0</v>
      </c>
      <c r="Q469" s="176">
        <v>0.012959999999999999</v>
      </c>
      <c r="R469" s="176">
        <f>Q469*H469</f>
        <v>0.26929584000000001</v>
      </c>
      <c r="S469" s="176">
        <v>0</v>
      </c>
      <c r="T469" s="17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178" t="s">
        <v>162</v>
      </c>
      <c r="AT469" s="178" t="s">
        <v>157</v>
      </c>
      <c r="AU469" s="178" t="s">
        <v>82</v>
      </c>
      <c r="AY469" s="21" t="s">
        <v>154</v>
      </c>
      <c r="BE469" s="179">
        <f>IF(N469="základní",J469,0)</f>
        <v>0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21" t="s">
        <v>80</v>
      </c>
      <c r="BK469" s="179">
        <f>ROUND(I469*H469,2)</f>
        <v>0</v>
      </c>
      <c r="BL469" s="21" t="s">
        <v>162</v>
      </c>
      <c r="BM469" s="178" t="s">
        <v>1058</v>
      </c>
    </row>
    <row r="470" s="2" customFormat="1">
      <c r="A470" s="40"/>
      <c r="B470" s="41"/>
      <c r="C470" s="40"/>
      <c r="D470" s="180" t="s">
        <v>164</v>
      </c>
      <c r="E470" s="40"/>
      <c r="F470" s="181" t="s">
        <v>1059</v>
      </c>
      <c r="G470" s="40"/>
      <c r="H470" s="40"/>
      <c r="I470" s="182"/>
      <c r="J470" s="40"/>
      <c r="K470" s="40"/>
      <c r="L470" s="41"/>
      <c r="M470" s="183"/>
      <c r="N470" s="184"/>
      <c r="O470" s="74"/>
      <c r="P470" s="74"/>
      <c r="Q470" s="74"/>
      <c r="R470" s="74"/>
      <c r="S470" s="74"/>
      <c r="T470" s="75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21" t="s">
        <v>164</v>
      </c>
      <c r="AU470" s="21" t="s">
        <v>82</v>
      </c>
    </row>
    <row r="471" s="13" customFormat="1">
      <c r="A471" s="13"/>
      <c r="B471" s="185"/>
      <c r="C471" s="13"/>
      <c r="D471" s="186" t="s">
        <v>166</v>
      </c>
      <c r="E471" s="187" t="s">
        <v>3</v>
      </c>
      <c r="F471" s="188" t="s">
        <v>1060</v>
      </c>
      <c r="G471" s="13"/>
      <c r="H471" s="187" t="s">
        <v>3</v>
      </c>
      <c r="I471" s="189"/>
      <c r="J471" s="13"/>
      <c r="K471" s="13"/>
      <c r="L471" s="185"/>
      <c r="M471" s="190"/>
      <c r="N471" s="191"/>
      <c r="O471" s="191"/>
      <c r="P471" s="191"/>
      <c r="Q471" s="191"/>
      <c r="R471" s="191"/>
      <c r="S471" s="191"/>
      <c r="T471" s="19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7" t="s">
        <v>166</v>
      </c>
      <c r="AU471" s="187" t="s">
        <v>82</v>
      </c>
      <c r="AV471" s="13" t="s">
        <v>80</v>
      </c>
      <c r="AW471" s="13" t="s">
        <v>34</v>
      </c>
      <c r="AX471" s="13" t="s">
        <v>72</v>
      </c>
      <c r="AY471" s="187" t="s">
        <v>154</v>
      </c>
    </row>
    <row r="472" s="14" customFormat="1">
      <c r="A472" s="14"/>
      <c r="B472" s="193"/>
      <c r="C472" s="14"/>
      <c r="D472" s="186" t="s">
        <v>166</v>
      </c>
      <c r="E472" s="194" t="s">
        <v>3</v>
      </c>
      <c r="F472" s="195" t="s">
        <v>1061</v>
      </c>
      <c r="G472" s="14"/>
      <c r="H472" s="196">
        <v>14.112</v>
      </c>
      <c r="I472" s="197"/>
      <c r="J472" s="14"/>
      <c r="K472" s="14"/>
      <c r="L472" s="193"/>
      <c r="M472" s="198"/>
      <c r="N472" s="199"/>
      <c r="O472" s="199"/>
      <c r="P472" s="199"/>
      <c r="Q472" s="199"/>
      <c r="R472" s="199"/>
      <c r="S472" s="199"/>
      <c r="T472" s="20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194" t="s">
        <v>166</v>
      </c>
      <c r="AU472" s="194" t="s">
        <v>82</v>
      </c>
      <c r="AV472" s="14" t="s">
        <v>82</v>
      </c>
      <c r="AW472" s="14" t="s">
        <v>34</v>
      </c>
      <c r="AX472" s="14" t="s">
        <v>72</v>
      </c>
      <c r="AY472" s="194" t="s">
        <v>154</v>
      </c>
    </row>
    <row r="473" s="13" customFormat="1">
      <c r="A473" s="13"/>
      <c r="B473" s="185"/>
      <c r="C473" s="13"/>
      <c r="D473" s="186" t="s">
        <v>166</v>
      </c>
      <c r="E473" s="187" t="s">
        <v>3</v>
      </c>
      <c r="F473" s="188" t="s">
        <v>1046</v>
      </c>
      <c r="G473" s="13"/>
      <c r="H473" s="187" t="s">
        <v>3</v>
      </c>
      <c r="I473" s="189"/>
      <c r="J473" s="13"/>
      <c r="K473" s="13"/>
      <c r="L473" s="185"/>
      <c r="M473" s="190"/>
      <c r="N473" s="191"/>
      <c r="O473" s="191"/>
      <c r="P473" s="191"/>
      <c r="Q473" s="191"/>
      <c r="R473" s="191"/>
      <c r="S473" s="191"/>
      <c r="T473" s="19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7" t="s">
        <v>166</v>
      </c>
      <c r="AU473" s="187" t="s">
        <v>82</v>
      </c>
      <c r="AV473" s="13" t="s">
        <v>80</v>
      </c>
      <c r="AW473" s="13" t="s">
        <v>34</v>
      </c>
      <c r="AX473" s="13" t="s">
        <v>72</v>
      </c>
      <c r="AY473" s="187" t="s">
        <v>154</v>
      </c>
    </row>
    <row r="474" s="14" customFormat="1">
      <c r="A474" s="14"/>
      <c r="B474" s="193"/>
      <c r="C474" s="14"/>
      <c r="D474" s="186" t="s">
        <v>166</v>
      </c>
      <c r="E474" s="194" t="s">
        <v>3</v>
      </c>
      <c r="F474" s="195" t="s">
        <v>992</v>
      </c>
      <c r="G474" s="14"/>
      <c r="H474" s="196">
        <v>6.6669999999999998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166</v>
      </c>
      <c r="AU474" s="194" t="s">
        <v>82</v>
      </c>
      <c r="AV474" s="14" t="s">
        <v>82</v>
      </c>
      <c r="AW474" s="14" t="s">
        <v>34</v>
      </c>
      <c r="AX474" s="14" t="s">
        <v>72</v>
      </c>
      <c r="AY474" s="194" t="s">
        <v>154</v>
      </c>
    </row>
    <row r="475" s="15" customFormat="1">
      <c r="A475" s="15"/>
      <c r="B475" s="201"/>
      <c r="C475" s="15"/>
      <c r="D475" s="186" t="s">
        <v>166</v>
      </c>
      <c r="E475" s="202" t="s">
        <v>3</v>
      </c>
      <c r="F475" s="203" t="s">
        <v>171</v>
      </c>
      <c r="G475" s="15"/>
      <c r="H475" s="204">
        <v>20.779</v>
      </c>
      <c r="I475" s="205"/>
      <c r="J475" s="15"/>
      <c r="K475" s="15"/>
      <c r="L475" s="201"/>
      <c r="M475" s="206"/>
      <c r="N475" s="207"/>
      <c r="O475" s="207"/>
      <c r="P475" s="207"/>
      <c r="Q475" s="207"/>
      <c r="R475" s="207"/>
      <c r="S475" s="207"/>
      <c r="T475" s="20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02" t="s">
        <v>166</v>
      </c>
      <c r="AU475" s="202" t="s">
        <v>82</v>
      </c>
      <c r="AV475" s="15" t="s">
        <v>162</v>
      </c>
      <c r="AW475" s="15" t="s">
        <v>34</v>
      </c>
      <c r="AX475" s="15" t="s">
        <v>80</v>
      </c>
      <c r="AY475" s="202" t="s">
        <v>154</v>
      </c>
    </row>
    <row r="476" s="2" customFormat="1" ht="24.15" customHeight="1">
      <c r="A476" s="40"/>
      <c r="B476" s="166"/>
      <c r="C476" s="167" t="s">
        <v>602</v>
      </c>
      <c r="D476" s="167" t="s">
        <v>157</v>
      </c>
      <c r="E476" s="168" t="s">
        <v>1062</v>
      </c>
      <c r="F476" s="169" t="s">
        <v>1063</v>
      </c>
      <c r="G476" s="170" t="s">
        <v>186</v>
      </c>
      <c r="H476" s="171">
        <v>20.779</v>
      </c>
      <c r="I476" s="172"/>
      <c r="J476" s="173">
        <f>ROUND(I476*H476,2)</f>
        <v>0</v>
      </c>
      <c r="K476" s="169" t="s">
        <v>161</v>
      </c>
      <c r="L476" s="41"/>
      <c r="M476" s="174" t="s">
        <v>3</v>
      </c>
      <c r="N476" s="175" t="s">
        <v>43</v>
      </c>
      <c r="O476" s="74"/>
      <c r="P476" s="176">
        <f>O476*H476</f>
        <v>0</v>
      </c>
      <c r="Q476" s="176">
        <v>0</v>
      </c>
      <c r="R476" s="176">
        <f>Q476*H476</f>
        <v>0</v>
      </c>
      <c r="S476" s="176">
        <v>0</v>
      </c>
      <c r="T476" s="177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178" t="s">
        <v>162</v>
      </c>
      <c r="AT476" s="178" t="s">
        <v>157</v>
      </c>
      <c r="AU476" s="178" t="s">
        <v>82</v>
      </c>
      <c r="AY476" s="21" t="s">
        <v>154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21" t="s">
        <v>80</v>
      </c>
      <c r="BK476" s="179">
        <f>ROUND(I476*H476,2)</f>
        <v>0</v>
      </c>
      <c r="BL476" s="21" t="s">
        <v>162</v>
      </c>
      <c r="BM476" s="178" t="s">
        <v>1064</v>
      </c>
    </row>
    <row r="477" s="2" customFormat="1">
      <c r="A477" s="40"/>
      <c r="B477" s="41"/>
      <c r="C477" s="40"/>
      <c r="D477" s="180" t="s">
        <v>164</v>
      </c>
      <c r="E477" s="40"/>
      <c r="F477" s="181" t="s">
        <v>1065</v>
      </c>
      <c r="G477" s="40"/>
      <c r="H477" s="40"/>
      <c r="I477" s="182"/>
      <c r="J477" s="40"/>
      <c r="K477" s="40"/>
      <c r="L477" s="41"/>
      <c r="M477" s="183"/>
      <c r="N477" s="184"/>
      <c r="O477" s="74"/>
      <c r="P477" s="74"/>
      <c r="Q477" s="74"/>
      <c r="R477" s="74"/>
      <c r="S477" s="74"/>
      <c r="T477" s="75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21" t="s">
        <v>164</v>
      </c>
      <c r="AU477" s="21" t="s">
        <v>82</v>
      </c>
    </row>
    <row r="478" s="13" customFormat="1">
      <c r="A478" s="13"/>
      <c r="B478" s="185"/>
      <c r="C478" s="13"/>
      <c r="D478" s="186" t="s">
        <v>166</v>
      </c>
      <c r="E478" s="187" t="s">
        <v>3</v>
      </c>
      <c r="F478" s="188" t="s">
        <v>1060</v>
      </c>
      <c r="G478" s="13"/>
      <c r="H478" s="187" t="s">
        <v>3</v>
      </c>
      <c r="I478" s="189"/>
      <c r="J478" s="13"/>
      <c r="K478" s="13"/>
      <c r="L478" s="185"/>
      <c r="M478" s="190"/>
      <c r="N478" s="191"/>
      <c r="O478" s="191"/>
      <c r="P478" s="191"/>
      <c r="Q478" s="191"/>
      <c r="R478" s="191"/>
      <c r="S478" s="191"/>
      <c r="T478" s="19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7" t="s">
        <v>166</v>
      </c>
      <c r="AU478" s="187" t="s">
        <v>82</v>
      </c>
      <c r="AV478" s="13" t="s">
        <v>80</v>
      </c>
      <c r="AW478" s="13" t="s">
        <v>34</v>
      </c>
      <c r="AX478" s="13" t="s">
        <v>72</v>
      </c>
      <c r="AY478" s="187" t="s">
        <v>154</v>
      </c>
    </row>
    <row r="479" s="14" customFormat="1">
      <c r="A479" s="14"/>
      <c r="B479" s="193"/>
      <c r="C479" s="14"/>
      <c r="D479" s="186" t="s">
        <v>166</v>
      </c>
      <c r="E479" s="194" t="s">
        <v>3</v>
      </c>
      <c r="F479" s="195" t="s">
        <v>1061</v>
      </c>
      <c r="G479" s="14"/>
      <c r="H479" s="196">
        <v>14.112</v>
      </c>
      <c r="I479" s="197"/>
      <c r="J479" s="14"/>
      <c r="K479" s="14"/>
      <c r="L479" s="193"/>
      <c r="M479" s="198"/>
      <c r="N479" s="199"/>
      <c r="O479" s="199"/>
      <c r="P479" s="199"/>
      <c r="Q479" s="199"/>
      <c r="R479" s="199"/>
      <c r="S479" s="199"/>
      <c r="T479" s="20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4" t="s">
        <v>166</v>
      </c>
      <c r="AU479" s="194" t="s">
        <v>82</v>
      </c>
      <c r="AV479" s="14" t="s">
        <v>82</v>
      </c>
      <c r="AW479" s="14" t="s">
        <v>34</v>
      </c>
      <c r="AX479" s="14" t="s">
        <v>72</v>
      </c>
      <c r="AY479" s="194" t="s">
        <v>154</v>
      </c>
    </row>
    <row r="480" s="13" customFormat="1">
      <c r="A480" s="13"/>
      <c r="B480" s="185"/>
      <c r="C480" s="13"/>
      <c r="D480" s="186" t="s">
        <v>166</v>
      </c>
      <c r="E480" s="187" t="s">
        <v>3</v>
      </c>
      <c r="F480" s="188" t="s">
        <v>1046</v>
      </c>
      <c r="G480" s="13"/>
      <c r="H480" s="187" t="s">
        <v>3</v>
      </c>
      <c r="I480" s="189"/>
      <c r="J480" s="13"/>
      <c r="K480" s="13"/>
      <c r="L480" s="185"/>
      <c r="M480" s="190"/>
      <c r="N480" s="191"/>
      <c r="O480" s="191"/>
      <c r="P480" s="191"/>
      <c r="Q480" s="191"/>
      <c r="R480" s="191"/>
      <c r="S480" s="191"/>
      <c r="T480" s="19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7" t="s">
        <v>166</v>
      </c>
      <c r="AU480" s="187" t="s">
        <v>82</v>
      </c>
      <c r="AV480" s="13" t="s">
        <v>80</v>
      </c>
      <c r="AW480" s="13" t="s">
        <v>34</v>
      </c>
      <c r="AX480" s="13" t="s">
        <v>72</v>
      </c>
      <c r="AY480" s="187" t="s">
        <v>154</v>
      </c>
    </row>
    <row r="481" s="14" customFormat="1">
      <c r="A481" s="14"/>
      <c r="B481" s="193"/>
      <c r="C481" s="14"/>
      <c r="D481" s="186" t="s">
        <v>166</v>
      </c>
      <c r="E481" s="194" t="s">
        <v>3</v>
      </c>
      <c r="F481" s="195" t="s">
        <v>992</v>
      </c>
      <c r="G481" s="14"/>
      <c r="H481" s="196">
        <v>6.6669999999999998</v>
      </c>
      <c r="I481" s="197"/>
      <c r="J481" s="14"/>
      <c r="K481" s="14"/>
      <c r="L481" s="193"/>
      <c r="M481" s="198"/>
      <c r="N481" s="199"/>
      <c r="O481" s="199"/>
      <c r="P481" s="199"/>
      <c r="Q481" s="199"/>
      <c r="R481" s="199"/>
      <c r="S481" s="199"/>
      <c r="T481" s="20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4" t="s">
        <v>166</v>
      </c>
      <c r="AU481" s="194" t="s">
        <v>82</v>
      </c>
      <c r="AV481" s="14" t="s">
        <v>82</v>
      </c>
      <c r="AW481" s="14" t="s">
        <v>34</v>
      </c>
      <c r="AX481" s="14" t="s">
        <v>72</v>
      </c>
      <c r="AY481" s="194" t="s">
        <v>154</v>
      </c>
    </row>
    <row r="482" s="15" customFormat="1">
      <c r="A482" s="15"/>
      <c r="B482" s="201"/>
      <c r="C482" s="15"/>
      <c r="D482" s="186" t="s">
        <v>166</v>
      </c>
      <c r="E482" s="202" t="s">
        <v>3</v>
      </c>
      <c r="F482" s="203" t="s">
        <v>171</v>
      </c>
      <c r="G482" s="15"/>
      <c r="H482" s="204">
        <v>20.779</v>
      </c>
      <c r="I482" s="205"/>
      <c r="J482" s="15"/>
      <c r="K482" s="15"/>
      <c r="L482" s="201"/>
      <c r="M482" s="206"/>
      <c r="N482" s="207"/>
      <c r="O482" s="207"/>
      <c r="P482" s="207"/>
      <c r="Q482" s="207"/>
      <c r="R482" s="207"/>
      <c r="S482" s="207"/>
      <c r="T482" s="20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02" t="s">
        <v>166</v>
      </c>
      <c r="AU482" s="202" t="s">
        <v>82</v>
      </c>
      <c r="AV482" s="15" t="s">
        <v>162</v>
      </c>
      <c r="AW482" s="15" t="s">
        <v>34</v>
      </c>
      <c r="AX482" s="15" t="s">
        <v>80</v>
      </c>
      <c r="AY482" s="202" t="s">
        <v>154</v>
      </c>
    </row>
    <row r="483" s="2" customFormat="1" ht="16.5" customHeight="1">
      <c r="A483" s="40"/>
      <c r="B483" s="166"/>
      <c r="C483" s="167" t="s">
        <v>615</v>
      </c>
      <c r="D483" s="167" t="s">
        <v>157</v>
      </c>
      <c r="E483" s="168" t="s">
        <v>1066</v>
      </c>
      <c r="F483" s="169" t="s">
        <v>1067</v>
      </c>
      <c r="G483" s="170" t="s">
        <v>186</v>
      </c>
      <c r="H483" s="171">
        <v>24.748000000000001</v>
      </c>
      <c r="I483" s="172"/>
      <c r="J483" s="173">
        <f>ROUND(I483*H483,2)</f>
        <v>0</v>
      </c>
      <c r="K483" s="169" t="s">
        <v>161</v>
      </c>
      <c r="L483" s="41"/>
      <c r="M483" s="174" t="s">
        <v>3</v>
      </c>
      <c r="N483" s="175" t="s">
        <v>43</v>
      </c>
      <c r="O483" s="74"/>
      <c r="P483" s="176">
        <f>O483*H483</f>
        <v>0</v>
      </c>
      <c r="Q483" s="176">
        <v>0.00792</v>
      </c>
      <c r="R483" s="176">
        <f>Q483*H483</f>
        <v>0.19600416000000001</v>
      </c>
      <c r="S483" s="176">
        <v>0</v>
      </c>
      <c r="T483" s="17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178" t="s">
        <v>162</v>
      </c>
      <c r="AT483" s="178" t="s">
        <v>157</v>
      </c>
      <c r="AU483" s="178" t="s">
        <v>82</v>
      </c>
      <c r="AY483" s="21" t="s">
        <v>154</v>
      </c>
      <c r="BE483" s="179">
        <f>IF(N483="základní",J483,0)</f>
        <v>0</v>
      </c>
      <c r="BF483" s="179">
        <f>IF(N483="snížená",J483,0)</f>
        <v>0</v>
      </c>
      <c r="BG483" s="179">
        <f>IF(N483="zákl. přenesená",J483,0)</f>
        <v>0</v>
      </c>
      <c r="BH483" s="179">
        <f>IF(N483="sníž. přenesená",J483,0)</f>
        <v>0</v>
      </c>
      <c r="BI483" s="179">
        <f>IF(N483="nulová",J483,0)</f>
        <v>0</v>
      </c>
      <c r="BJ483" s="21" t="s">
        <v>80</v>
      </c>
      <c r="BK483" s="179">
        <f>ROUND(I483*H483,2)</f>
        <v>0</v>
      </c>
      <c r="BL483" s="21" t="s">
        <v>162</v>
      </c>
      <c r="BM483" s="178" t="s">
        <v>1068</v>
      </c>
    </row>
    <row r="484" s="2" customFormat="1">
      <c r="A484" s="40"/>
      <c r="B484" s="41"/>
      <c r="C484" s="40"/>
      <c r="D484" s="180" t="s">
        <v>164</v>
      </c>
      <c r="E484" s="40"/>
      <c r="F484" s="181" t="s">
        <v>1069</v>
      </c>
      <c r="G484" s="40"/>
      <c r="H484" s="40"/>
      <c r="I484" s="182"/>
      <c r="J484" s="40"/>
      <c r="K484" s="40"/>
      <c r="L484" s="41"/>
      <c r="M484" s="183"/>
      <c r="N484" s="184"/>
      <c r="O484" s="74"/>
      <c r="P484" s="74"/>
      <c r="Q484" s="74"/>
      <c r="R484" s="74"/>
      <c r="S484" s="74"/>
      <c r="T484" s="75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21" t="s">
        <v>164</v>
      </c>
      <c r="AU484" s="21" t="s">
        <v>82</v>
      </c>
    </row>
    <row r="485" s="13" customFormat="1">
      <c r="A485" s="13"/>
      <c r="B485" s="185"/>
      <c r="C485" s="13"/>
      <c r="D485" s="186" t="s">
        <v>166</v>
      </c>
      <c r="E485" s="187" t="s">
        <v>3</v>
      </c>
      <c r="F485" s="188" t="s">
        <v>1070</v>
      </c>
      <c r="G485" s="13"/>
      <c r="H485" s="187" t="s">
        <v>3</v>
      </c>
      <c r="I485" s="189"/>
      <c r="J485" s="13"/>
      <c r="K485" s="13"/>
      <c r="L485" s="185"/>
      <c r="M485" s="190"/>
      <c r="N485" s="191"/>
      <c r="O485" s="191"/>
      <c r="P485" s="191"/>
      <c r="Q485" s="191"/>
      <c r="R485" s="191"/>
      <c r="S485" s="191"/>
      <c r="T485" s="19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7" t="s">
        <v>166</v>
      </c>
      <c r="AU485" s="187" t="s">
        <v>82</v>
      </c>
      <c r="AV485" s="13" t="s">
        <v>80</v>
      </c>
      <c r="AW485" s="13" t="s">
        <v>34</v>
      </c>
      <c r="AX485" s="13" t="s">
        <v>72</v>
      </c>
      <c r="AY485" s="187" t="s">
        <v>154</v>
      </c>
    </row>
    <row r="486" s="14" customFormat="1">
      <c r="A486" s="14"/>
      <c r="B486" s="193"/>
      <c r="C486" s="14"/>
      <c r="D486" s="186" t="s">
        <v>166</v>
      </c>
      <c r="E486" s="194" t="s">
        <v>3</v>
      </c>
      <c r="F486" s="195" t="s">
        <v>1071</v>
      </c>
      <c r="G486" s="14"/>
      <c r="H486" s="196">
        <v>23.021000000000001</v>
      </c>
      <c r="I486" s="197"/>
      <c r="J486" s="14"/>
      <c r="K486" s="14"/>
      <c r="L486" s="193"/>
      <c r="M486" s="198"/>
      <c r="N486" s="199"/>
      <c r="O486" s="199"/>
      <c r="P486" s="199"/>
      <c r="Q486" s="199"/>
      <c r="R486" s="199"/>
      <c r="S486" s="199"/>
      <c r="T486" s="20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4" t="s">
        <v>166</v>
      </c>
      <c r="AU486" s="194" t="s">
        <v>82</v>
      </c>
      <c r="AV486" s="14" t="s">
        <v>82</v>
      </c>
      <c r="AW486" s="14" t="s">
        <v>34</v>
      </c>
      <c r="AX486" s="14" t="s">
        <v>72</v>
      </c>
      <c r="AY486" s="194" t="s">
        <v>154</v>
      </c>
    </row>
    <row r="487" s="14" customFormat="1">
      <c r="A487" s="14"/>
      <c r="B487" s="193"/>
      <c r="C487" s="14"/>
      <c r="D487" s="186" t="s">
        <v>166</v>
      </c>
      <c r="E487" s="194" t="s">
        <v>3</v>
      </c>
      <c r="F487" s="195" t="s">
        <v>1072</v>
      </c>
      <c r="G487" s="14"/>
      <c r="H487" s="196">
        <v>1.7270000000000001</v>
      </c>
      <c r="I487" s="197"/>
      <c r="J487" s="14"/>
      <c r="K487" s="14"/>
      <c r="L487" s="193"/>
      <c r="M487" s="198"/>
      <c r="N487" s="199"/>
      <c r="O487" s="199"/>
      <c r="P487" s="199"/>
      <c r="Q487" s="199"/>
      <c r="R487" s="199"/>
      <c r="S487" s="199"/>
      <c r="T487" s="20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4" t="s">
        <v>166</v>
      </c>
      <c r="AU487" s="194" t="s">
        <v>82</v>
      </c>
      <c r="AV487" s="14" t="s">
        <v>82</v>
      </c>
      <c r="AW487" s="14" t="s">
        <v>34</v>
      </c>
      <c r="AX487" s="14" t="s">
        <v>72</v>
      </c>
      <c r="AY487" s="194" t="s">
        <v>154</v>
      </c>
    </row>
    <row r="488" s="15" customFormat="1">
      <c r="A488" s="15"/>
      <c r="B488" s="201"/>
      <c r="C488" s="15"/>
      <c r="D488" s="186" t="s">
        <v>166</v>
      </c>
      <c r="E488" s="202" t="s">
        <v>3</v>
      </c>
      <c r="F488" s="203" t="s">
        <v>171</v>
      </c>
      <c r="G488" s="15"/>
      <c r="H488" s="204">
        <v>24.748000000000001</v>
      </c>
      <c r="I488" s="205"/>
      <c r="J488" s="15"/>
      <c r="K488" s="15"/>
      <c r="L488" s="201"/>
      <c r="M488" s="206"/>
      <c r="N488" s="207"/>
      <c r="O488" s="207"/>
      <c r="P488" s="207"/>
      <c r="Q488" s="207"/>
      <c r="R488" s="207"/>
      <c r="S488" s="207"/>
      <c r="T488" s="20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2" t="s">
        <v>166</v>
      </c>
      <c r="AU488" s="202" t="s">
        <v>82</v>
      </c>
      <c r="AV488" s="15" t="s">
        <v>162</v>
      </c>
      <c r="AW488" s="15" t="s">
        <v>34</v>
      </c>
      <c r="AX488" s="15" t="s">
        <v>80</v>
      </c>
      <c r="AY488" s="202" t="s">
        <v>154</v>
      </c>
    </row>
    <row r="489" s="2" customFormat="1" ht="16.5" customHeight="1">
      <c r="A489" s="40"/>
      <c r="B489" s="166"/>
      <c r="C489" s="167" t="s">
        <v>622</v>
      </c>
      <c r="D489" s="167" t="s">
        <v>157</v>
      </c>
      <c r="E489" s="168" t="s">
        <v>1073</v>
      </c>
      <c r="F489" s="169" t="s">
        <v>1074</v>
      </c>
      <c r="G489" s="170" t="s">
        <v>186</v>
      </c>
      <c r="H489" s="171">
        <v>24.748000000000001</v>
      </c>
      <c r="I489" s="172"/>
      <c r="J489" s="173">
        <f>ROUND(I489*H489,2)</f>
        <v>0</v>
      </c>
      <c r="K489" s="169" t="s">
        <v>161</v>
      </c>
      <c r="L489" s="41"/>
      <c r="M489" s="174" t="s">
        <v>3</v>
      </c>
      <c r="N489" s="175" t="s">
        <v>43</v>
      </c>
      <c r="O489" s="74"/>
      <c r="P489" s="176">
        <f>O489*H489</f>
        <v>0</v>
      </c>
      <c r="Q489" s="176">
        <v>0</v>
      </c>
      <c r="R489" s="176">
        <f>Q489*H489</f>
        <v>0</v>
      </c>
      <c r="S489" s="176">
        <v>0</v>
      </c>
      <c r="T489" s="17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178" t="s">
        <v>162</v>
      </c>
      <c r="AT489" s="178" t="s">
        <v>157</v>
      </c>
      <c r="AU489" s="178" t="s">
        <v>82</v>
      </c>
      <c r="AY489" s="21" t="s">
        <v>154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21" t="s">
        <v>80</v>
      </c>
      <c r="BK489" s="179">
        <f>ROUND(I489*H489,2)</f>
        <v>0</v>
      </c>
      <c r="BL489" s="21" t="s">
        <v>162</v>
      </c>
      <c r="BM489" s="178" t="s">
        <v>1075</v>
      </c>
    </row>
    <row r="490" s="2" customFormat="1">
      <c r="A490" s="40"/>
      <c r="B490" s="41"/>
      <c r="C490" s="40"/>
      <c r="D490" s="180" t="s">
        <v>164</v>
      </c>
      <c r="E490" s="40"/>
      <c r="F490" s="181" t="s">
        <v>1076</v>
      </c>
      <c r="G490" s="40"/>
      <c r="H490" s="40"/>
      <c r="I490" s="182"/>
      <c r="J490" s="40"/>
      <c r="K490" s="40"/>
      <c r="L490" s="41"/>
      <c r="M490" s="183"/>
      <c r="N490" s="184"/>
      <c r="O490" s="74"/>
      <c r="P490" s="74"/>
      <c r="Q490" s="74"/>
      <c r="R490" s="74"/>
      <c r="S490" s="74"/>
      <c r="T490" s="75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21" t="s">
        <v>164</v>
      </c>
      <c r="AU490" s="21" t="s">
        <v>82</v>
      </c>
    </row>
    <row r="491" s="13" customFormat="1">
      <c r="A491" s="13"/>
      <c r="B491" s="185"/>
      <c r="C491" s="13"/>
      <c r="D491" s="186" t="s">
        <v>166</v>
      </c>
      <c r="E491" s="187" t="s">
        <v>3</v>
      </c>
      <c r="F491" s="188" t="s">
        <v>1070</v>
      </c>
      <c r="G491" s="13"/>
      <c r="H491" s="187" t="s">
        <v>3</v>
      </c>
      <c r="I491" s="189"/>
      <c r="J491" s="13"/>
      <c r="K491" s="13"/>
      <c r="L491" s="185"/>
      <c r="M491" s="190"/>
      <c r="N491" s="191"/>
      <c r="O491" s="191"/>
      <c r="P491" s="191"/>
      <c r="Q491" s="191"/>
      <c r="R491" s="191"/>
      <c r="S491" s="191"/>
      <c r="T491" s="19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7" t="s">
        <v>166</v>
      </c>
      <c r="AU491" s="187" t="s">
        <v>82</v>
      </c>
      <c r="AV491" s="13" t="s">
        <v>80</v>
      </c>
      <c r="AW491" s="13" t="s">
        <v>34</v>
      </c>
      <c r="AX491" s="13" t="s">
        <v>72</v>
      </c>
      <c r="AY491" s="187" t="s">
        <v>154</v>
      </c>
    </row>
    <row r="492" s="13" customFormat="1">
      <c r="A492" s="13"/>
      <c r="B492" s="185"/>
      <c r="C492" s="13"/>
      <c r="D492" s="186" t="s">
        <v>166</v>
      </c>
      <c r="E492" s="187" t="s">
        <v>3</v>
      </c>
      <c r="F492" s="188" t="s">
        <v>1070</v>
      </c>
      <c r="G492" s="13"/>
      <c r="H492" s="187" t="s">
        <v>3</v>
      </c>
      <c r="I492" s="189"/>
      <c r="J492" s="13"/>
      <c r="K492" s="13"/>
      <c r="L492" s="185"/>
      <c r="M492" s="190"/>
      <c r="N492" s="191"/>
      <c r="O492" s="191"/>
      <c r="P492" s="191"/>
      <c r="Q492" s="191"/>
      <c r="R492" s="191"/>
      <c r="S492" s="191"/>
      <c r="T492" s="19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7" t="s">
        <v>166</v>
      </c>
      <c r="AU492" s="187" t="s">
        <v>82</v>
      </c>
      <c r="AV492" s="13" t="s">
        <v>80</v>
      </c>
      <c r="AW492" s="13" t="s">
        <v>34</v>
      </c>
      <c r="AX492" s="13" t="s">
        <v>72</v>
      </c>
      <c r="AY492" s="187" t="s">
        <v>154</v>
      </c>
    </row>
    <row r="493" s="14" customFormat="1">
      <c r="A493" s="14"/>
      <c r="B493" s="193"/>
      <c r="C493" s="14"/>
      <c r="D493" s="186" t="s">
        <v>166</v>
      </c>
      <c r="E493" s="194" t="s">
        <v>3</v>
      </c>
      <c r="F493" s="195" t="s">
        <v>1071</v>
      </c>
      <c r="G493" s="14"/>
      <c r="H493" s="196">
        <v>23.021000000000001</v>
      </c>
      <c r="I493" s="197"/>
      <c r="J493" s="14"/>
      <c r="K493" s="14"/>
      <c r="L493" s="193"/>
      <c r="M493" s="198"/>
      <c r="N493" s="199"/>
      <c r="O493" s="199"/>
      <c r="P493" s="199"/>
      <c r="Q493" s="199"/>
      <c r="R493" s="199"/>
      <c r="S493" s="199"/>
      <c r="T493" s="20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4" t="s">
        <v>166</v>
      </c>
      <c r="AU493" s="194" t="s">
        <v>82</v>
      </c>
      <c r="AV493" s="14" t="s">
        <v>82</v>
      </c>
      <c r="AW493" s="14" t="s">
        <v>34</v>
      </c>
      <c r="AX493" s="14" t="s">
        <v>72</v>
      </c>
      <c r="AY493" s="194" t="s">
        <v>154</v>
      </c>
    </row>
    <row r="494" s="14" customFormat="1">
      <c r="A494" s="14"/>
      <c r="B494" s="193"/>
      <c r="C494" s="14"/>
      <c r="D494" s="186" t="s">
        <v>166</v>
      </c>
      <c r="E494" s="194" t="s">
        <v>3</v>
      </c>
      <c r="F494" s="195" t="s">
        <v>1072</v>
      </c>
      <c r="G494" s="14"/>
      <c r="H494" s="196">
        <v>1.7270000000000001</v>
      </c>
      <c r="I494" s="197"/>
      <c r="J494" s="14"/>
      <c r="K494" s="14"/>
      <c r="L494" s="193"/>
      <c r="M494" s="198"/>
      <c r="N494" s="199"/>
      <c r="O494" s="199"/>
      <c r="P494" s="199"/>
      <c r="Q494" s="199"/>
      <c r="R494" s="199"/>
      <c r="S494" s="199"/>
      <c r="T494" s="20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94" t="s">
        <v>166</v>
      </c>
      <c r="AU494" s="194" t="s">
        <v>82</v>
      </c>
      <c r="AV494" s="14" t="s">
        <v>82</v>
      </c>
      <c r="AW494" s="14" t="s">
        <v>34</v>
      </c>
      <c r="AX494" s="14" t="s">
        <v>72</v>
      </c>
      <c r="AY494" s="194" t="s">
        <v>154</v>
      </c>
    </row>
    <row r="495" s="15" customFormat="1">
      <c r="A495" s="15"/>
      <c r="B495" s="201"/>
      <c r="C495" s="15"/>
      <c r="D495" s="186" t="s">
        <v>166</v>
      </c>
      <c r="E495" s="202" t="s">
        <v>3</v>
      </c>
      <c r="F495" s="203" t="s">
        <v>171</v>
      </c>
      <c r="G495" s="15"/>
      <c r="H495" s="204">
        <v>24.748000000000001</v>
      </c>
      <c r="I495" s="205"/>
      <c r="J495" s="15"/>
      <c r="K495" s="15"/>
      <c r="L495" s="201"/>
      <c r="M495" s="206"/>
      <c r="N495" s="207"/>
      <c r="O495" s="207"/>
      <c r="P495" s="207"/>
      <c r="Q495" s="207"/>
      <c r="R495" s="207"/>
      <c r="S495" s="207"/>
      <c r="T495" s="20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02" t="s">
        <v>166</v>
      </c>
      <c r="AU495" s="202" t="s">
        <v>82</v>
      </c>
      <c r="AV495" s="15" t="s">
        <v>162</v>
      </c>
      <c r="AW495" s="15" t="s">
        <v>34</v>
      </c>
      <c r="AX495" s="15" t="s">
        <v>80</v>
      </c>
      <c r="AY495" s="202" t="s">
        <v>154</v>
      </c>
    </row>
    <row r="496" s="2" customFormat="1" ht="33" customHeight="1">
      <c r="A496" s="40"/>
      <c r="B496" s="166"/>
      <c r="C496" s="167" t="s">
        <v>631</v>
      </c>
      <c r="D496" s="167" t="s">
        <v>157</v>
      </c>
      <c r="E496" s="168" t="s">
        <v>1077</v>
      </c>
      <c r="F496" s="169" t="s">
        <v>1078</v>
      </c>
      <c r="G496" s="170" t="s">
        <v>186</v>
      </c>
      <c r="H496" s="171">
        <v>2</v>
      </c>
      <c r="I496" s="172"/>
      <c r="J496" s="173">
        <f>ROUND(I496*H496,2)</f>
        <v>0</v>
      </c>
      <c r="K496" s="169" t="s">
        <v>161</v>
      </c>
      <c r="L496" s="41"/>
      <c r="M496" s="174" t="s">
        <v>3</v>
      </c>
      <c r="N496" s="175" t="s">
        <v>43</v>
      </c>
      <c r="O496" s="74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178" t="s">
        <v>162</v>
      </c>
      <c r="AT496" s="178" t="s">
        <v>157</v>
      </c>
      <c r="AU496" s="178" t="s">
        <v>82</v>
      </c>
      <c r="AY496" s="21" t="s">
        <v>154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21" t="s">
        <v>80</v>
      </c>
      <c r="BK496" s="179">
        <f>ROUND(I496*H496,2)</f>
        <v>0</v>
      </c>
      <c r="BL496" s="21" t="s">
        <v>162</v>
      </c>
      <c r="BM496" s="178" t="s">
        <v>1079</v>
      </c>
    </row>
    <row r="497" s="2" customFormat="1">
      <c r="A497" s="40"/>
      <c r="B497" s="41"/>
      <c r="C497" s="40"/>
      <c r="D497" s="180" t="s">
        <v>164</v>
      </c>
      <c r="E497" s="40"/>
      <c r="F497" s="181" t="s">
        <v>1080</v>
      </c>
      <c r="G497" s="40"/>
      <c r="H497" s="40"/>
      <c r="I497" s="182"/>
      <c r="J497" s="40"/>
      <c r="K497" s="40"/>
      <c r="L497" s="41"/>
      <c r="M497" s="183"/>
      <c r="N497" s="184"/>
      <c r="O497" s="74"/>
      <c r="P497" s="74"/>
      <c r="Q497" s="74"/>
      <c r="R497" s="74"/>
      <c r="S497" s="74"/>
      <c r="T497" s="75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21" t="s">
        <v>164</v>
      </c>
      <c r="AU497" s="21" t="s">
        <v>82</v>
      </c>
    </row>
    <row r="498" s="13" customFormat="1">
      <c r="A498" s="13"/>
      <c r="B498" s="185"/>
      <c r="C498" s="13"/>
      <c r="D498" s="186" t="s">
        <v>166</v>
      </c>
      <c r="E498" s="187" t="s">
        <v>3</v>
      </c>
      <c r="F498" s="188" t="s">
        <v>815</v>
      </c>
      <c r="G498" s="13"/>
      <c r="H498" s="187" t="s">
        <v>3</v>
      </c>
      <c r="I498" s="189"/>
      <c r="J498" s="13"/>
      <c r="K498" s="13"/>
      <c r="L498" s="185"/>
      <c r="M498" s="190"/>
      <c r="N498" s="191"/>
      <c r="O498" s="191"/>
      <c r="P498" s="191"/>
      <c r="Q498" s="191"/>
      <c r="R498" s="191"/>
      <c r="S498" s="191"/>
      <c r="T498" s="19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7" t="s">
        <v>166</v>
      </c>
      <c r="AU498" s="187" t="s">
        <v>82</v>
      </c>
      <c r="AV498" s="13" t="s">
        <v>80</v>
      </c>
      <c r="AW498" s="13" t="s">
        <v>34</v>
      </c>
      <c r="AX498" s="13" t="s">
        <v>72</v>
      </c>
      <c r="AY498" s="187" t="s">
        <v>154</v>
      </c>
    </row>
    <row r="499" s="14" customFormat="1">
      <c r="A499" s="14"/>
      <c r="B499" s="193"/>
      <c r="C499" s="14"/>
      <c r="D499" s="186" t="s">
        <v>166</v>
      </c>
      <c r="E499" s="194" t="s">
        <v>3</v>
      </c>
      <c r="F499" s="195" t="s">
        <v>1081</v>
      </c>
      <c r="G499" s="14"/>
      <c r="H499" s="196">
        <v>2</v>
      </c>
      <c r="I499" s="197"/>
      <c r="J499" s="14"/>
      <c r="K499" s="14"/>
      <c r="L499" s="193"/>
      <c r="M499" s="198"/>
      <c r="N499" s="199"/>
      <c r="O499" s="199"/>
      <c r="P499" s="199"/>
      <c r="Q499" s="199"/>
      <c r="R499" s="199"/>
      <c r="S499" s="199"/>
      <c r="T499" s="20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4" t="s">
        <v>166</v>
      </c>
      <c r="AU499" s="194" t="s">
        <v>82</v>
      </c>
      <c r="AV499" s="14" t="s">
        <v>82</v>
      </c>
      <c r="AW499" s="14" t="s">
        <v>34</v>
      </c>
      <c r="AX499" s="14" t="s">
        <v>80</v>
      </c>
      <c r="AY499" s="194" t="s">
        <v>154</v>
      </c>
    </row>
    <row r="500" s="2" customFormat="1" ht="24.15" customHeight="1">
      <c r="A500" s="40"/>
      <c r="B500" s="166"/>
      <c r="C500" s="167" t="s">
        <v>638</v>
      </c>
      <c r="D500" s="167" t="s">
        <v>157</v>
      </c>
      <c r="E500" s="168" t="s">
        <v>1082</v>
      </c>
      <c r="F500" s="169" t="s">
        <v>1083</v>
      </c>
      <c r="G500" s="170" t="s">
        <v>186</v>
      </c>
      <c r="H500" s="171">
        <v>29.199999999999999</v>
      </c>
      <c r="I500" s="172"/>
      <c r="J500" s="173">
        <f>ROUND(I500*H500,2)</f>
        <v>0</v>
      </c>
      <c r="K500" s="169" t="s">
        <v>161</v>
      </c>
      <c r="L500" s="41"/>
      <c r="M500" s="174" t="s">
        <v>3</v>
      </c>
      <c r="N500" s="175" t="s">
        <v>43</v>
      </c>
      <c r="O500" s="74"/>
      <c r="P500" s="176">
        <f>O500*H500</f>
        <v>0</v>
      </c>
      <c r="Q500" s="176">
        <v>0</v>
      </c>
      <c r="R500" s="176">
        <f>Q500*H500</f>
        <v>0</v>
      </c>
      <c r="S500" s="176">
        <v>0</v>
      </c>
      <c r="T500" s="17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178" t="s">
        <v>162</v>
      </c>
      <c r="AT500" s="178" t="s">
        <v>157</v>
      </c>
      <c r="AU500" s="178" t="s">
        <v>82</v>
      </c>
      <c r="AY500" s="21" t="s">
        <v>154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21" t="s">
        <v>80</v>
      </c>
      <c r="BK500" s="179">
        <f>ROUND(I500*H500,2)</f>
        <v>0</v>
      </c>
      <c r="BL500" s="21" t="s">
        <v>162</v>
      </c>
      <c r="BM500" s="178" t="s">
        <v>1084</v>
      </c>
    </row>
    <row r="501" s="2" customFormat="1">
      <c r="A501" s="40"/>
      <c r="B501" s="41"/>
      <c r="C501" s="40"/>
      <c r="D501" s="180" t="s">
        <v>164</v>
      </c>
      <c r="E501" s="40"/>
      <c r="F501" s="181" t="s">
        <v>1085</v>
      </c>
      <c r="G501" s="40"/>
      <c r="H501" s="40"/>
      <c r="I501" s="182"/>
      <c r="J501" s="40"/>
      <c r="K501" s="40"/>
      <c r="L501" s="41"/>
      <c r="M501" s="183"/>
      <c r="N501" s="184"/>
      <c r="O501" s="74"/>
      <c r="P501" s="74"/>
      <c r="Q501" s="74"/>
      <c r="R501" s="74"/>
      <c r="S501" s="74"/>
      <c r="T501" s="75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21" t="s">
        <v>164</v>
      </c>
      <c r="AU501" s="21" t="s">
        <v>82</v>
      </c>
    </row>
    <row r="502" s="13" customFormat="1">
      <c r="A502" s="13"/>
      <c r="B502" s="185"/>
      <c r="C502" s="13"/>
      <c r="D502" s="186" t="s">
        <v>166</v>
      </c>
      <c r="E502" s="187" t="s">
        <v>3</v>
      </c>
      <c r="F502" s="188" t="s">
        <v>1086</v>
      </c>
      <c r="G502" s="13"/>
      <c r="H502" s="187" t="s">
        <v>3</v>
      </c>
      <c r="I502" s="189"/>
      <c r="J502" s="13"/>
      <c r="K502" s="13"/>
      <c r="L502" s="185"/>
      <c r="M502" s="190"/>
      <c r="N502" s="191"/>
      <c r="O502" s="191"/>
      <c r="P502" s="191"/>
      <c r="Q502" s="191"/>
      <c r="R502" s="191"/>
      <c r="S502" s="191"/>
      <c r="T502" s="19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7" t="s">
        <v>166</v>
      </c>
      <c r="AU502" s="187" t="s">
        <v>82</v>
      </c>
      <c r="AV502" s="13" t="s">
        <v>80</v>
      </c>
      <c r="AW502" s="13" t="s">
        <v>34</v>
      </c>
      <c r="AX502" s="13" t="s">
        <v>72</v>
      </c>
      <c r="AY502" s="187" t="s">
        <v>154</v>
      </c>
    </row>
    <row r="503" s="14" customFormat="1">
      <c r="A503" s="14"/>
      <c r="B503" s="193"/>
      <c r="C503" s="14"/>
      <c r="D503" s="186" t="s">
        <v>166</v>
      </c>
      <c r="E503" s="194" t="s">
        <v>3</v>
      </c>
      <c r="F503" s="195" t="s">
        <v>816</v>
      </c>
      <c r="G503" s="14"/>
      <c r="H503" s="196">
        <v>29.199999999999999</v>
      </c>
      <c r="I503" s="197"/>
      <c r="J503" s="14"/>
      <c r="K503" s="14"/>
      <c r="L503" s="193"/>
      <c r="M503" s="198"/>
      <c r="N503" s="199"/>
      <c r="O503" s="199"/>
      <c r="P503" s="199"/>
      <c r="Q503" s="199"/>
      <c r="R503" s="199"/>
      <c r="S503" s="199"/>
      <c r="T503" s="20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4" t="s">
        <v>166</v>
      </c>
      <c r="AU503" s="194" t="s">
        <v>82</v>
      </c>
      <c r="AV503" s="14" t="s">
        <v>82</v>
      </c>
      <c r="AW503" s="14" t="s">
        <v>34</v>
      </c>
      <c r="AX503" s="14" t="s">
        <v>80</v>
      </c>
      <c r="AY503" s="194" t="s">
        <v>154</v>
      </c>
    </row>
    <row r="504" s="2" customFormat="1" ht="16.5" customHeight="1">
      <c r="A504" s="40"/>
      <c r="B504" s="166"/>
      <c r="C504" s="222" t="s">
        <v>646</v>
      </c>
      <c r="D504" s="222" t="s">
        <v>817</v>
      </c>
      <c r="E504" s="223" t="s">
        <v>1087</v>
      </c>
      <c r="F504" s="224" t="s">
        <v>1088</v>
      </c>
      <c r="G504" s="225" t="s">
        <v>435</v>
      </c>
      <c r="H504" s="226">
        <v>13.432</v>
      </c>
      <c r="I504" s="227"/>
      <c r="J504" s="228">
        <f>ROUND(I504*H504,2)</f>
        <v>0</v>
      </c>
      <c r="K504" s="224" t="s">
        <v>161</v>
      </c>
      <c r="L504" s="229"/>
      <c r="M504" s="230" t="s">
        <v>3</v>
      </c>
      <c r="N504" s="231" t="s">
        <v>43</v>
      </c>
      <c r="O504" s="74"/>
      <c r="P504" s="176">
        <f>O504*H504</f>
        <v>0</v>
      </c>
      <c r="Q504" s="176">
        <v>1</v>
      </c>
      <c r="R504" s="176">
        <f>Q504*H504</f>
        <v>13.432</v>
      </c>
      <c r="S504" s="176">
        <v>0</v>
      </c>
      <c r="T504" s="17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178" t="s">
        <v>214</v>
      </c>
      <c r="AT504" s="178" t="s">
        <v>817</v>
      </c>
      <c r="AU504" s="178" t="s">
        <v>82</v>
      </c>
      <c r="AY504" s="21" t="s">
        <v>154</v>
      </c>
      <c r="BE504" s="179">
        <f>IF(N504="základní",J504,0)</f>
        <v>0</v>
      </c>
      <c r="BF504" s="179">
        <f>IF(N504="snížená",J504,0)</f>
        <v>0</v>
      </c>
      <c r="BG504" s="179">
        <f>IF(N504="zákl. přenesená",J504,0)</f>
        <v>0</v>
      </c>
      <c r="BH504" s="179">
        <f>IF(N504="sníž. přenesená",J504,0)</f>
        <v>0</v>
      </c>
      <c r="BI504" s="179">
        <f>IF(N504="nulová",J504,0)</f>
        <v>0</v>
      </c>
      <c r="BJ504" s="21" t="s">
        <v>80</v>
      </c>
      <c r="BK504" s="179">
        <f>ROUND(I504*H504,2)</f>
        <v>0</v>
      </c>
      <c r="BL504" s="21" t="s">
        <v>162</v>
      </c>
      <c r="BM504" s="178" t="s">
        <v>1089</v>
      </c>
    </row>
    <row r="505" s="13" customFormat="1">
      <c r="A505" s="13"/>
      <c r="B505" s="185"/>
      <c r="C505" s="13"/>
      <c r="D505" s="186" t="s">
        <v>166</v>
      </c>
      <c r="E505" s="187" t="s">
        <v>3</v>
      </c>
      <c r="F505" s="188" t="s">
        <v>1086</v>
      </c>
      <c r="G505" s="13"/>
      <c r="H505" s="187" t="s">
        <v>3</v>
      </c>
      <c r="I505" s="189"/>
      <c r="J505" s="13"/>
      <c r="K505" s="13"/>
      <c r="L505" s="185"/>
      <c r="M505" s="190"/>
      <c r="N505" s="191"/>
      <c r="O505" s="191"/>
      <c r="P505" s="191"/>
      <c r="Q505" s="191"/>
      <c r="R505" s="191"/>
      <c r="S505" s="191"/>
      <c r="T505" s="19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7" t="s">
        <v>166</v>
      </c>
      <c r="AU505" s="187" t="s">
        <v>82</v>
      </c>
      <c r="AV505" s="13" t="s">
        <v>80</v>
      </c>
      <c r="AW505" s="13" t="s">
        <v>34</v>
      </c>
      <c r="AX505" s="13" t="s">
        <v>72</v>
      </c>
      <c r="AY505" s="187" t="s">
        <v>154</v>
      </c>
    </row>
    <row r="506" s="14" customFormat="1">
      <c r="A506" s="14"/>
      <c r="B506" s="193"/>
      <c r="C506" s="14"/>
      <c r="D506" s="186" t="s">
        <v>166</v>
      </c>
      <c r="E506" s="194" t="s">
        <v>3</v>
      </c>
      <c r="F506" s="195" t="s">
        <v>1090</v>
      </c>
      <c r="G506" s="14"/>
      <c r="H506" s="196">
        <v>13.432</v>
      </c>
      <c r="I506" s="197"/>
      <c r="J506" s="14"/>
      <c r="K506" s="14"/>
      <c r="L506" s="193"/>
      <c r="M506" s="198"/>
      <c r="N506" s="199"/>
      <c r="O506" s="199"/>
      <c r="P506" s="199"/>
      <c r="Q506" s="199"/>
      <c r="R506" s="199"/>
      <c r="S506" s="199"/>
      <c r="T506" s="20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4" t="s">
        <v>166</v>
      </c>
      <c r="AU506" s="194" t="s">
        <v>82</v>
      </c>
      <c r="AV506" s="14" t="s">
        <v>82</v>
      </c>
      <c r="AW506" s="14" t="s">
        <v>34</v>
      </c>
      <c r="AX506" s="14" t="s">
        <v>80</v>
      </c>
      <c r="AY506" s="194" t="s">
        <v>154</v>
      </c>
    </row>
    <row r="507" s="2" customFormat="1" ht="37.8" customHeight="1">
      <c r="A507" s="40"/>
      <c r="B507" s="166"/>
      <c r="C507" s="167" t="s">
        <v>657</v>
      </c>
      <c r="D507" s="167" t="s">
        <v>157</v>
      </c>
      <c r="E507" s="168" t="s">
        <v>1091</v>
      </c>
      <c r="F507" s="169" t="s">
        <v>1092</v>
      </c>
      <c r="G507" s="170" t="s">
        <v>186</v>
      </c>
      <c r="H507" s="171">
        <v>2</v>
      </c>
      <c r="I507" s="172"/>
      <c r="J507" s="173">
        <f>ROUND(I507*H507,2)</f>
        <v>0</v>
      </c>
      <c r="K507" s="169" t="s">
        <v>161</v>
      </c>
      <c r="L507" s="41"/>
      <c r="M507" s="174" t="s">
        <v>3</v>
      </c>
      <c r="N507" s="175" t="s">
        <v>43</v>
      </c>
      <c r="O507" s="74"/>
      <c r="P507" s="176">
        <f>O507*H507</f>
        <v>0</v>
      </c>
      <c r="Q507" s="176">
        <v>0.43744</v>
      </c>
      <c r="R507" s="176">
        <f>Q507*H507</f>
        <v>0.87487999999999999</v>
      </c>
      <c r="S507" s="176">
        <v>0</v>
      </c>
      <c r="T507" s="17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178" t="s">
        <v>162</v>
      </c>
      <c r="AT507" s="178" t="s">
        <v>157</v>
      </c>
      <c r="AU507" s="178" t="s">
        <v>82</v>
      </c>
      <c r="AY507" s="21" t="s">
        <v>154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21" t="s">
        <v>80</v>
      </c>
      <c r="BK507" s="179">
        <f>ROUND(I507*H507,2)</f>
        <v>0</v>
      </c>
      <c r="BL507" s="21" t="s">
        <v>162</v>
      </c>
      <c r="BM507" s="178" t="s">
        <v>1093</v>
      </c>
    </row>
    <row r="508" s="2" customFormat="1">
      <c r="A508" s="40"/>
      <c r="B508" s="41"/>
      <c r="C508" s="40"/>
      <c r="D508" s="180" t="s">
        <v>164</v>
      </c>
      <c r="E508" s="40"/>
      <c r="F508" s="181" t="s">
        <v>1094</v>
      </c>
      <c r="G508" s="40"/>
      <c r="H508" s="40"/>
      <c r="I508" s="182"/>
      <c r="J508" s="40"/>
      <c r="K508" s="40"/>
      <c r="L508" s="41"/>
      <c r="M508" s="183"/>
      <c r="N508" s="184"/>
      <c r="O508" s="74"/>
      <c r="P508" s="74"/>
      <c r="Q508" s="74"/>
      <c r="R508" s="74"/>
      <c r="S508" s="74"/>
      <c r="T508" s="75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21" t="s">
        <v>164</v>
      </c>
      <c r="AU508" s="21" t="s">
        <v>82</v>
      </c>
    </row>
    <row r="509" s="13" customFormat="1">
      <c r="A509" s="13"/>
      <c r="B509" s="185"/>
      <c r="C509" s="13"/>
      <c r="D509" s="186" t="s">
        <v>166</v>
      </c>
      <c r="E509" s="187" t="s">
        <v>3</v>
      </c>
      <c r="F509" s="188" t="s">
        <v>815</v>
      </c>
      <c r="G509" s="13"/>
      <c r="H509" s="187" t="s">
        <v>3</v>
      </c>
      <c r="I509" s="189"/>
      <c r="J509" s="13"/>
      <c r="K509" s="13"/>
      <c r="L509" s="185"/>
      <c r="M509" s="190"/>
      <c r="N509" s="191"/>
      <c r="O509" s="191"/>
      <c r="P509" s="191"/>
      <c r="Q509" s="191"/>
      <c r="R509" s="191"/>
      <c r="S509" s="191"/>
      <c r="T509" s="19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7" t="s">
        <v>166</v>
      </c>
      <c r="AU509" s="187" t="s">
        <v>82</v>
      </c>
      <c r="AV509" s="13" t="s">
        <v>80</v>
      </c>
      <c r="AW509" s="13" t="s">
        <v>34</v>
      </c>
      <c r="AX509" s="13" t="s">
        <v>72</v>
      </c>
      <c r="AY509" s="187" t="s">
        <v>154</v>
      </c>
    </row>
    <row r="510" s="14" customFormat="1">
      <c r="A510" s="14"/>
      <c r="B510" s="193"/>
      <c r="C510" s="14"/>
      <c r="D510" s="186" t="s">
        <v>166</v>
      </c>
      <c r="E510" s="194" t="s">
        <v>3</v>
      </c>
      <c r="F510" s="195" t="s">
        <v>1081</v>
      </c>
      <c r="G510" s="14"/>
      <c r="H510" s="196">
        <v>2</v>
      </c>
      <c r="I510" s="197"/>
      <c r="J510" s="14"/>
      <c r="K510" s="14"/>
      <c r="L510" s="193"/>
      <c r="M510" s="198"/>
      <c r="N510" s="199"/>
      <c r="O510" s="199"/>
      <c r="P510" s="199"/>
      <c r="Q510" s="199"/>
      <c r="R510" s="199"/>
      <c r="S510" s="199"/>
      <c r="T510" s="20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4" t="s">
        <v>166</v>
      </c>
      <c r="AU510" s="194" t="s">
        <v>82</v>
      </c>
      <c r="AV510" s="14" t="s">
        <v>82</v>
      </c>
      <c r="AW510" s="14" t="s">
        <v>34</v>
      </c>
      <c r="AX510" s="14" t="s">
        <v>80</v>
      </c>
      <c r="AY510" s="194" t="s">
        <v>154</v>
      </c>
    </row>
    <row r="511" s="12" customFormat="1" ht="22.8" customHeight="1">
      <c r="A511" s="12"/>
      <c r="B511" s="153"/>
      <c r="C511" s="12"/>
      <c r="D511" s="154" t="s">
        <v>71</v>
      </c>
      <c r="E511" s="164" t="s">
        <v>197</v>
      </c>
      <c r="F511" s="164" t="s">
        <v>1095</v>
      </c>
      <c r="G511" s="12"/>
      <c r="H511" s="12"/>
      <c r="I511" s="156"/>
      <c r="J511" s="165">
        <f>BK511</f>
        <v>0</v>
      </c>
      <c r="K511" s="12"/>
      <c r="L511" s="153"/>
      <c r="M511" s="158"/>
      <c r="N511" s="159"/>
      <c r="O511" s="159"/>
      <c r="P511" s="160">
        <f>SUM(P512:P558)</f>
        <v>0</v>
      </c>
      <c r="Q511" s="159"/>
      <c r="R511" s="160">
        <f>SUM(R512:R558)</f>
        <v>23.563628219999998</v>
      </c>
      <c r="S511" s="159"/>
      <c r="T511" s="161">
        <f>SUM(T512:T558)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54" t="s">
        <v>80</v>
      </c>
      <c r="AT511" s="162" t="s">
        <v>71</v>
      </c>
      <c r="AU511" s="162" t="s">
        <v>80</v>
      </c>
      <c r="AY511" s="154" t="s">
        <v>154</v>
      </c>
      <c r="BK511" s="163">
        <f>SUM(BK512:BK558)</f>
        <v>0</v>
      </c>
    </row>
    <row r="512" s="2" customFormat="1" ht="24.15" customHeight="1">
      <c r="A512" s="40"/>
      <c r="B512" s="166"/>
      <c r="C512" s="167" t="s">
        <v>665</v>
      </c>
      <c r="D512" s="167" t="s">
        <v>157</v>
      </c>
      <c r="E512" s="168" t="s">
        <v>1096</v>
      </c>
      <c r="F512" s="169" t="s">
        <v>1097</v>
      </c>
      <c r="G512" s="170" t="s">
        <v>186</v>
      </c>
      <c r="H512" s="171">
        <v>31.350000000000001</v>
      </c>
      <c r="I512" s="172"/>
      <c r="J512" s="173">
        <f>ROUND(I512*H512,2)</f>
        <v>0</v>
      </c>
      <c r="K512" s="169" t="s">
        <v>161</v>
      </c>
      <c r="L512" s="41"/>
      <c r="M512" s="174" t="s">
        <v>3</v>
      </c>
      <c r="N512" s="175" t="s">
        <v>43</v>
      </c>
      <c r="O512" s="74"/>
      <c r="P512" s="176">
        <f>O512*H512</f>
        <v>0</v>
      </c>
      <c r="Q512" s="176">
        <v>0</v>
      </c>
      <c r="R512" s="176">
        <f>Q512*H512</f>
        <v>0</v>
      </c>
      <c r="S512" s="176">
        <v>0</v>
      </c>
      <c r="T512" s="177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178" t="s">
        <v>162</v>
      </c>
      <c r="AT512" s="178" t="s">
        <v>157</v>
      </c>
      <c r="AU512" s="178" t="s">
        <v>82</v>
      </c>
      <c r="AY512" s="21" t="s">
        <v>154</v>
      </c>
      <c r="BE512" s="179">
        <f>IF(N512="základní",J512,0)</f>
        <v>0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21" t="s">
        <v>80</v>
      </c>
      <c r="BK512" s="179">
        <f>ROUND(I512*H512,2)</f>
        <v>0</v>
      </c>
      <c r="BL512" s="21" t="s">
        <v>162</v>
      </c>
      <c r="BM512" s="178" t="s">
        <v>1098</v>
      </c>
    </row>
    <row r="513" s="2" customFormat="1">
      <c r="A513" s="40"/>
      <c r="B513" s="41"/>
      <c r="C513" s="40"/>
      <c r="D513" s="180" t="s">
        <v>164</v>
      </c>
      <c r="E513" s="40"/>
      <c r="F513" s="181" t="s">
        <v>1099</v>
      </c>
      <c r="G513" s="40"/>
      <c r="H513" s="40"/>
      <c r="I513" s="182"/>
      <c r="J513" s="40"/>
      <c r="K513" s="40"/>
      <c r="L513" s="41"/>
      <c r="M513" s="183"/>
      <c r="N513" s="184"/>
      <c r="O513" s="74"/>
      <c r="P513" s="74"/>
      <c r="Q513" s="74"/>
      <c r="R513" s="74"/>
      <c r="S513" s="74"/>
      <c r="T513" s="75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21" t="s">
        <v>164</v>
      </c>
      <c r="AU513" s="21" t="s">
        <v>82</v>
      </c>
    </row>
    <row r="514" s="13" customFormat="1">
      <c r="A514" s="13"/>
      <c r="B514" s="185"/>
      <c r="C514" s="13"/>
      <c r="D514" s="186" t="s">
        <v>166</v>
      </c>
      <c r="E514" s="187" t="s">
        <v>3</v>
      </c>
      <c r="F514" s="188" t="s">
        <v>776</v>
      </c>
      <c r="G514" s="13"/>
      <c r="H514" s="187" t="s">
        <v>3</v>
      </c>
      <c r="I514" s="189"/>
      <c r="J514" s="13"/>
      <c r="K514" s="13"/>
      <c r="L514" s="185"/>
      <c r="M514" s="190"/>
      <c r="N514" s="191"/>
      <c r="O514" s="191"/>
      <c r="P514" s="191"/>
      <c r="Q514" s="191"/>
      <c r="R514" s="191"/>
      <c r="S514" s="191"/>
      <c r="T514" s="19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7" t="s">
        <v>166</v>
      </c>
      <c r="AU514" s="187" t="s">
        <v>82</v>
      </c>
      <c r="AV514" s="13" t="s">
        <v>80</v>
      </c>
      <c r="AW514" s="13" t="s">
        <v>34</v>
      </c>
      <c r="AX514" s="13" t="s">
        <v>72</v>
      </c>
      <c r="AY514" s="187" t="s">
        <v>154</v>
      </c>
    </row>
    <row r="515" s="14" customFormat="1">
      <c r="A515" s="14"/>
      <c r="B515" s="193"/>
      <c r="C515" s="14"/>
      <c r="D515" s="186" t="s">
        <v>166</v>
      </c>
      <c r="E515" s="194" t="s">
        <v>3</v>
      </c>
      <c r="F515" s="195" t="s">
        <v>1100</v>
      </c>
      <c r="G515" s="14"/>
      <c r="H515" s="196">
        <v>31.350000000000001</v>
      </c>
      <c r="I515" s="197"/>
      <c r="J515" s="14"/>
      <c r="K515" s="14"/>
      <c r="L515" s="193"/>
      <c r="M515" s="198"/>
      <c r="N515" s="199"/>
      <c r="O515" s="199"/>
      <c r="P515" s="199"/>
      <c r="Q515" s="199"/>
      <c r="R515" s="199"/>
      <c r="S515" s="199"/>
      <c r="T515" s="20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4" t="s">
        <v>166</v>
      </c>
      <c r="AU515" s="194" t="s">
        <v>82</v>
      </c>
      <c r="AV515" s="14" t="s">
        <v>82</v>
      </c>
      <c r="AW515" s="14" t="s">
        <v>34</v>
      </c>
      <c r="AX515" s="14" t="s">
        <v>80</v>
      </c>
      <c r="AY515" s="194" t="s">
        <v>154</v>
      </c>
    </row>
    <row r="516" s="2" customFormat="1" ht="33" customHeight="1">
      <c r="A516" s="40"/>
      <c r="B516" s="166"/>
      <c r="C516" s="167" t="s">
        <v>671</v>
      </c>
      <c r="D516" s="167" t="s">
        <v>157</v>
      </c>
      <c r="E516" s="168" t="s">
        <v>1101</v>
      </c>
      <c r="F516" s="169" t="s">
        <v>1102</v>
      </c>
      <c r="G516" s="170" t="s">
        <v>186</v>
      </c>
      <c r="H516" s="171">
        <v>58.200000000000003</v>
      </c>
      <c r="I516" s="172"/>
      <c r="J516" s="173">
        <f>ROUND(I516*H516,2)</f>
        <v>0</v>
      </c>
      <c r="K516" s="169" t="s">
        <v>161</v>
      </c>
      <c r="L516" s="41"/>
      <c r="M516" s="174" t="s">
        <v>3</v>
      </c>
      <c r="N516" s="175" t="s">
        <v>43</v>
      </c>
      <c r="O516" s="74"/>
      <c r="P516" s="176">
        <f>O516*H516</f>
        <v>0</v>
      </c>
      <c r="Q516" s="176">
        <v>0</v>
      </c>
      <c r="R516" s="176">
        <f>Q516*H516</f>
        <v>0</v>
      </c>
      <c r="S516" s="176">
        <v>0</v>
      </c>
      <c r="T516" s="177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178" t="s">
        <v>162</v>
      </c>
      <c r="AT516" s="178" t="s">
        <v>157</v>
      </c>
      <c r="AU516" s="178" t="s">
        <v>82</v>
      </c>
      <c r="AY516" s="21" t="s">
        <v>154</v>
      </c>
      <c r="BE516" s="179">
        <f>IF(N516="základní",J516,0)</f>
        <v>0</v>
      </c>
      <c r="BF516" s="179">
        <f>IF(N516="snížená",J516,0)</f>
        <v>0</v>
      </c>
      <c r="BG516" s="179">
        <f>IF(N516="zákl. přenesená",J516,0)</f>
        <v>0</v>
      </c>
      <c r="BH516" s="179">
        <f>IF(N516="sníž. přenesená",J516,0)</f>
        <v>0</v>
      </c>
      <c r="BI516" s="179">
        <f>IF(N516="nulová",J516,0)</f>
        <v>0</v>
      </c>
      <c r="BJ516" s="21" t="s">
        <v>80</v>
      </c>
      <c r="BK516" s="179">
        <f>ROUND(I516*H516,2)</f>
        <v>0</v>
      </c>
      <c r="BL516" s="21" t="s">
        <v>162</v>
      </c>
      <c r="BM516" s="178" t="s">
        <v>1103</v>
      </c>
    </row>
    <row r="517" s="2" customFormat="1">
      <c r="A517" s="40"/>
      <c r="B517" s="41"/>
      <c r="C517" s="40"/>
      <c r="D517" s="180" t="s">
        <v>164</v>
      </c>
      <c r="E517" s="40"/>
      <c r="F517" s="181" t="s">
        <v>1104</v>
      </c>
      <c r="G517" s="40"/>
      <c r="H517" s="40"/>
      <c r="I517" s="182"/>
      <c r="J517" s="40"/>
      <c r="K517" s="40"/>
      <c r="L517" s="41"/>
      <c r="M517" s="183"/>
      <c r="N517" s="184"/>
      <c r="O517" s="74"/>
      <c r="P517" s="74"/>
      <c r="Q517" s="74"/>
      <c r="R517" s="74"/>
      <c r="S517" s="74"/>
      <c r="T517" s="75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21" t="s">
        <v>164</v>
      </c>
      <c r="AU517" s="21" t="s">
        <v>82</v>
      </c>
    </row>
    <row r="518" s="13" customFormat="1">
      <c r="A518" s="13"/>
      <c r="B518" s="185"/>
      <c r="C518" s="13"/>
      <c r="D518" s="186" t="s">
        <v>166</v>
      </c>
      <c r="E518" s="187" t="s">
        <v>3</v>
      </c>
      <c r="F518" s="188" t="s">
        <v>1105</v>
      </c>
      <c r="G518" s="13"/>
      <c r="H518" s="187" t="s">
        <v>3</v>
      </c>
      <c r="I518" s="189"/>
      <c r="J518" s="13"/>
      <c r="K518" s="13"/>
      <c r="L518" s="185"/>
      <c r="M518" s="190"/>
      <c r="N518" s="191"/>
      <c r="O518" s="191"/>
      <c r="P518" s="191"/>
      <c r="Q518" s="191"/>
      <c r="R518" s="191"/>
      <c r="S518" s="191"/>
      <c r="T518" s="19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7" t="s">
        <v>166</v>
      </c>
      <c r="AU518" s="187" t="s">
        <v>82</v>
      </c>
      <c r="AV518" s="13" t="s">
        <v>80</v>
      </c>
      <c r="AW518" s="13" t="s">
        <v>34</v>
      </c>
      <c r="AX518" s="13" t="s">
        <v>72</v>
      </c>
      <c r="AY518" s="187" t="s">
        <v>154</v>
      </c>
    </row>
    <row r="519" s="14" customFormat="1">
      <c r="A519" s="14"/>
      <c r="B519" s="193"/>
      <c r="C519" s="14"/>
      <c r="D519" s="186" t="s">
        <v>166</v>
      </c>
      <c r="E519" s="194" t="s">
        <v>3</v>
      </c>
      <c r="F519" s="195" t="s">
        <v>1106</v>
      </c>
      <c r="G519" s="14"/>
      <c r="H519" s="196">
        <v>58.200000000000003</v>
      </c>
      <c r="I519" s="197"/>
      <c r="J519" s="14"/>
      <c r="K519" s="14"/>
      <c r="L519" s="193"/>
      <c r="M519" s="198"/>
      <c r="N519" s="199"/>
      <c r="O519" s="199"/>
      <c r="P519" s="199"/>
      <c r="Q519" s="199"/>
      <c r="R519" s="199"/>
      <c r="S519" s="199"/>
      <c r="T519" s="20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4" t="s">
        <v>166</v>
      </c>
      <c r="AU519" s="194" t="s">
        <v>82</v>
      </c>
      <c r="AV519" s="14" t="s">
        <v>82</v>
      </c>
      <c r="AW519" s="14" t="s">
        <v>34</v>
      </c>
      <c r="AX519" s="14" t="s">
        <v>80</v>
      </c>
      <c r="AY519" s="194" t="s">
        <v>154</v>
      </c>
    </row>
    <row r="520" s="13" customFormat="1">
      <c r="A520" s="13"/>
      <c r="B520" s="185"/>
      <c r="C520" s="13"/>
      <c r="D520" s="186" t="s">
        <v>166</v>
      </c>
      <c r="E520" s="187" t="s">
        <v>3</v>
      </c>
      <c r="F520" s="188" t="s">
        <v>1107</v>
      </c>
      <c r="G520" s="13"/>
      <c r="H520" s="187" t="s">
        <v>3</v>
      </c>
      <c r="I520" s="189"/>
      <c r="J520" s="13"/>
      <c r="K520" s="13"/>
      <c r="L520" s="185"/>
      <c r="M520" s="190"/>
      <c r="N520" s="191"/>
      <c r="O520" s="191"/>
      <c r="P520" s="191"/>
      <c r="Q520" s="191"/>
      <c r="R520" s="191"/>
      <c r="S520" s="191"/>
      <c r="T520" s="19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87" t="s">
        <v>166</v>
      </c>
      <c r="AU520" s="187" t="s">
        <v>82</v>
      </c>
      <c r="AV520" s="13" t="s">
        <v>80</v>
      </c>
      <c r="AW520" s="13" t="s">
        <v>34</v>
      </c>
      <c r="AX520" s="13" t="s">
        <v>72</v>
      </c>
      <c r="AY520" s="187" t="s">
        <v>154</v>
      </c>
    </row>
    <row r="521" s="13" customFormat="1">
      <c r="A521" s="13"/>
      <c r="B521" s="185"/>
      <c r="C521" s="13"/>
      <c r="D521" s="186" t="s">
        <v>166</v>
      </c>
      <c r="E521" s="187" t="s">
        <v>3</v>
      </c>
      <c r="F521" s="188" t="s">
        <v>1108</v>
      </c>
      <c r="G521" s="13"/>
      <c r="H521" s="187" t="s">
        <v>3</v>
      </c>
      <c r="I521" s="189"/>
      <c r="J521" s="13"/>
      <c r="K521" s="13"/>
      <c r="L521" s="185"/>
      <c r="M521" s="190"/>
      <c r="N521" s="191"/>
      <c r="O521" s="191"/>
      <c r="P521" s="191"/>
      <c r="Q521" s="191"/>
      <c r="R521" s="191"/>
      <c r="S521" s="191"/>
      <c r="T521" s="19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7" t="s">
        <v>166</v>
      </c>
      <c r="AU521" s="187" t="s">
        <v>82</v>
      </c>
      <c r="AV521" s="13" t="s">
        <v>80</v>
      </c>
      <c r="AW521" s="13" t="s">
        <v>34</v>
      </c>
      <c r="AX521" s="13" t="s">
        <v>72</v>
      </c>
      <c r="AY521" s="187" t="s">
        <v>154</v>
      </c>
    </row>
    <row r="522" s="2" customFormat="1" ht="78" customHeight="1">
      <c r="A522" s="40"/>
      <c r="B522" s="166"/>
      <c r="C522" s="167" t="s">
        <v>682</v>
      </c>
      <c r="D522" s="167" t="s">
        <v>157</v>
      </c>
      <c r="E522" s="168" t="s">
        <v>1109</v>
      </c>
      <c r="F522" s="169" t="s">
        <v>1110</v>
      </c>
      <c r="G522" s="170" t="s">
        <v>186</v>
      </c>
      <c r="H522" s="171">
        <v>10.35</v>
      </c>
      <c r="I522" s="172"/>
      <c r="J522" s="173">
        <f>ROUND(I522*H522,2)</f>
        <v>0</v>
      </c>
      <c r="K522" s="169" t="s">
        <v>161</v>
      </c>
      <c r="L522" s="41"/>
      <c r="M522" s="174" t="s">
        <v>3</v>
      </c>
      <c r="N522" s="175" t="s">
        <v>43</v>
      </c>
      <c r="O522" s="74"/>
      <c r="P522" s="176">
        <f>O522*H522</f>
        <v>0</v>
      </c>
      <c r="Q522" s="176">
        <v>0.11162</v>
      </c>
      <c r="R522" s="176">
        <f>Q522*H522</f>
        <v>1.1552669999999998</v>
      </c>
      <c r="S522" s="176">
        <v>0</v>
      </c>
      <c r="T522" s="177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178" t="s">
        <v>162</v>
      </c>
      <c r="AT522" s="178" t="s">
        <v>157</v>
      </c>
      <c r="AU522" s="178" t="s">
        <v>82</v>
      </c>
      <c r="AY522" s="21" t="s">
        <v>154</v>
      </c>
      <c r="BE522" s="179">
        <f>IF(N522="základní",J522,0)</f>
        <v>0</v>
      </c>
      <c r="BF522" s="179">
        <f>IF(N522="snížená",J522,0)</f>
        <v>0</v>
      </c>
      <c r="BG522" s="179">
        <f>IF(N522="zákl. přenesená",J522,0)</f>
        <v>0</v>
      </c>
      <c r="BH522" s="179">
        <f>IF(N522="sníž. přenesená",J522,0)</f>
        <v>0</v>
      </c>
      <c r="BI522" s="179">
        <f>IF(N522="nulová",J522,0)</f>
        <v>0</v>
      </c>
      <c r="BJ522" s="21" t="s">
        <v>80</v>
      </c>
      <c r="BK522" s="179">
        <f>ROUND(I522*H522,2)</f>
        <v>0</v>
      </c>
      <c r="BL522" s="21" t="s">
        <v>162</v>
      </c>
      <c r="BM522" s="178" t="s">
        <v>1111</v>
      </c>
    </row>
    <row r="523" s="2" customFormat="1">
      <c r="A523" s="40"/>
      <c r="B523" s="41"/>
      <c r="C523" s="40"/>
      <c r="D523" s="180" t="s">
        <v>164</v>
      </c>
      <c r="E523" s="40"/>
      <c r="F523" s="181" t="s">
        <v>1112</v>
      </c>
      <c r="G523" s="40"/>
      <c r="H523" s="40"/>
      <c r="I523" s="182"/>
      <c r="J523" s="40"/>
      <c r="K523" s="40"/>
      <c r="L523" s="41"/>
      <c r="M523" s="183"/>
      <c r="N523" s="184"/>
      <c r="O523" s="74"/>
      <c r="P523" s="74"/>
      <c r="Q523" s="74"/>
      <c r="R523" s="74"/>
      <c r="S523" s="74"/>
      <c r="T523" s="75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21" t="s">
        <v>164</v>
      </c>
      <c r="AU523" s="21" t="s">
        <v>82</v>
      </c>
    </row>
    <row r="524" s="13" customFormat="1">
      <c r="A524" s="13"/>
      <c r="B524" s="185"/>
      <c r="C524" s="13"/>
      <c r="D524" s="186" t="s">
        <v>166</v>
      </c>
      <c r="E524" s="187" t="s">
        <v>3</v>
      </c>
      <c r="F524" s="188" t="s">
        <v>776</v>
      </c>
      <c r="G524" s="13"/>
      <c r="H524" s="187" t="s">
        <v>3</v>
      </c>
      <c r="I524" s="189"/>
      <c r="J524" s="13"/>
      <c r="K524" s="13"/>
      <c r="L524" s="185"/>
      <c r="M524" s="190"/>
      <c r="N524" s="191"/>
      <c r="O524" s="191"/>
      <c r="P524" s="191"/>
      <c r="Q524" s="191"/>
      <c r="R524" s="191"/>
      <c r="S524" s="191"/>
      <c r="T524" s="19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7" t="s">
        <v>166</v>
      </c>
      <c r="AU524" s="187" t="s">
        <v>82</v>
      </c>
      <c r="AV524" s="13" t="s">
        <v>80</v>
      </c>
      <c r="AW524" s="13" t="s">
        <v>34</v>
      </c>
      <c r="AX524" s="13" t="s">
        <v>72</v>
      </c>
      <c r="AY524" s="187" t="s">
        <v>154</v>
      </c>
    </row>
    <row r="525" s="14" customFormat="1">
      <c r="A525" s="14"/>
      <c r="B525" s="193"/>
      <c r="C525" s="14"/>
      <c r="D525" s="186" t="s">
        <v>166</v>
      </c>
      <c r="E525" s="194" t="s">
        <v>3</v>
      </c>
      <c r="F525" s="195" t="s">
        <v>1113</v>
      </c>
      <c r="G525" s="14"/>
      <c r="H525" s="196">
        <v>10.35</v>
      </c>
      <c r="I525" s="197"/>
      <c r="J525" s="14"/>
      <c r="K525" s="14"/>
      <c r="L525" s="193"/>
      <c r="M525" s="198"/>
      <c r="N525" s="199"/>
      <c r="O525" s="199"/>
      <c r="P525" s="199"/>
      <c r="Q525" s="199"/>
      <c r="R525" s="199"/>
      <c r="S525" s="199"/>
      <c r="T525" s="20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194" t="s">
        <v>166</v>
      </c>
      <c r="AU525" s="194" t="s">
        <v>82</v>
      </c>
      <c r="AV525" s="14" t="s">
        <v>82</v>
      </c>
      <c r="AW525" s="14" t="s">
        <v>34</v>
      </c>
      <c r="AX525" s="14" t="s">
        <v>80</v>
      </c>
      <c r="AY525" s="194" t="s">
        <v>154</v>
      </c>
    </row>
    <row r="526" s="2" customFormat="1" ht="24.15" customHeight="1">
      <c r="A526" s="40"/>
      <c r="B526" s="166"/>
      <c r="C526" s="222" t="s">
        <v>690</v>
      </c>
      <c r="D526" s="222" t="s">
        <v>817</v>
      </c>
      <c r="E526" s="223" t="s">
        <v>1114</v>
      </c>
      <c r="F526" s="224" t="s">
        <v>1115</v>
      </c>
      <c r="G526" s="225" t="s">
        <v>186</v>
      </c>
      <c r="H526" s="226">
        <v>27.52</v>
      </c>
      <c r="I526" s="227"/>
      <c r="J526" s="228">
        <f>ROUND(I526*H526,2)</f>
        <v>0</v>
      </c>
      <c r="K526" s="224" t="s">
        <v>161</v>
      </c>
      <c r="L526" s="229"/>
      <c r="M526" s="230" t="s">
        <v>3</v>
      </c>
      <c r="N526" s="231" t="s">
        <v>43</v>
      </c>
      <c r="O526" s="74"/>
      <c r="P526" s="176">
        <f>O526*H526</f>
        <v>0</v>
      </c>
      <c r="Q526" s="176">
        <v>0.113</v>
      </c>
      <c r="R526" s="176">
        <f>Q526*H526</f>
        <v>3.1097600000000001</v>
      </c>
      <c r="S526" s="176">
        <v>0</v>
      </c>
      <c r="T526" s="177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178" t="s">
        <v>214</v>
      </c>
      <c r="AT526" s="178" t="s">
        <v>817</v>
      </c>
      <c r="AU526" s="178" t="s">
        <v>82</v>
      </c>
      <c r="AY526" s="21" t="s">
        <v>154</v>
      </c>
      <c r="BE526" s="179">
        <f>IF(N526="základní",J526,0)</f>
        <v>0</v>
      </c>
      <c r="BF526" s="179">
        <f>IF(N526="snížená",J526,0)</f>
        <v>0</v>
      </c>
      <c r="BG526" s="179">
        <f>IF(N526="zákl. přenesená",J526,0)</f>
        <v>0</v>
      </c>
      <c r="BH526" s="179">
        <f>IF(N526="sníž. přenesená",J526,0)</f>
        <v>0</v>
      </c>
      <c r="BI526" s="179">
        <f>IF(N526="nulová",J526,0)</f>
        <v>0</v>
      </c>
      <c r="BJ526" s="21" t="s">
        <v>80</v>
      </c>
      <c r="BK526" s="179">
        <f>ROUND(I526*H526,2)</f>
        <v>0</v>
      </c>
      <c r="BL526" s="21" t="s">
        <v>162</v>
      </c>
      <c r="BM526" s="178" t="s">
        <v>1116</v>
      </c>
    </row>
    <row r="527" s="13" customFormat="1">
      <c r="A527" s="13"/>
      <c r="B527" s="185"/>
      <c r="C527" s="13"/>
      <c r="D527" s="186" t="s">
        <v>166</v>
      </c>
      <c r="E527" s="187" t="s">
        <v>3</v>
      </c>
      <c r="F527" s="188" t="s">
        <v>776</v>
      </c>
      <c r="G527" s="13"/>
      <c r="H527" s="187" t="s">
        <v>3</v>
      </c>
      <c r="I527" s="189"/>
      <c r="J527" s="13"/>
      <c r="K527" s="13"/>
      <c r="L527" s="185"/>
      <c r="M527" s="190"/>
      <c r="N527" s="191"/>
      <c r="O527" s="191"/>
      <c r="P527" s="191"/>
      <c r="Q527" s="191"/>
      <c r="R527" s="191"/>
      <c r="S527" s="191"/>
      <c r="T527" s="19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7" t="s">
        <v>166</v>
      </c>
      <c r="AU527" s="187" t="s">
        <v>82</v>
      </c>
      <c r="AV527" s="13" t="s">
        <v>80</v>
      </c>
      <c r="AW527" s="13" t="s">
        <v>34</v>
      </c>
      <c r="AX527" s="13" t="s">
        <v>72</v>
      </c>
      <c r="AY527" s="187" t="s">
        <v>154</v>
      </c>
    </row>
    <row r="528" s="14" customFormat="1">
      <c r="A528" s="14"/>
      <c r="B528" s="193"/>
      <c r="C528" s="14"/>
      <c r="D528" s="186" t="s">
        <v>166</v>
      </c>
      <c r="E528" s="194" t="s">
        <v>3</v>
      </c>
      <c r="F528" s="195" t="s">
        <v>1117</v>
      </c>
      <c r="G528" s="14"/>
      <c r="H528" s="196">
        <v>20.699999999999999</v>
      </c>
      <c r="I528" s="197"/>
      <c r="J528" s="14"/>
      <c r="K528" s="14"/>
      <c r="L528" s="193"/>
      <c r="M528" s="198"/>
      <c r="N528" s="199"/>
      <c r="O528" s="199"/>
      <c r="P528" s="199"/>
      <c r="Q528" s="199"/>
      <c r="R528" s="199"/>
      <c r="S528" s="199"/>
      <c r="T528" s="20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4" t="s">
        <v>166</v>
      </c>
      <c r="AU528" s="194" t="s">
        <v>82</v>
      </c>
      <c r="AV528" s="14" t="s">
        <v>82</v>
      </c>
      <c r="AW528" s="14" t="s">
        <v>34</v>
      </c>
      <c r="AX528" s="14" t="s">
        <v>72</v>
      </c>
      <c r="AY528" s="194" t="s">
        <v>154</v>
      </c>
    </row>
    <row r="529" s="13" customFormat="1">
      <c r="A529" s="13"/>
      <c r="B529" s="185"/>
      <c r="C529" s="13"/>
      <c r="D529" s="186" t="s">
        <v>166</v>
      </c>
      <c r="E529" s="187" t="s">
        <v>3</v>
      </c>
      <c r="F529" s="188" t="s">
        <v>757</v>
      </c>
      <c r="G529" s="13"/>
      <c r="H529" s="187" t="s">
        <v>3</v>
      </c>
      <c r="I529" s="189"/>
      <c r="J529" s="13"/>
      <c r="K529" s="13"/>
      <c r="L529" s="185"/>
      <c r="M529" s="190"/>
      <c r="N529" s="191"/>
      <c r="O529" s="191"/>
      <c r="P529" s="191"/>
      <c r="Q529" s="191"/>
      <c r="R529" s="191"/>
      <c r="S529" s="191"/>
      <c r="T529" s="19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7" t="s">
        <v>166</v>
      </c>
      <c r="AU529" s="187" t="s">
        <v>82</v>
      </c>
      <c r="AV529" s="13" t="s">
        <v>80</v>
      </c>
      <c r="AW529" s="13" t="s">
        <v>34</v>
      </c>
      <c r="AX529" s="13" t="s">
        <v>72</v>
      </c>
      <c r="AY529" s="187" t="s">
        <v>154</v>
      </c>
    </row>
    <row r="530" s="14" customFormat="1">
      <c r="A530" s="14"/>
      <c r="B530" s="193"/>
      <c r="C530" s="14"/>
      <c r="D530" s="186" t="s">
        <v>166</v>
      </c>
      <c r="E530" s="194" t="s">
        <v>3</v>
      </c>
      <c r="F530" s="195" t="s">
        <v>758</v>
      </c>
      <c r="G530" s="14"/>
      <c r="H530" s="196">
        <v>6.8200000000000003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166</v>
      </c>
      <c r="AU530" s="194" t="s">
        <v>82</v>
      </c>
      <c r="AV530" s="14" t="s">
        <v>82</v>
      </c>
      <c r="AW530" s="14" t="s">
        <v>34</v>
      </c>
      <c r="AX530" s="14" t="s">
        <v>72</v>
      </c>
      <c r="AY530" s="194" t="s">
        <v>154</v>
      </c>
    </row>
    <row r="531" s="15" customFormat="1">
      <c r="A531" s="15"/>
      <c r="B531" s="201"/>
      <c r="C531" s="15"/>
      <c r="D531" s="186" t="s">
        <v>166</v>
      </c>
      <c r="E531" s="202" t="s">
        <v>3</v>
      </c>
      <c r="F531" s="203" t="s">
        <v>171</v>
      </c>
      <c r="G531" s="15"/>
      <c r="H531" s="204">
        <v>27.52</v>
      </c>
      <c r="I531" s="205"/>
      <c r="J531" s="15"/>
      <c r="K531" s="15"/>
      <c r="L531" s="201"/>
      <c r="M531" s="206"/>
      <c r="N531" s="207"/>
      <c r="O531" s="207"/>
      <c r="P531" s="207"/>
      <c r="Q531" s="207"/>
      <c r="R531" s="207"/>
      <c r="S531" s="207"/>
      <c r="T531" s="20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02" t="s">
        <v>166</v>
      </c>
      <c r="AU531" s="202" t="s">
        <v>82</v>
      </c>
      <c r="AV531" s="15" t="s">
        <v>162</v>
      </c>
      <c r="AW531" s="15" t="s">
        <v>34</v>
      </c>
      <c r="AX531" s="15" t="s">
        <v>80</v>
      </c>
      <c r="AY531" s="202" t="s">
        <v>154</v>
      </c>
    </row>
    <row r="532" s="2" customFormat="1" ht="66.75" customHeight="1">
      <c r="A532" s="40"/>
      <c r="B532" s="166"/>
      <c r="C532" s="167" t="s">
        <v>701</v>
      </c>
      <c r="D532" s="167" t="s">
        <v>157</v>
      </c>
      <c r="E532" s="168" t="s">
        <v>1118</v>
      </c>
      <c r="F532" s="169" t="s">
        <v>1119</v>
      </c>
      <c r="G532" s="170" t="s">
        <v>186</v>
      </c>
      <c r="H532" s="171">
        <v>63.75</v>
      </c>
      <c r="I532" s="172"/>
      <c r="J532" s="173">
        <f>ROUND(I532*H532,2)</f>
        <v>0</v>
      </c>
      <c r="K532" s="169" t="s">
        <v>161</v>
      </c>
      <c r="L532" s="41"/>
      <c r="M532" s="174" t="s">
        <v>3</v>
      </c>
      <c r="N532" s="175" t="s">
        <v>43</v>
      </c>
      <c r="O532" s="74"/>
      <c r="P532" s="176">
        <f>O532*H532</f>
        <v>0</v>
      </c>
      <c r="Q532" s="176">
        <v>0.088800000000000004</v>
      </c>
      <c r="R532" s="176">
        <f>Q532*H532</f>
        <v>5.6610000000000005</v>
      </c>
      <c r="S532" s="176">
        <v>0</v>
      </c>
      <c r="T532" s="17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178" t="s">
        <v>162</v>
      </c>
      <c r="AT532" s="178" t="s">
        <v>157</v>
      </c>
      <c r="AU532" s="178" t="s">
        <v>82</v>
      </c>
      <c r="AY532" s="21" t="s">
        <v>154</v>
      </c>
      <c r="BE532" s="179">
        <f>IF(N532="základní",J532,0)</f>
        <v>0</v>
      </c>
      <c r="BF532" s="179">
        <f>IF(N532="snížená",J532,0)</f>
        <v>0</v>
      </c>
      <c r="BG532" s="179">
        <f>IF(N532="zákl. přenesená",J532,0)</f>
        <v>0</v>
      </c>
      <c r="BH532" s="179">
        <f>IF(N532="sníž. přenesená",J532,0)</f>
        <v>0</v>
      </c>
      <c r="BI532" s="179">
        <f>IF(N532="nulová",J532,0)</f>
        <v>0</v>
      </c>
      <c r="BJ532" s="21" t="s">
        <v>80</v>
      </c>
      <c r="BK532" s="179">
        <f>ROUND(I532*H532,2)</f>
        <v>0</v>
      </c>
      <c r="BL532" s="21" t="s">
        <v>162</v>
      </c>
      <c r="BM532" s="178" t="s">
        <v>1120</v>
      </c>
    </row>
    <row r="533" s="2" customFormat="1">
      <c r="A533" s="40"/>
      <c r="B533" s="41"/>
      <c r="C533" s="40"/>
      <c r="D533" s="180" t="s">
        <v>164</v>
      </c>
      <c r="E533" s="40"/>
      <c r="F533" s="181" t="s">
        <v>1121</v>
      </c>
      <c r="G533" s="40"/>
      <c r="H533" s="40"/>
      <c r="I533" s="182"/>
      <c r="J533" s="40"/>
      <c r="K533" s="40"/>
      <c r="L533" s="41"/>
      <c r="M533" s="183"/>
      <c r="N533" s="184"/>
      <c r="O533" s="74"/>
      <c r="P533" s="74"/>
      <c r="Q533" s="74"/>
      <c r="R533" s="74"/>
      <c r="S533" s="74"/>
      <c r="T533" s="75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21" t="s">
        <v>164</v>
      </c>
      <c r="AU533" s="21" t="s">
        <v>82</v>
      </c>
    </row>
    <row r="534" s="13" customFormat="1">
      <c r="A534" s="13"/>
      <c r="B534" s="185"/>
      <c r="C534" s="13"/>
      <c r="D534" s="186" t="s">
        <v>166</v>
      </c>
      <c r="E534" s="187" t="s">
        <v>3</v>
      </c>
      <c r="F534" s="188" t="s">
        <v>1105</v>
      </c>
      <c r="G534" s="13"/>
      <c r="H534" s="187" t="s">
        <v>3</v>
      </c>
      <c r="I534" s="189"/>
      <c r="J534" s="13"/>
      <c r="K534" s="13"/>
      <c r="L534" s="185"/>
      <c r="M534" s="190"/>
      <c r="N534" s="191"/>
      <c r="O534" s="191"/>
      <c r="P534" s="191"/>
      <c r="Q534" s="191"/>
      <c r="R534" s="191"/>
      <c r="S534" s="191"/>
      <c r="T534" s="19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87" t="s">
        <v>166</v>
      </c>
      <c r="AU534" s="187" t="s">
        <v>82</v>
      </c>
      <c r="AV534" s="13" t="s">
        <v>80</v>
      </c>
      <c r="AW534" s="13" t="s">
        <v>34</v>
      </c>
      <c r="AX534" s="13" t="s">
        <v>72</v>
      </c>
      <c r="AY534" s="187" t="s">
        <v>154</v>
      </c>
    </row>
    <row r="535" s="14" customFormat="1">
      <c r="A535" s="14"/>
      <c r="B535" s="193"/>
      <c r="C535" s="14"/>
      <c r="D535" s="186" t="s">
        <v>166</v>
      </c>
      <c r="E535" s="194" t="s">
        <v>3</v>
      </c>
      <c r="F535" s="195" t="s">
        <v>1106</v>
      </c>
      <c r="G535" s="14"/>
      <c r="H535" s="196">
        <v>58.200000000000003</v>
      </c>
      <c r="I535" s="197"/>
      <c r="J535" s="14"/>
      <c r="K535" s="14"/>
      <c r="L535" s="193"/>
      <c r="M535" s="198"/>
      <c r="N535" s="199"/>
      <c r="O535" s="199"/>
      <c r="P535" s="199"/>
      <c r="Q535" s="199"/>
      <c r="R535" s="199"/>
      <c r="S535" s="199"/>
      <c r="T535" s="20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4" t="s">
        <v>166</v>
      </c>
      <c r="AU535" s="194" t="s">
        <v>82</v>
      </c>
      <c r="AV535" s="14" t="s">
        <v>82</v>
      </c>
      <c r="AW535" s="14" t="s">
        <v>34</v>
      </c>
      <c r="AX535" s="14" t="s">
        <v>72</v>
      </c>
      <c r="AY535" s="194" t="s">
        <v>154</v>
      </c>
    </row>
    <row r="536" s="13" customFormat="1">
      <c r="A536" s="13"/>
      <c r="B536" s="185"/>
      <c r="C536" s="13"/>
      <c r="D536" s="186" t="s">
        <v>166</v>
      </c>
      <c r="E536" s="187" t="s">
        <v>3</v>
      </c>
      <c r="F536" s="188" t="s">
        <v>195</v>
      </c>
      <c r="G536" s="13"/>
      <c r="H536" s="187" t="s">
        <v>3</v>
      </c>
      <c r="I536" s="189"/>
      <c r="J536" s="13"/>
      <c r="K536" s="13"/>
      <c r="L536" s="185"/>
      <c r="M536" s="190"/>
      <c r="N536" s="191"/>
      <c r="O536" s="191"/>
      <c r="P536" s="191"/>
      <c r="Q536" s="191"/>
      <c r="R536" s="191"/>
      <c r="S536" s="191"/>
      <c r="T536" s="19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87" t="s">
        <v>166</v>
      </c>
      <c r="AU536" s="187" t="s">
        <v>82</v>
      </c>
      <c r="AV536" s="13" t="s">
        <v>80</v>
      </c>
      <c r="AW536" s="13" t="s">
        <v>34</v>
      </c>
      <c r="AX536" s="13" t="s">
        <v>72</v>
      </c>
      <c r="AY536" s="187" t="s">
        <v>154</v>
      </c>
    </row>
    <row r="537" s="14" customFormat="1">
      <c r="A537" s="14"/>
      <c r="B537" s="193"/>
      <c r="C537" s="14"/>
      <c r="D537" s="186" t="s">
        <v>166</v>
      </c>
      <c r="E537" s="194" t="s">
        <v>3</v>
      </c>
      <c r="F537" s="195" t="s">
        <v>1122</v>
      </c>
      <c r="G537" s="14"/>
      <c r="H537" s="196">
        <v>5.5499999999999998</v>
      </c>
      <c r="I537" s="197"/>
      <c r="J537" s="14"/>
      <c r="K537" s="14"/>
      <c r="L537" s="193"/>
      <c r="M537" s="198"/>
      <c r="N537" s="199"/>
      <c r="O537" s="199"/>
      <c r="P537" s="199"/>
      <c r="Q537" s="199"/>
      <c r="R537" s="199"/>
      <c r="S537" s="199"/>
      <c r="T537" s="20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94" t="s">
        <v>166</v>
      </c>
      <c r="AU537" s="194" t="s">
        <v>82</v>
      </c>
      <c r="AV537" s="14" t="s">
        <v>82</v>
      </c>
      <c r="AW537" s="14" t="s">
        <v>34</v>
      </c>
      <c r="AX537" s="14" t="s">
        <v>72</v>
      </c>
      <c r="AY537" s="194" t="s">
        <v>154</v>
      </c>
    </row>
    <row r="538" s="15" customFormat="1">
      <c r="A538" s="15"/>
      <c r="B538" s="201"/>
      <c r="C538" s="15"/>
      <c r="D538" s="186" t="s">
        <v>166</v>
      </c>
      <c r="E538" s="202" t="s">
        <v>3</v>
      </c>
      <c r="F538" s="203" t="s">
        <v>171</v>
      </c>
      <c r="G538" s="15"/>
      <c r="H538" s="204">
        <v>63.75</v>
      </c>
      <c r="I538" s="205"/>
      <c r="J538" s="15"/>
      <c r="K538" s="15"/>
      <c r="L538" s="201"/>
      <c r="M538" s="206"/>
      <c r="N538" s="207"/>
      <c r="O538" s="207"/>
      <c r="P538" s="207"/>
      <c r="Q538" s="207"/>
      <c r="R538" s="207"/>
      <c r="S538" s="207"/>
      <c r="T538" s="20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02" t="s">
        <v>166</v>
      </c>
      <c r="AU538" s="202" t="s">
        <v>82</v>
      </c>
      <c r="AV538" s="15" t="s">
        <v>162</v>
      </c>
      <c r="AW538" s="15" t="s">
        <v>34</v>
      </c>
      <c r="AX538" s="15" t="s">
        <v>80</v>
      </c>
      <c r="AY538" s="202" t="s">
        <v>154</v>
      </c>
    </row>
    <row r="539" s="2" customFormat="1" ht="16.5" customHeight="1">
      <c r="A539" s="40"/>
      <c r="B539" s="166"/>
      <c r="C539" s="222" t="s">
        <v>706</v>
      </c>
      <c r="D539" s="222" t="s">
        <v>817</v>
      </c>
      <c r="E539" s="223" t="s">
        <v>1123</v>
      </c>
      <c r="F539" s="224" t="s">
        <v>1124</v>
      </c>
      <c r="G539" s="225" t="s">
        <v>186</v>
      </c>
      <c r="H539" s="226">
        <v>63.75</v>
      </c>
      <c r="I539" s="227"/>
      <c r="J539" s="228">
        <f>ROUND(I539*H539,2)</f>
        <v>0</v>
      </c>
      <c r="K539" s="224" t="s">
        <v>161</v>
      </c>
      <c r="L539" s="229"/>
      <c r="M539" s="230" t="s">
        <v>3</v>
      </c>
      <c r="N539" s="231" t="s">
        <v>43</v>
      </c>
      <c r="O539" s="74"/>
      <c r="P539" s="176">
        <f>O539*H539</f>
        <v>0</v>
      </c>
      <c r="Q539" s="176">
        <v>0.108</v>
      </c>
      <c r="R539" s="176">
        <f>Q539*H539</f>
        <v>6.8849999999999998</v>
      </c>
      <c r="S539" s="176">
        <v>0</v>
      </c>
      <c r="T539" s="177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178" t="s">
        <v>214</v>
      </c>
      <c r="AT539" s="178" t="s">
        <v>817</v>
      </c>
      <c r="AU539" s="178" t="s">
        <v>82</v>
      </c>
      <c r="AY539" s="21" t="s">
        <v>154</v>
      </c>
      <c r="BE539" s="179">
        <f>IF(N539="základní",J539,0)</f>
        <v>0</v>
      </c>
      <c r="BF539" s="179">
        <f>IF(N539="snížená",J539,0)</f>
        <v>0</v>
      </c>
      <c r="BG539" s="179">
        <f>IF(N539="zákl. přenesená",J539,0)</f>
        <v>0</v>
      </c>
      <c r="BH539" s="179">
        <f>IF(N539="sníž. přenesená",J539,0)</f>
        <v>0</v>
      </c>
      <c r="BI539" s="179">
        <f>IF(N539="nulová",J539,0)</f>
        <v>0</v>
      </c>
      <c r="BJ539" s="21" t="s">
        <v>80</v>
      </c>
      <c r="BK539" s="179">
        <f>ROUND(I539*H539,2)</f>
        <v>0</v>
      </c>
      <c r="BL539" s="21" t="s">
        <v>162</v>
      </c>
      <c r="BM539" s="178" t="s">
        <v>1125</v>
      </c>
    </row>
    <row r="540" s="2" customFormat="1" ht="37.8" customHeight="1">
      <c r="A540" s="40"/>
      <c r="B540" s="166"/>
      <c r="C540" s="167" t="s">
        <v>720</v>
      </c>
      <c r="D540" s="167" t="s">
        <v>157</v>
      </c>
      <c r="E540" s="168" t="s">
        <v>1126</v>
      </c>
      <c r="F540" s="169" t="s">
        <v>1127</v>
      </c>
      <c r="G540" s="170" t="s">
        <v>160</v>
      </c>
      <c r="H540" s="171">
        <v>61.661999999999999</v>
      </c>
      <c r="I540" s="172"/>
      <c r="J540" s="173">
        <f>ROUND(I540*H540,2)</f>
        <v>0</v>
      </c>
      <c r="K540" s="169" t="s">
        <v>161</v>
      </c>
      <c r="L540" s="41"/>
      <c r="M540" s="174" t="s">
        <v>3</v>
      </c>
      <c r="N540" s="175" t="s">
        <v>43</v>
      </c>
      <c r="O540" s="74"/>
      <c r="P540" s="176">
        <f>O540*H540</f>
        <v>0</v>
      </c>
      <c r="Q540" s="176">
        <v>0.085309999999999997</v>
      </c>
      <c r="R540" s="176">
        <f>Q540*H540</f>
        <v>5.2603852199999999</v>
      </c>
      <c r="S540" s="176">
        <v>0</v>
      </c>
      <c r="T540" s="177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178" t="s">
        <v>162</v>
      </c>
      <c r="AT540" s="178" t="s">
        <v>157</v>
      </c>
      <c r="AU540" s="178" t="s">
        <v>82</v>
      </c>
      <c r="AY540" s="21" t="s">
        <v>154</v>
      </c>
      <c r="BE540" s="179">
        <f>IF(N540="základní",J540,0)</f>
        <v>0</v>
      </c>
      <c r="BF540" s="179">
        <f>IF(N540="snížená",J540,0)</f>
        <v>0</v>
      </c>
      <c r="BG540" s="179">
        <f>IF(N540="zákl. přenesená",J540,0)</f>
        <v>0</v>
      </c>
      <c r="BH540" s="179">
        <f>IF(N540="sníž. přenesená",J540,0)</f>
        <v>0</v>
      </c>
      <c r="BI540" s="179">
        <f>IF(N540="nulová",J540,0)</f>
        <v>0</v>
      </c>
      <c r="BJ540" s="21" t="s">
        <v>80</v>
      </c>
      <c r="BK540" s="179">
        <f>ROUND(I540*H540,2)</f>
        <v>0</v>
      </c>
      <c r="BL540" s="21" t="s">
        <v>162</v>
      </c>
      <c r="BM540" s="178" t="s">
        <v>1128</v>
      </c>
    </row>
    <row r="541" s="2" customFormat="1">
      <c r="A541" s="40"/>
      <c r="B541" s="41"/>
      <c r="C541" s="40"/>
      <c r="D541" s="180" t="s">
        <v>164</v>
      </c>
      <c r="E541" s="40"/>
      <c r="F541" s="181" t="s">
        <v>1129</v>
      </c>
      <c r="G541" s="40"/>
      <c r="H541" s="40"/>
      <c r="I541" s="182"/>
      <c r="J541" s="40"/>
      <c r="K541" s="40"/>
      <c r="L541" s="41"/>
      <c r="M541" s="183"/>
      <c r="N541" s="184"/>
      <c r="O541" s="74"/>
      <c r="P541" s="74"/>
      <c r="Q541" s="74"/>
      <c r="R541" s="74"/>
      <c r="S541" s="74"/>
      <c r="T541" s="75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21" t="s">
        <v>164</v>
      </c>
      <c r="AU541" s="21" t="s">
        <v>82</v>
      </c>
    </row>
    <row r="542" s="13" customFormat="1">
      <c r="A542" s="13"/>
      <c r="B542" s="185"/>
      <c r="C542" s="13"/>
      <c r="D542" s="186" t="s">
        <v>166</v>
      </c>
      <c r="E542" s="187" t="s">
        <v>3</v>
      </c>
      <c r="F542" s="188" t="s">
        <v>195</v>
      </c>
      <c r="G542" s="13"/>
      <c r="H542" s="187" t="s">
        <v>3</v>
      </c>
      <c r="I542" s="189"/>
      <c r="J542" s="13"/>
      <c r="K542" s="13"/>
      <c r="L542" s="185"/>
      <c r="M542" s="190"/>
      <c r="N542" s="191"/>
      <c r="O542" s="191"/>
      <c r="P542" s="191"/>
      <c r="Q542" s="191"/>
      <c r="R542" s="191"/>
      <c r="S542" s="191"/>
      <c r="T542" s="19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87" t="s">
        <v>166</v>
      </c>
      <c r="AU542" s="187" t="s">
        <v>82</v>
      </c>
      <c r="AV542" s="13" t="s">
        <v>80</v>
      </c>
      <c r="AW542" s="13" t="s">
        <v>34</v>
      </c>
      <c r="AX542" s="13" t="s">
        <v>72</v>
      </c>
      <c r="AY542" s="187" t="s">
        <v>154</v>
      </c>
    </row>
    <row r="543" s="14" customFormat="1">
      <c r="A543" s="14"/>
      <c r="B543" s="193"/>
      <c r="C543" s="14"/>
      <c r="D543" s="186" t="s">
        <v>166</v>
      </c>
      <c r="E543" s="194" t="s">
        <v>3</v>
      </c>
      <c r="F543" s="195" t="s">
        <v>1130</v>
      </c>
      <c r="G543" s="14"/>
      <c r="H543" s="196">
        <v>13.869999999999999</v>
      </c>
      <c r="I543" s="197"/>
      <c r="J543" s="14"/>
      <c r="K543" s="14"/>
      <c r="L543" s="193"/>
      <c r="M543" s="198"/>
      <c r="N543" s="199"/>
      <c r="O543" s="199"/>
      <c r="P543" s="199"/>
      <c r="Q543" s="199"/>
      <c r="R543" s="199"/>
      <c r="S543" s="199"/>
      <c r="T543" s="20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194" t="s">
        <v>166</v>
      </c>
      <c r="AU543" s="194" t="s">
        <v>82</v>
      </c>
      <c r="AV543" s="14" t="s">
        <v>82</v>
      </c>
      <c r="AW543" s="14" t="s">
        <v>34</v>
      </c>
      <c r="AX543" s="14" t="s">
        <v>72</v>
      </c>
      <c r="AY543" s="194" t="s">
        <v>154</v>
      </c>
    </row>
    <row r="544" s="16" customFormat="1">
      <c r="A544" s="16"/>
      <c r="B544" s="209"/>
      <c r="C544" s="16"/>
      <c r="D544" s="186" t="s">
        <v>166</v>
      </c>
      <c r="E544" s="210" t="s">
        <v>3</v>
      </c>
      <c r="F544" s="211" t="s">
        <v>234</v>
      </c>
      <c r="G544" s="16"/>
      <c r="H544" s="212">
        <v>13.869999999999999</v>
      </c>
      <c r="I544" s="213"/>
      <c r="J544" s="16"/>
      <c r="K544" s="16"/>
      <c r="L544" s="209"/>
      <c r="M544" s="214"/>
      <c r="N544" s="215"/>
      <c r="O544" s="215"/>
      <c r="P544" s="215"/>
      <c r="Q544" s="215"/>
      <c r="R544" s="215"/>
      <c r="S544" s="215"/>
      <c r="T544" s="2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10" t="s">
        <v>166</v>
      </c>
      <c r="AU544" s="210" t="s">
        <v>82</v>
      </c>
      <c r="AV544" s="16" t="s">
        <v>183</v>
      </c>
      <c r="AW544" s="16" t="s">
        <v>34</v>
      </c>
      <c r="AX544" s="16" t="s">
        <v>72</v>
      </c>
      <c r="AY544" s="210" t="s">
        <v>154</v>
      </c>
    </row>
    <row r="545" s="14" customFormat="1">
      <c r="A545" s="14"/>
      <c r="B545" s="193"/>
      <c r="C545" s="14"/>
      <c r="D545" s="186" t="s">
        <v>166</v>
      </c>
      <c r="E545" s="194" t="s">
        <v>3</v>
      </c>
      <c r="F545" s="195" t="s">
        <v>1131</v>
      </c>
      <c r="G545" s="14"/>
      <c r="H545" s="196">
        <v>47.792000000000002</v>
      </c>
      <c r="I545" s="197"/>
      <c r="J545" s="14"/>
      <c r="K545" s="14"/>
      <c r="L545" s="193"/>
      <c r="M545" s="198"/>
      <c r="N545" s="199"/>
      <c r="O545" s="199"/>
      <c r="P545" s="199"/>
      <c r="Q545" s="199"/>
      <c r="R545" s="199"/>
      <c r="S545" s="199"/>
      <c r="T545" s="20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194" t="s">
        <v>166</v>
      </c>
      <c r="AU545" s="194" t="s">
        <v>82</v>
      </c>
      <c r="AV545" s="14" t="s">
        <v>82</v>
      </c>
      <c r="AW545" s="14" t="s">
        <v>34</v>
      </c>
      <c r="AX545" s="14" t="s">
        <v>72</v>
      </c>
      <c r="AY545" s="194" t="s">
        <v>154</v>
      </c>
    </row>
    <row r="546" s="15" customFormat="1">
      <c r="A546" s="15"/>
      <c r="B546" s="201"/>
      <c r="C546" s="15"/>
      <c r="D546" s="186" t="s">
        <v>166</v>
      </c>
      <c r="E546" s="202" t="s">
        <v>3</v>
      </c>
      <c r="F546" s="203" t="s">
        <v>171</v>
      </c>
      <c r="G546" s="15"/>
      <c r="H546" s="204">
        <v>61.661999999999999</v>
      </c>
      <c r="I546" s="205"/>
      <c r="J546" s="15"/>
      <c r="K546" s="15"/>
      <c r="L546" s="201"/>
      <c r="M546" s="206"/>
      <c r="N546" s="207"/>
      <c r="O546" s="207"/>
      <c r="P546" s="207"/>
      <c r="Q546" s="207"/>
      <c r="R546" s="207"/>
      <c r="S546" s="207"/>
      <c r="T546" s="208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02" t="s">
        <v>166</v>
      </c>
      <c r="AU546" s="202" t="s">
        <v>82</v>
      </c>
      <c r="AV546" s="15" t="s">
        <v>162</v>
      </c>
      <c r="AW546" s="15" t="s">
        <v>34</v>
      </c>
      <c r="AX546" s="15" t="s">
        <v>80</v>
      </c>
      <c r="AY546" s="202" t="s">
        <v>154</v>
      </c>
    </row>
    <row r="547" s="2" customFormat="1" ht="21.75" customHeight="1">
      <c r="A547" s="40"/>
      <c r="B547" s="166"/>
      <c r="C547" s="222" t="s">
        <v>1132</v>
      </c>
      <c r="D547" s="222" t="s">
        <v>817</v>
      </c>
      <c r="E547" s="223" t="s">
        <v>1133</v>
      </c>
      <c r="F547" s="224" t="s">
        <v>1134</v>
      </c>
      <c r="G547" s="225" t="s">
        <v>160</v>
      </c>
      <c r="H547" s="226">
        <v>67.828000000000003</v>
      </c>
      <c r="I547" s="227"/>
      <c r="J547" s="228">
        <f>ROUND(I547*H547,2)</f>
        <v>0</v>
      </c>
      <c r="K547" s="224" t="s">
        <v>161</v>
      </c>
      <c r="L547" s="229"/>
      <c r="M547" s="230" t="s">
        <v>3</v>
      </c>
      <c r="N547" s="231" t="s">
        <v>43</v>
      </c>
      <c r="O547" s="74"/>
      <c r="P547" s="176">
        <f>O547*H547</f>
        <v>0</v>
      </c>
      <c r="Q547" s="176">
        <v>0.021999999999999999</v>
      </c>
      <c r="R547" s="176">
        <f>Q547*H547</f>
        <v>1.492216</v>
      </c>
      <c r="S547" s="176">
        <v>0</v>
      </c>
      <c r="T547" s="177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178" t="s">
        <v>214</v>
      </c>
      <c r="AT547" s="178" t="s">
        <v>817</v>
      </c>
      <c r="AU547" s="178" t="s">
        <v>82</v>
      </c>
      <c r="AY547" s="21" t="s">
        <v>154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21" t="s">
        <v>80</v>
      </c>
      <c r="BK547" s="179">
        <f>ROUND(I547*H547,2)</f>
        <v>0</v>
      </c>
      <c r="BL547" s="21" t="s">
        <v>162</v>
      </c>
      <c r="BM547" s="178" t="s">
        <v>1135</v>
      </c>
    </row>
    <row r="548" s="13" customFormat="1">
      <c r="A548" s="13"/>
      <c r="B548" s="185"/>
      <c r="C548" s="13"/>
      <c r="D548" s="186" t="s">
        <v>166</v>
      </c>
      <c r="E548" s="187" t="s">
        <v>3</v>
      </c>
      <c r="F548" s="188" t="s">
        <v>195</v>
      </c>
      <c r="G548" s="13"/>
      <c r="H548" s="187" t="s">
        <v>3</v>
      </c>
      <c r="I548" s="189"/>
      <c r="J548" s="13"/>
      <c r="K548" s="13"/>
      <c r="L548" s="185"/>
      <c r="M548" s="190"/>
      <c r="N548" s="191"/>
      <c r="O548" s="191"/>
      <c r="P548" s="191"/>
      <c r="Q548" s="191"/>
      <c r="R548" s="191"/>
      <c r="S548" s="191"/>
      <c r="T548" s="19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7" t="s">
        <v>166</v>
      </c>
      <c r="AU548" s="187" t="s">
        <v>82</v>
      </c>
      <c r="AV548" s="13" t="s">
        <v>80</v>
      </c>
      <c r="AW548" s="13" t="s">
        <v>34</v>
      </c>
      <c r="AX548" s="13" t="s">
        <v>72</v>
      </c>
      <c r="AY548" s="187" t="s">
        <v>154</v>
      </c>
    </row>
    <row r="549" s="14" customFormat="1">
      <c r="A549" s="14"/>
      <c r="B549" s="193"/>
      <c r="C549" s="14"/>
      <c r="D549" s="186" t="s">
        <v>166</v>
      </c>
      <c r="E549" s="194" t="s">
        <v>3</v>
      </c>
      <c r="F549" s="195" t="s">
        <v>1136</v>
      </c>
      <c r="G549" s="14"/>
      <c r="H549" s="196">
        <v>15.257</v>
      </c>
      <c r="I549" s="197"/>
      <c r="J549" s="14"/>
      <c r="K549" s="14"/>
      <c r="L549" s="193"/>
      <c r="M549" s="198"/>
      <c r="N549" s="199"/>
      <c r="O549" s="199"/>
      <c r="P549" s="199"/>
      <c r="Q549" s="199"/>
      <c r="R549" s="199"/>
      <c r="S549" s="199"/>
      <c r="T549" s="20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4" t="s">
        <v>166</v>
      </c>
      <c r="AU549" s="194" t="s">
        <v>82</v>
      </c>
      <c r="AV549" s="14" t="s">
        <v>82</v>
      </c>
      <c r="AW549" s="14" t="s">
        <v>34</v>
      </c>
      <c r="AX549" s="14" t="s">
        <v>72</v>
      </c>
      <c r="AY549" s="194" t="s">
        <v>154</v>
      </c>
    </row>
    <row r="550" s="16" customFormat="1">
      <c r="A550" s="16"/>
      <c r="B550" s="209"/>
      <c r="C550" s="16"/>
      <c r="D550" s="186" t="s">
        <v>166</v>
      </c>
      <c r="E550" s="210" t="s">
        <v>3</v>
      </c>
      <c r="F550" s="211" t="s">
        <v>234</v>
      </c>
      <c r="G550" s="16"/>
      <c r="H550" s="212">
        <v>15.257</v>
      </c>
      <c r="I550" s="213"/>
      <c r="J550" s="16"/>
      <c r="K550" s="16"/>
      <c r="L550" s="209"/>
      <c r="M550" s="214"/>
      <c r="N550" s="215"/>
      <c r="O550" s="215"/>
      <c r="P550" s="215"/>
      <c r="Q550" s="215"/>
      <c r="R550" s="215"/>
      <c r="S550" s="215"/>
      <c r="T550" s="2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10" t="s">
        <v>166</v>
      </c>
      <c r="AU550" s="210" t="s">
        <v>82</v>
      </c>
      <c r="AV550" s="16" t="s">
        <v>183</v>
      </c>
      <c r="AW550" s="16" t="s">
        <v>34</v>
      </c>
      <c r="AX550" s="16" t="s">
        <v>72</v>
      </c>
      <c r="AY550" s="210" t="s">
        <v>154</v>
      </c>
    </row>
    <row r="551" s="14" customFormat="1">
      <c r="A551" s="14"/>
      <c r="B551" s="193"/>
      <c r="C551" s="14"/>
      <c r="D551" s="186" t="s">
        <v>166</v>
      </c>
      <c r="E551" s="194" t="s">
        <v>3</v>
      </c>
      <c r="F551" s="195" t="s">
        <v>1137</v>
      </c>
      <c r="G551" s="14"/>
      <c r="H551" s="196">
        <v>52.570999999999998</v>
      </c>
      <c r="I551" s="197"/>
      <c r="J551" s="14"/>
      <c r="K551" s="14"/>
      <c r="L551" s="193"/>
      <c r="M551" s="198"/>
      <c r="N551" s="199"/>
      <c r="O551" s="199"/>
      <c r="P551" s="199"/>
      <c r="Q551" s="199"/>
      <c r="R551" s="199"/>
      <c r="S551" s="199"/>
      <c r="T551" s="20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194" t="s">
        <v>166</v>
      </c>
      <c r="AU551" s="194" t="s">
        <v>82</v>
      </c>
      <c r="AV551" s="14" t="s">
        <v>82</v>
      </c>
      <c r="AW551" s="14" t="s">
        <v>34</v>
      </c>
      <c r="AX551" s="14" t="s">
        <v>72</v>
      </c>
      <c r="AY551" s="194" t="s">
        <v>154</v>
      </c>
    </row>
    <row r="552" s="15" customFormat="1">
      <c r="A552" s="15"/>
      <c r="B552" s="201"/>
      <c r="C552" s="15"/>
      <c r="D552" s="186" t="s">
        <v>166</v>
      </c>
      <c r="E552" s="202" t="s">
        <v>3</v>
      </c>
      <c r="F552" s="203" t="s">
        <v>171</v>
      </c>
      <c r="G552" s="15"/>
      <c r="H552" s="204">
        <v>67.828000000000003</v>
      </c>
      <c r="I552" s="205"/>
      <c r="J552" s="15"/>
      <c r="K552" s="15"/>
      <c r="L552" s="201"/>
      <c r="M552" s="206"/>
      <c r="N552" s="207"/>
      <c r="O552" s="207"/>
      <c r="P552" s="207"/>
      <c r="Q552" s="207"/>
      <c r="R552" s="207"/>
      <c r="S552" s="207"/>
      <c r="T552" s="20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02" t="s">
        <v>166</v>
      </c>
      <c r="AU552" s="202" t="s">
        <v>82</v>
      </c>
      <c r="AV552" s="15" t="s">
        <v>162</v>
      </c>
      <c r="AW552" s="15" t="s">
        <v>34</v>
      </c>
      <c r="AX552" s="15" t="s">
        <v>80</v>
      </c>
      <c r="AY552" s="202" t="s">
        <v>154</v>
      </c>
    </row>
    <row r="553" s="2" customFormat="1" ht="21.75" customHeight="1">
      <c r="A553" s="40"/>
      <c r="B553" s="166"/>
      <c r="C553" s="167" t="s">
        <v>1138</v>
      </c>
      <c r="D553" s="167" t="s">
        <v>157</v>
      </c>
      <c r="E553" s="168" t="s">
        <v>1139</v>
      </c>
      <c r="F553" s="169" t="s">
        <v>1140</v>
      </c>
      <c r="G553" s="170" t="s">
        <v>174</v>
      </c>
      <c r="H553" s="171">
        <v>1.387</v>
      </c>
      <c r="I553" s="172"/>
      <c r="J553" s="173">
        <f>ROUND(I553*H553,2)</f>
        <v>0</v>
      </c>
      <c r="K553" s="169" t="s">
        <v>3</v>
      </c>
      <c r="L553" s="41"/>
      <c r="M553" s="174" t="s">
        <v>3</v>
      </c>
      <c r="N553" s="175" t="s">
        <v>43</v>
      </c>
      <c r="O553" s="74"/>
      <c r="P553" s="176">
        <f>O553*H553</f>
        <v>0</v>
      </c>
      <c r="Q553" s="176">
        <v>0</v>
      </c>
      <c r="R553" s="176">
        <f>Q553*H553</f>
        <v>0</v>
      </c>
      <c r="S553" s="176">
        <v>0</v>
      </c>
      <c r="T553" s="17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178" t="s">
        <v>162</v>
      </c>
      <c r="AT553" s="178" t="s">
        <v>157</v>
      </c>
      <c r="AU553" s="178" t="s">
        <v>82</v>
      </c>
      <c r="AY553" s="21" t="s">
        <v>154</v>
      </c>
      <c r="BE553" s="179">
        <f>IF(N553="základní",J553,0)</f>
        <v>0</v>
      </c>
      <c r="BF553" s="179">
        <f>IF(N553="snížená",J553,0)</f>
        <v>0</v>
      </c>
      <c r="BG553" s="179">
        <f>IF(N553="zákl. přenesená",J553,0)</f>
        <v>0</v>
      </c>
      <c r="BH553" s="179">
        <f>IF(N553="sníž. přenesená",J553,0)</f>
        <v>0</v>
      </c>
      <c r="BI553" s="179">
        <f>IF(N553="nulová",J553,0)</f>
        <v>0</v>
      </c>
      <c r="BJ553" s="21" t="s">
        <v>80</v>
      </c>
      <c r="BK553" s="179">
        <f>ROUND(I553*H553,2)</f>
        <v>0</v>
      </c>
      <c r="BL553" s="21" t="s">
        <v>162</v>
      </c>
      <c r="BM553" s="178" t="s">
        <v>1141</v>
      </c>
    </row>
    <row r="554" s="13" customFormat="1">
      <c r="A554" s="13"/>
      <c r="B554" s="185"/>
      <c r="C554" s="13"/>
      <c r="D554" s="186" t="s">
        <v>166</v>
      </c>
      <c r="E554" s="187" t="s">
        <v>3</v>
      </c>
      <c r="F554" s="188" t="s">
        <v>195</v>
      </c>
      <c r="G554" s="13"/>
      <c r="H554" s="187" t="s">
        <v>3</v>
      </c>
      <c r="I554" s="189"/>
      <c r="J554" s="13"/>
      <c r="K554" s="13"/>
      <c r="L554" s="185"/>
      <c r="M554" s="190"/>
      <c r="N554" s="191"/>
      <c r="O554" s="191"/>
      <c r="P554" s="191"/>
      <c r="Q554" s="191"/>
      <c r="R554" s="191"/>
      <c r="S554" s="191"/>
      <c r="T554" s="19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7" t="s">
        <v>166</v>
      </c>
      <c r="AU554" s="187" t="s">
        <v>82</v>
      </c>
      <c r="AV554" s="13" t="s">
        <v>80</v>
      </c>
      <c r="AW554" s="13" t="s">
        <v>34</v>
      </c>
      <c r="AX554" s="13" t="s">
        <v>72</v>
      </c>
      <c r="AY554" s="187" t="s">
        <v>154</v>
      </c>
    </row>
    <row r="555" s="14" customFormat="1">
      <c r="A555" s="14"/>
      <c r="B555" s="193"/>
      <c r="C555" s="14"/>
      <c r="D555" s="186" t="s">
        <v>166</v>
      </c>
      <c r="E555" s="194" t="s">
        <v>3</v>
      </c>
      <c r="F555" s="195" t="s">
        <v>1142</v>
      </c>
      <c r="G555" s="14"/>
      <c r="H555" s="196">
        <v>0.312</v>
      </c>
      <c r="I555" s="197"/>
      <c r="J555" s="14"/>
      <c r="K555" s="14"/>
      <c r="L555" s="193"/>
      <c r="M555" s="198"/>
      <c r="N555" s="199"/>
      <c r="O555" s="199"/>
      <c r="P555" s="199"/>
      <c r="Q555" s="199"/>
      <c r="R555" s="199"/>
      <c r="S555" s="199"/>
      <c r="T555" s="20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4" t="s">
        <v>166</v>
      </c>
      <c r="AU555" s="194" t="s">
        <v>82</v>
      </c>
      <c r="AV555" s="14" t="s">
        <v>82</v>
      </c>
      <c r="AW555" s="14" t="s">
        <v>34</v>
      </c>
      <c r="AX555" s="14" t="s">
        <v>72</v>
      </c>
      <c r="AY555" s="194" t="s">
        <v>154</v>
      </c>
    </row>
    <row r="556" s="16" customFormat="1">
      <c r="A556" s="16"/>
      <c r="B556" s="209"/>
      <c r="C556" s="16"/>
      <c r="D556" s="186" t="s">
        <v>166</v>
      </c>
      <c r="E556" s="210" t="s">
        <v>3</v>
      </c>
      <c r="F556" s="211" t="s">
        <v>234</v>
      </c>
      <c r="G556" s="16"/>
      <c r="H556" s="212">
        <v>0.312</v>
      </c>
      <c r="I556" s="213"/>
      <c r="J556" s="16"/>
      <c r="K556" s="16"/>
      <c r="L556" s="209"/>
      <c r="M556" s="214"/>
      <c r="N556" s="215"/>
      <c r="O556" s="215"/>
      <c r="P556" s="215"/>
      <c r="Q556" s="215"/>
      <c r="R556" s="215"/>
      <c r="S556" s="215"/>
      <c r="T556" s="2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10" t="s">
        <v>166</v>
      </c>
      <c r="AU556" s="210" t="s">
        <v>82</v>
      </c>
      <c r="AV556" s="16" t="s">
        <v>183</v>
      </c>
      <c r="AW556" s="16" t="s">
        <v>34</v>
      </c>
      <c r="AX556" s="16" t="s">
        <v>72</v>
      </c>
      <c r="AY556" s="210" t="s">
        <v>154</v>
      </c>
    </row>
    <row r="557" s="14" customFormat="1">
      <c r="A557" s="14"/>
      <c r="B557" s="193"/>
      <c r="C557" s="14"/>
      <c r="D557" s="186" t="s">
        <v>166</v>
      </c>
      <c r="E557" s="194" t="s">
        <v>3</v>
      </c>
      <c r="F557" s="195" t="s">
        <v>1143</v>
      </c>
      <c r="G557" s="14"/>
      <c r="H557" s="196">
        <v>1.075</v>
      </c>
      <c r="I557" s="197"/>
      <c r="J557" s="14"/>
      <c r="K557" s="14"/>
      <c r="L557" s="193"/>
      <c r="M557" s="198"/>
      <c r="N557" s="199"/>
      <c r="O557" s="199"/>
      <c r="P557" s="199"/>
      <c r="Q557" s="199"/>
      <c r="R557" s="199"/>
      <c r="S557" s="199"/>
      <c r="T557" s="20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4" t="s">
        <v>166</v>
      </c>
      <c r="AU557" s="194" t="s">
        <v>82</v>
      </c>
      <c r="AV557" s="14" t="s">
        <v>82</v>
      </c>
      <c r="AW557" s="14" t="s">
        <v>34</v>
      </c>
      <c r="AX557" s="14" t="s">
        <v>72</v>
      </c>
      <c r="AY557" s="194" t="s">
        <v>154</v>
      </c>
    </row>
    <row r="558" s="15" customFormat="1">
      <c r="A558" s="15"/>
      <c r="B558" s="201"/>
      <c r="C558" s="15"/>
      <c r="D558" s="186" t="s">
        <v>166</v>
      </c>
      <c r="E558" s="202" t="s">
        <v>3</v>
      </c>
      <c r="F558" s="203" t="s">
        <v>171</v>
      </c>
      <c r="G558" s="15"/>
      <c r="H558" s="204">
        <v>1.387</v>
      </c>
      <c r="I558" s="205"/>
      <c r="J558" s="15"/>
      <c r="K558" s="15"/>
      <c r="L558" s="201"/>
      <c r="M558" s="206"/>
      <c r="N558" s="207"/>
      <c r="O558" s="207"/>
      <c r="P558" s="207"/>
      <c r="Q558" s="207"/>
      <c r="R558" s="207"/>
      <c r="S558" s="207"/>
      <c r="T558" s="20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02" t="s">
        <v>166</v>
      </c>
      <c r="AU558" s="202" t="s">
        <v>82</v>
      </c>
      <c r="AV558" s="15" t="s">
        <v>162</v>
      </c>
      <c r="AW558" s="15" t="s">
        <v>34</v>
      </c>
      <c r="AX558" s="15" t="s">
        <v>80</v>
      </c>
      <c r="AY558" s="202" t="s">
        <v>154</v>
      </c>
    </row>
    <row r="559" s="12" customFormat="1" ht="22.8" customHeight="1">
      <c r="A559" s="12"/>
      <c r="B559" s="153"/>
      <c r="C559" s="12"/>
      <c r="D559" s="154" t="s">
        <v>71</v>
      </c>
      <c r="E559" s="164" t="s">
        <v>204</v>
      </c>
      <c r="F559" s="164" t="s">
        <v>1144</v>
      </c>
      <c r="G559" s="12"/>
      <c r="H559" s="12"/>
      <c r="I559" s="156"/>
      <c r="J559" s="165">
        <f>BK559</f>
        <v>0</v>
      </c>
      <c r="K559" s="12"/>
      <c r="L559" s="153"/>
      <c r="M559" s="158"/>
      <c r="N559" s="159"/>
      <c r="O559" s="159"/>
      <c r="P559" s="160">
        <f>SUM(P560:P941)</f>
        <v>0</v>
      </c>
      <c r="Q559" s="159"/>
      <c r="R559" s="160">
        <f>SUM(R560:R941)</f>
        <v>56.718170409999999</v>
      </c>
      <c r="S559" s="159"/>
      <c r="T559" s="161">
        <f>SUM(T560:T941)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154" t="s">
        <v>80</v>
      </c>
      <c r="AT559" s="162" t="s">
        <v>71</v>
      </c>
      <c r="AU559" s="162" t="s">
        <v>80</v>
      </c>
      <c r="AY559" s="154" t="s">
        <v>154</v>
      </c>
      <c r="BK559" s="163">
        <f>SUM(BK560:BK941)</f>
        <v>0</v>
      </c>
    </row>
    <row r="560" s="2" customFormat="1" ht="37.8" customHeight="1">
      <c r="A560" s="40"/>
      <c r="B560" s="166"/>
      <c r="C560" s="167" t="s">
        <v>1145</v>
      </c>
      <c r="D560" s="167" t="s">
        <v>157</v>
      </c>
      <c r="E560" s="168" t="s">
        <v>1146</v>
      </c>
      <c r="F560" s="169" t="s">
        <v>1147</v>
      </c>
      <c r="G560" s="170" t="s">
        <v>186</v>
      </c>
      <c r="H560" s="171">
        <v>295.08999999999997</v>
      </c>
      <c r="I560" s="172"/>
      <c r="J560" s="173">
        <f>ROUND(I560*H560,2)</f>
        <v>0</v>
      </c>
      <c r="K560" s="169" t="s">
        <v>161</v>
      </c>
      <c r="L560" s="41"/>
      <c r="M560" s="174" t="s">
        <v>3</v>
      </c>
      <c r="N560" s="175" t="s">
        <v>43</v>
      </c>
      <c r="O560" s="74"/>
      <c r="P560" s="176">
        <f>O560*H560</f>
        <v>0</v>
      </c>
      <c r="Q560" s="176">
        <v>0.0043800000000000002</v>
      </c>
      <c r="R560" s="176">
        <f>Q560*H560</f>
        <v>1.2924941999999999</v>
      </c>
      <c r="S560" s="176">
        <v>0</v>
      </c>
      <c r="T560" s="177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178" t="s">
        <v>162</v>
      </c>
      <c r="AT560" s="178" t="s">
        <v>157</v>
      </c>
      <c r="AU560" s="178" t="s">
        <v>82</v>
      </c>
      <c r="AY560" s="21" t="s">
        <v>154</v>
      </c>
      <c r="BE560" s="179">
        <f>IF(N560="základní",J560,0)</f>
        <v>0</v>
      </c>
      <c r="BF560" s="179">
        <f>IF(N560="snížená",J560,0)</f>
        <v>0</v>
      </c>
      <c r="BG560" s="179">
        <f>IF(N560="zákl. přenesená",J560,0)</f>
        <v>0</v>
      </c>
      <c r="BH560" s="179">
        <f>IF(N560="sníž. přenesená",J560,0)</f>
        <v>0</v>
      </c>
      <c r="BI560" s="179">
        <f>IF(N560="nulová",J560,0)</f>
        <v>0</v>
      </c>
      <c r="BJ560" s="21" t="s">
        <v>80</v>
      </c>
      <c r="BK560" s="179">
        <f>ROUND(I560*H560,2)</f>
        <v>0</v>
      </c>
      <c r="BL560" s="21" t="s">
        <v>162</v>
      </c>
      <c r="BM560" s="178" t="s">
        <v>1148</v>
      </c>
    </row>
    <row r="561" s="2" customFormat="1">
      <c r="A561" s="40"/>
      <c r="B561" s="41"/>
      <c r="C561" s="40"/>
      <c r="D561" s="180" t="s">
        <v>164</v>
      </c>
      <c r="E561" s="40"/>
      <c r="F561" s="181" t="s">
        <v>1149</v>
      </c>
      <c r="G561" s="40"/>
      <c r="H561" s="40"/>
      <c r="I561" s="182"/>
      <c r="J561" s="40"/>
      <c r="K561" s="40"/>
      <c r="L561" s="41"/>
      <c r="M561" s="183"/>
      <c r="N561" s="184"/>
      <c r="O561" s="74"/>
      <c r="P561" s="74"/>
      <c r="Q561" s="74"/>
      <c r="R561" s="74"/>
      <c r="S561" s="74"/>
      <c r="T561" s="75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21" t="s">
        <v>164</v>
      </c>
      <c r="AU561" s="21" t="s">
        <v>82</v>
      </c>
    </row>
    <row r="562" s="13" customFormat="1">
      <c r="A562" s="13"/>
      <c r="B562" s="185"/>
      <c r="C562" s="13"/>
      <c r="D562" s="186" t="s">
        <v>166</v>
      </c>
      <c r="E562" s="187" t="s">
        <v>3</v>
      </c>
      <c r="F562" s="188" t="s">
        <v>195</v>
      </c>
      <c r="G562" s="13"/>
      <c r="H562" s="187" t="s">
        <v>3</v>
      </c>
      <c r="I562" s="189"/>
      <c r="J562" s="13"/>
      <c r="K562" s="13"/>
      <c r="L562" s="185"/>
      <c r="M562" s="190"/>
      <c r="N562" s="191"/>
      <c r="O562" s="191"/>
      <c r="P562" s="191"/>
      <c r="Q562" s="191"/>
      <c r="R562" s="191"/>
      <c r="S562" s="191"/>
      <c r="T562" s="19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87" t="s">
        <v>166</v>
      </c>
      <c r="AU562" s="187" t="s">
        <v>82</v>
      </c>
      <c r="AV562" s="13" t="s">
        <v>80</v>
      </c>
      <c r="AW562" s="13" t="s">
        <v>34</v>
      </c>
      <c r="AX562" s="13" t="s">
        <v>72</v>
      </c>
      <c r="AY562" s="187" t="s">
        <v>154</v>
      </c>
    </row>
    <row r="563" s="14" customFormat="1">
      <c r="A563" s="14"/>
      <c r="B563" s="193"/>
      <c r="C563" s="14"/>
      <c r="D563" s="186" t="s">
        <v>166</v>
      </c>
      <c r="E563" s="194" t="s">
        <v>3</v>
      </c>
      <c r="F563" s="195" t="s">
        <v>1150</v>
      </c>
      <c r="G563" s="14"/>
      <c r="H563" s="196">
        <v>154.03</v>
      </c>
      <c r="I563" s="197"/>
      <c r="J563" s="14"/>
      <c r="K563" s="14"/>
      <c r="L563" s="193"/>
      <c r="M563" s="198"/>
      <c r="N563" s="199"/>
      <c r="O563" s="199"/>
      <c r="P563" s="199"/>
      <c r="Q563" s="199"/>
      <c r="R563" s="199"/>
      <c r="S563" s="199"/>
      <c r="T563" s="20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4" t="s">
        <v>166</v>
      </c>
      <c r="AU563" s="194" t="s">
        <v>82</v>
      </c>
      <c r="AV563" s="14" t="s">
        <v>82</v>
      </c>
      <c r="AW563" s="14" t="s">
        <v>34</v>
      </c>
      <c r="AX563" s="14" t="s">
        <v>72</v>
      </c>
      <c r="AY563" s="194" t="s">
        <v>154</v>
      </c>
    </row>
    <row r="564" s="13" customFormat="1">
      <c r="A564" s="13"/>
      <c r="B564" s="185"/>
      <c r="C564" s="13"/>
      <c r="D564" s="186" t="s">
        <v>166</v>
      </c>
      <c r="E564" s="187" t="s">
        <v>3</v>
      </c>
      <c r="F564" s="188" t="s">
        <v>222</v>
      </c>
      <c r="G564" s="13"/>
      <c r="H564" s="187" t="s">
        <v>3</v>
      </c>
      <c r="I564" s="189"/>
      <c r="J564" s="13"/>
      <c r="K564" s="13"/>
      <c r="L564" s="185"/>
      <c r="M564" s="190"/>
      <c r="N564" s="191"/>
      <c r="O564" s="191"/>
      <c r="P564" s="191"/>
      <c r="Q564" s="191"/>
      <c r="R564" s="191"/>
      <c r="S564" s="191"/>
      <c r="T564" s="19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87" t="s">
        <v>166</v>
      </c>
      <c r="AU564" s="187" t="s">
        <v>82</v>
      </c>
      <c r="AV564" s="13" t="s">
        <v>80</v>
      </c>
      <c r="AW564" s="13" t="s">
        <v>34</v>
      </c>
      <c r="AX564" s="13" t="s">
        <v>72</v>
      </c>
      <c r="AY564" s="187" t="s">
        <v>154</v>
      </c>
    </row>
    <row r="565" s="14" customFormat="1">
      <c r="A565" s="14"/>
      <c r="B565" s="193"/>
      <c r="C565" s="14"/>
      <c r="D565" s="186" t="s">
        <v>166</v>
      </c>
      <c r="E565" s="194" t="s">
        <v>3</v>
      </c>
      <c r="F565" s="195" t="s">
        <v>373</v>
      </c>
      <c r="G565" s="14"/>
      <c r="H565" s="196">
        <v>141.06</v>
      </c>
      <c r="I565" s="197"/>
      <c r="J565" s="14"/>
      <c r="K565" s="14"/>
      <c r="L565" s="193"/>
      <c r="M565" s="198"/>
      <c r="N565" s="199"/>
      <c r="O565" s="199"/>
      <c r="P565" s="199"/>
      <c r="Q565" s="199"/>
      <c r="R565" s="199"/>
      <c r="S565" s="199"/>
      <c r="T565" s="20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194" t="s">
        <v>166</v>
      </c>
      <c r="AU565" s="194" t="s">
        <v>82</v>
      </c>
      <c r="AV565" s="14" t="s">
        <v>82</v>
      </c>
      <c r="AW565" s="14" t="s">
        <v>34</v>
      </c>
      <c r="AX565" s="14" t="s">
        <v>72</v>
      </c>
      <c r="AY565" s="194" t="s">
        <v>154</v>
      </c>
    </row>
    <row r="566" s="15" customFormat="1">
      <c r="A566" s="15"/>
      <c r="B566" s="201"/>
      <c r="C566" s="15"/>
      <c r="D566" s="186" t="s">
        <v>166</v>
      </c>
      <c r="E566" s="202" t="s">
        <v>3</v>
      </c>
      <c r="F566" s="203" t="s">
        <v>171</v>
      </c>
      <c r="G566" s="15"/>
      <c r="H566" s="204">
        <v>295.09000000000003</v>
      </c>
      <c r="I566" s="205"/>
      <c r="J566" s="15"/>
      <c r="K566" s="15"/>
      <c r="L566" s="201"/>
      <c r="M566" s="206"/>
      <c r="N566" s="207"/>
      <c r="O566" s="207"/>
      <c r="P566" s="207"/>
      <c r="Q566" s="207"/>
      <c r="R566" s="207"/>
      <c r="S566" s="207"/>
      <c r="T566" s="20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02" t="s">
        <v>166</v>
      </c>
      <c r="AU566" s="202" t="s">
        <v>82</v>
      </c>
      <c r="AV566" s="15" t="s">
        <v>162</v>
      </c>
      <c r="AW566" s="15" t="s">
        <v>34</v>
      </c>
      <c r="AX566" s="15" t="s">
        <v>80</v>
      </c>
      <c r="AY566" s="202" t="s">
        <v>154</v>
      </c>
    </row>
    <row r="567" s="2" customFormat="1" ht="24.15" customHeight="1">
      <c r="A567" s="40"/>
      <c r="B567" s="166"/>
      <c r="C567" s="167" t="s">
        <v>1151</v>
      </c>
      <c r="D567" s="167" t="s">
        <v>157</v>
      </c>
      <c r="E567" s="168" t="s">
        <v>1152</v>
      </c>
      <c r="F567" s="169" t="s">
        <v>1153</v>
      </c>
      <c r="G567" s="170" t="s">
        <v>186</v>
      </c>
      <c r="H567" s="171">
        <v>295.08999999999997</v>
      </c>
      <c r="I567" s="172"/>
      <c r="J567" s="173">
        <f>ROUND(I567*H567,2)</f>
        <v>0</v>
      </c>
      <c r="K567" s="169" t="s">
        <v>161</v>
      </c>
      <c r="L567" s="41"/>
      <c r="M567" s="174" t="s">
        <v>3</v>
      </c>
      <c r="N567" s="175" t="s">
        <v>43</v>
      </c>
      <c r="O567" s="74"/>
      <c r="P567" s="176">
        <f>O567*H567</f>
        <v>0</v>
      </c>
      <c r="Q567" s="176">
        <v>0.0030000000000000001</v>
      </c>
      <c r="R567" s="176">
        <f>Q567*H567</f>
        <v>0.88526999999999989</v>
      </c>
      <c r="S567" s="176">
        <v>0</v>
      </c>
      <c r="T567" s="177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178" t="s">
        <v>162</v>
      </c>
      <c r="AT567" s="178" t="s">
        <v>157</v>
      </c>
      <c r="AU567" s="178" t="s">
        <v>82</v>
      </c>
      <c r="AY567" s="21" t="s">
        <v>154</v>
      </c>
      <c r="BE567" s="179">
        <f>IF(N567="základní",J567,0)</f>
        <v>0</v>
      </c>
      <c r="BF567" s="179">
        <f>IF(N567="snížená",J567,0)</f>
        <v>0</v>
      </c>
      <c r="BG567" s="179">
        <f>IF(N567="zákl. přenesená",J567,0)</f>
        <v>0</v>
      </c>
      <c r="BH567" s="179">
        <f>IF(N567="sníž. přenesená",J567,0)</f>
        <v>0</v>
      </c>
      <c r="BI567" s="179">
        <f>IF(N567="nulová",J567,0)</f>
        <v>0</v>
      </c>
      <c r="BJ567" s="21" t="s">
        <v>80</v>
      </c>
      <c r="BK567" s="179">
        <f>ROUND(I567*H567,2)</f>
        <v>0</v>
      </c>
      <c r="BL567" s="21" t="s">
        <v>162</v>
      </c>
      <c r="BM567" s="178" t="s">
        <v>1154</v>
      </c>
    </row>
    <row r="568" s="2" customFormat="1">
      <c r="A568" s="40"/>
      <c r="B568" s="41"/>
      <c r="C568" s="40"/>
      <c r="D568" s="180" t="s">
        <v>164</v>
      </c>
      <c r="E568" s="40"/>
      <c r="F568" s="181" t="s">
        <v>1155</v>
      </c>
      <c r="G568" s="40"/>
      <c r="H568" s="40"/>
      <c r="I568" s="182"/>
      <c r="J568" s="40"/>
      <c r="K568" s="40"/>
      <c r="L568" s="41"/>
      <c r="M568" s="183"/>
      <c r="N568" s="184"/>
      <c r="O568" s="74"/>
      <c r="P568" s="74"/>
      <c r="Q568" s="74"/>
      <c r="R568" s="74"/>
      <c r="S568" s="74"/>
      <c r="T568" s="75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21" t="s">
        <v>164</v>
      </c>
      <c r="AU568" s="21" t="s">
        <v>82</v>
      </c>
    </row>
    <row r="569" s="13" customFormat="1">
      <c r="A569" s="13"/>
      <c r="B569" s="185"/>
      <c r="C569" s="13"/>
      <c r="D569" s="186" t="s">
        <v>166</v>
      </c>
      <c r="E569" s="187" t="s">
        <v>3</v>
      </c>
      <c r="F569" s="188" t="s">
        <v>195</v>
      </c>
      <c r="G569" s="13"/>
      <c r="H569" s="187" t="s">
        <v>3</v>
      </c>
      <c r="I569" s="189"/>
      <c r="J569" s="13"/>
      <c r="K569" s="13"/>
      <c r="L569" s="185"/>
      <c r="M569" s="190"/>
      <c r="N569" s="191"/>
      <c r="O569" s="191"/>
      <c r="P569" s="191"/>
      <c r="Q569" s="191"/>
      <c r="R569" s="191"/>
      <c r="S569" s="191"/>
      <c r="T569" s="19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87" t="s">
        <v>166</v>
      </c>
      <c r="AU569" s="187" t="s">
        <v>82</v>
      </c>
      <c r="AV569" s="13" t="s">
        <v>80</v>
      </c>
      <c r="AW569" s="13" t="s">
        <v>34</v>
      </c>
      <c r="AX569" s="13" t="s">
        <v>72</v>
      </c>
      <c r="AY569" s="187" t="s">
        <v>154</v>
      </c>
    </row>
    <row r="570" s="14" customFormat="1">
      <c r="A570" s="14"/>
      <c r="B570" s="193"/>
      <c r="C570" s="14"/>
      <c r="D570" s="186" t="s">
        <v>166</v>
      </c>
      <c r="E570" s="194" t="s">
        <v>3</v>
      </c>
      <c r="F570" s="195" t="s">
        <v>1150</v>
      </c>
      <c r="G570" s="14"/>
      <c r="H570" s="196">
        <v>154.03</v>
      </c>
      <c r="I570" s="197"/>
      <c r="J570" s="14"/>
      <c r="K570" s="14"/>
      <c r="L570" s="193"/>
      <c r="M570" s="198"/>
      <c r="N570" s="199"/>
      <c r="O570" s="199"/>
      <c r="P570" s="199"/>
      <c r="Q570" s="199"/>
      <c r="R570" s="199"/>
      <c r="S570" s="199"/>
      <c r="T570" s="20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4" t="s">
        <v>166</v>
      </c>
      <c r="AU570" s="194" t="s">
        <v>82</v>
      </c>
      <c r="AV570" s="14" t="s">
        <v>82</v>
      </c>
      <c r="AW570" s="14" t="s">
        <v>34</v>
      </c>
      <c r="AX570" s="14" t="s">
        <v>72</v>
      </c>
      <c r="AY570" s="194" t="s">
        <v>154</v>
      </c>
    </row>
    <row r="571" s="13" customFormat="1">
      <c r="A571" s="13"/>
      <c r="B571" s="185"/>
      <c r="C571" s="13"/>
      <c r="D571" s="186" t="s">
        <v>166</v>
      </c>
      <c r="E571" s="187" t="s">
        <v>3</v>
      </c>
      <c r="F571" s="188" t="s">
        <v>222</v>
      </c>
      <c r="G571" s="13"/>
      <c r="H571" s="187" t="s">
        <v>3</v>
      </c>
      <c r="I571" s="189"/>
      <c r="J571" s="13"/>
      <c r="K571" s="13"/>
      <c r="L571" s="185"/>
      <c r="M571" s="190"/>
      <c r="N571" s="191"/>
      <c r="O571" s="191"/>
      <c r="P571" s="191"/>
      <c r="Q571" s="191"/>
      <c r="R571" s="191"/>
      <c r="S571" s="191"/>
      <c r="T571" s="19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7" t="s">
        <v>166</v>
      </c>
      <c r="AU571" s="187" t="s">
        <v>82</v>
      </c>
      <c r="AV571" s="13" t="s">
        <v>80</v>
      </c>
      <c r="AW571" s="13" t="s">
        <v>34</v>
      </c>
      <c r="AX571" s="13" t="s">
        <v>72</v>
      </c>
      <c r="AY571" s="187" t="s">
        <v>154</v>
      </c>
    </row>
    <row r="572" s="14" customFormat="1">
      <c r="A572" s="14"/>
      <c r="B572" s="193"/>
      <c r="C572" s="14"/>
      <c r="D572" s="186" t="s">
        <v>166</v>
      </c>
      <c r="E572" s="194" t="s">
        <v>3</v>
      </c>
      <c r="F572" s="195" t="s">
        <v>373</v>
      </c>
      <c r="G572" s="14"/>
      <c r="H572" s="196">
        <v>141.06</v>
      </c>
      <c r="I572" s="197"/>
      <c r="J572" s="14"/>
      <c r="K572" s="14"/>
      <c r="L572" s="193"/>
      <c r="M572" s="198"/>
      <c r="N572" s="199"/>
      <c r="O572" s="199"/>
      <c r="P572" s="199"/>
      <c r="Q572" s="199"/>
      <c r="R572" s="199"/>
      <c r="S572" s="199"/>
      <c r="T572" s="20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4" t="s">
        <v>166</v>
      </c>
      <c r="AU572" s="194" t="s">
        <v>82</v>
      </c>
      <c r="AV572" s="14" t="s">
        <v>82</v>
      </c>
      <c r="AW572" s="14" t="s">
        <v>34</v>
      </c>
      <c r="AX572" s="14" t="s">
        <v>72</v>
      </c>
      <c r="AY572" s="194" t="s">
        <v>154</v>
      </c>
    </row>
    <row r="573" s="15" customFormat="1">
      <c r="A573" s="15"/>
      <c r="B573" s="201"/>
      <c r="C573" s="15"/>
      <c r="D573" s="186" t="s">
        <v>166</v>
      </c>
      <c r="E573" s="202" t="s">
        <v>3</v>
      </c>
      <c r="F573" s="203" t="s">
        <v>171</v>
      </c>
      <c r="G573" s="15"/>
      <c r="H573" s="204">
        <v>295.09000000000003</v>
      </c>
      <c r="I573" s="205"/>
      <c r="J573" s="15"/>
      <c r="K573" s="15"/>
      <c r="L573" s="201"/>
      <c r="M573" s="206"/>
      <c r="N573" s="207"/>
      <c r="O573" s="207"/>
      <c r="P573" s="207"/>
      <c r="Q573" s="207"/>
      <c r="R573" s="207"/>
      <c r="S573" s="207"/>
      <c r="T573" s="20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02" t="s">
        <v>166</v>
      </c>
      <c r="AU573" s="202" t="s">
        <v>82</v>
      </c>
      <c r="AV573" s="15" t="s">
        <v>162</v>
      </c>
      <c r="AW573" s="15" t="s">
        <v>34</v>
      </c>
      <c r="AX573" s="15" t="s">
        <v>80</v>
      </c>
      <c r="AY573" s="202" t="s">
        <v>154</v>
      </c>
    </row>
    <row r="574" s="2" customFormat="1" ht="49.05" customHeight="1">
      <c r="A574" s="40"/>
      <c r="B574" s="166"/>
      <c r="C574" s="167" t="s">
        <v>1156</v>
      </c>
      <c r="D574" s="167" t="s">
        <v>157</v>
      </c>
      <c r="E574" s="168" t="s">
        <v>1157</v>
      </c>
      <c r="F574" s="169" t="s">
        <v>1158</v>
      </c>
      <c r="G574" s="170" t="s">
        <v>186</v>
      </c>
      <c r="H574" s="171">
        <v>295.08999999999997</v>
      </c>
      <c r="I574" s="172"/>
      <c r="J574" s="173">
        <f>ROUND(I574*H574,2)</f>
        <v>0</v>
      </c>
      <c r="K574" s="169" t="s">
        <v>161</v>
      </c>
      <c r="L574" s="41"/>
      <c r="M574" s="174" t="s">
        <v>3</v>
      </c>
      <c r="N574" s="175" t="s">
        <v>43</v>
      </c>
      <c r="O574" s="74"/>
      <c r="P574" s="176">
        <f>O574*H574</f>
        <v>0</v>
      </c>
      <c r="Q574" s="176">
        <v>0.016279999999999999</v>
      </c>
      <c r="R574" s="176">
        <f>Q574*H574</f>
        <v>4.8040651999999993</v>
      </c>
      <c r="S574" s="176">
        <v>0</v>
      </c>
      <c r="T574" s="177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178" t="s">
        <v>162</v>
      </c>
      <c r="AT574" s="178" t="s">
        <v>157</v>
      </c>
      <c r="AU574" s="178" t="s">
        <v>82</v>
      </c>
      <c r="AY574" s="21" t="s">
        <v>154</v>
      </c>
      <c r="BE574" s="179">
        <f>IF(N574="základní",J574,0)</f>
        <v>0</v>
      </c>
      <c r="BF574" s="179">
        <f>IF(N574="snížená",J574,0)</f>
        <v>0</v>
      </c>
      <c r="BG574" s="179">
        <f>IF(N574="zákl. přenesená",J574,0)</f>
        <v>0</v>
      </c>
      <c r="BH574" s="179">
        <f>IF(N574="sníž. přenesená",J574,0)</f>
        <v>0</v>
      </c>
      <c r="BI574" s="179">
        <f>IF(N574="nulová",J574,0)</f>
        <v>0</v>
      </c>
      <c r="BJ574" s="21" t="s">
        <v>80</v>
      </c>
      <c r="BK574" s="179">
        <f>ROUND(I574*H574,2)</f>
        <v>0</v>
      </c>
      <c r="BL574" s="21" t="s">
        <v>162</v>
      </c>
      <c r="BM574" s="178" t="s">
        <v>1159</v>
      </c>
    </row>
    <row r="575" s="2" customFormat="1">
      <c r="A575" s="40"/>
      <c r="B575" s="41"/>
      <c r="C575" s="40"/>
      <c r="D575" s="180" t="s">
        <v>164</v>
      </c>
      <c r="E575" s="40"/>
      <c r="F575" s="181" t="s">
        <v>1160</v>
      </c>
      <c r="G575" s="40"/>
      <c r="H575" s="40"/>
      <c r="I575" s="182"/>
      <c r="J575" s="40"/>
      <c r="K575" s="40"/>
      <c r="L575" s="41"/>
      <c r="M575" s="183"/>
      <c r="N575" s="184"/>
      <c r="O575" s="74"/>
      <c r="P575" s="74"/>
      <c r="Q575" s="74"/>
      <c r="R575" s="74"/>
      <c r="S575" s="74"/>
      <c r="T575" s="75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21" t="s">
        <v>164</v>
      </c>
      <c r="AU575" s="21" t="s">
        <v>82</v>
      </c>
    </row>
    <row r="576" s="13" customFormat="1">
      <c r="A576" s="13"/>
      <c r="B576" s="185"/>
      <c r="C576" s="13"/>
      <c r="D576" s="186" t="s">
        <v>166</v>
      </c>
      <c r="E576" s="187" t="s">
        <v>3</v>
      </c>
      <c r="F576" s="188" t="s">
        <v>195</v>
      </c>
      <c r="G576" s="13"/>
      <c r="H576" s="187" t="s">
        <v>3</v>
      </c>
      <c r="I576" s="189"/>
      <c r="J576" s="13"/>
      <c r="K576" s="13"/>
      <c r="L576" s="185"/>
      <c r="M576" s="190"/>
      <c r="N576" s="191"/>
      <c r="O576" s="191"/>
      <c r="P576" s="191"/>
      <c r="Q576" s="191"/>
      <c r="R576" s="191"/>
      <c r="S576" s="191"/>
      <c r="T576" s="19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87" t="s">
        <v>166</v>
      </c>
      <c r="AU576" s="187" t="s">
        <v>82</v>
      </c>
      <c r="AV576" s="13" t="s">
        <v>80</v>
      </c>
      <c r="AW576" s="13" t="s">
        <v>34</v>
      </c>
      <c r="AX576" s="13" t="s">
        <v>72</v>
      </c>
      <c r="AY576" s="187" t="s">
        <v>154</v>
      </c>
    </row>
    <row r="577" s="14" customFormat="1">
      <c r="A577" s="14"/>
      <c r="B577" s="193"/>
      <c r="C577" s="14"/>
      <c r="D577" s="186" t="s">
        <v>166</v>
      </c>
      <c r="E577" s="194" t="s">
        <v>3</v>
      </c>
      <c r="F577" s="195" t="s">
        <v>1150</v>
      </c>
      <c r="G577" s="14"/>
      <c r="H577" s="196">
        <v>154.03</v>
      </c>
      <c r="I577" s="197"/>
      <c r="J577" s="14"/>
      <c r="K577" s="14"/>
      <c r="L577" s="193"/>
      <c r="M577" s="198"/>
      <c r="N577" s="199"/>
      <c r="O577" s="199"/>
      <c r="P577" s="199"/>
      <c r="Q577" s="199"/>
      <c r="R577" s="199"/>
      <c r="S577" s="199"/>
      <c r="T577" s="20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194" t="s">
        <v>166</v>
      </c>
      <c r="AU577" s="194" t="s">
        <v>82</v>
      </c>
      <c r="AV577" s="14" t="s">
        <v>82</v>
      </c>
      <c r="AW577" s="14" t="s">
        <v>34</v>
      </c>
      <c r="AX577" s="14" t="s">
        <v>72</v>
      </c>
      <c r="AY577" s="194" t="s">
        <v>154</v>
      </c>
    </row>
    <row r="578" s="13" customFormat="1">
      <c r="A578" s="13"/>
      <c r="B578" s="185"/>
      <c r="C578" s="13"/>
      <c r="D578" s="186" t="s">
        <v>166</v>
      </c>
      <c r="E578" s="187" t="s">
        <v>3</v>
      </c>
      <c r="F578" s="188" t="s">
        <v>222</v>
      </c>
      <c r="G578" s="13"/>
      <c r="H578" s="187" t="s">
        <v>3</v>
      </c>
      <c r="I578" s="189"/>
      <c r="J578" s="13"/>
      <c r="K578" s="13"/>
      <c r="L578" s="185"/>
      <c r="M578" s="190"/>
      <c r="N578" s="191"/>
      <c r="O578" s="191"/>
      <c r="P578" s="191"/>
      <c r="Q578" s="191"/>
      <c r="R578" s="191"/>
      <c r="S578" s="191"/>
      <c r="T578" s="19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7" t="s">
        <v>166</v>
      </c>
      <c r="AU578" s="187" t="s">
        <v>82</v>
      </c>
      <c r="AV578" s="13" t="s">
        <v>80</v>
      </c>
      <c r="AW578" s="13" t="s">
        <v>34</v>
      </c>
      <c r="AX578" s="13" t="s">
        <v>72</v>
      </c>
      <c r="AY578" s="187" t="s">
        <v>154</v>
      </c>
    </row>
    <row r="579" s="14" customFormat="1">
      <c r="A579" s="14"/>
      <c r="B579" s="193"/>
      <c r="C579" s="14"/>
      <c r="D579" s="186" t="s">
        <v>166</v>
      </c>
      <c r="E579" s="194" t="s">
        <v>3</v>
      </c>
      <c r="F579" s="195" t="s">
        <v>373</v>
      </c>
      <c r="G579" s="14"/>
      <c r="H579" s="196">
        <v>141.06</v>
      </c>
      <c r="I579" s="197"/>
      <c r="J579" s="14"/>
      <c r="K579" s="14"/>
      <c r="L579" s="193"/>
      <c r="M579" s="198"/>
      <c r="N579" s="199"/>
      <c r="O579" s="199"/>
      <c r="P579" s="199"/>
      <c r="Q579" s="199"/>
      <c r="R579" s="199"/>
      <c r="S579" s="199"/>
      <c r="T579" s="20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4" t="s">
        <v>166</v>
      </c>
      <c r="AU579" s="194" t="s">
        <v>82</v>
      </c>
      <c r="AV579" s="14" t="s">
        <v>82</v>
      </c>
      <c r="AW579" s="14" t="s">
        <v>34</v>
      </c>
      <c r="AX579" s="14" t="s">
        <v>72</v>
      </c>
      <c r="AY579" s="194" t="s">
        <v>154</v>
      </c>
    </row>
    <row r="580" s="15" customFormat="1">
      <c r="A580" s="15"/>
      <c r="B580" s="201"/>
      <c r="C580" s="15"/>
      <c r="D580" s="186" t="s">
        <v>166</v>
      </c>
      <c r="E580" s="202" t="s">
        <v>3</v>
      </c>
      <c r="F580" s="203" t="s">
        <v>171</v>
      </c>
      <c r="G580" s="15"/>
      <c r="H580" s="204">
        <v>295.09000000000003</v>
      </c>
      <c r="I580" s="205"/>
      <c r="J580" s="15"/>
      <c r="K580" s="15"/>
      <c r="L580" s="201"/>
      <c r="M580" s="206"/>
      <c r="N580" s="207"/>
      <c r="O580" s="207"/>
      <c r="P580" s="207"/>
      <c r="Q580" s="207"/>
      <c r="R580" s="207"/>
      <c r="S580" s="207"/>
      <c r="T580" s="20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02" t="s">
        <v>166</v>
      </c>
      <c r="AU580" s="202" t="s">
        <v>82</v>
      </c>
      <c r="AV580" s="15" t="s">
        <v>162</v>
      </c>
      <c r="AW580" s="15" t="s">
        <v>34</v>
      </c>
      <c r="AX580" s="15" t="s">
        <v>80</v>
      </c>
      <c r="AY580" s="202" t="s">
        <v>154</v>
      </c>
    </row>
    <row r="581" s="2" customFormat="1" ht="37.8" customHeight="1">
      <c r="A581" s="40"/>
      <c r="B581" s="166"/>
      <c r="C581" s="167" t="s">
        <v>1161</v>
      </c>
      <c r="D581" s="167" t="s">
        <v>157</v>
      </c>
      <c r="E581" s="168" t="s">
        <v>1162</v>
      </c>
      <c r="F581" s="169" t="s">
        <v>1163</v>
      </c>
      <c r="G581" s="170" t="s">
        <v>186</v>
      </c>
      <c r="H581" s="171">
        <v>33.439999999999998</v>
      </c>
      <c r="I581" s="172"/>
      <c r="J581" s="173">
        <f>ROUND(I581*H581,2)</f>
        <v>0</v>
      </c>
      <c r="K581" s="169" t="s">
        <v>161</v>
      </c>
      <c r="L581" s="41"/>
      <c r="M581" s="174" t="s">
        <v>3</v>
      </c>
      <c r="N581" s="175" t="s">
        <v>43</v>
      </c>
      <c r="O581" s="74"/>
      <c r="P581" s="176">
        <f>O581*H581</f>
        <v>0</v>
      </c>
      <c r="Q581" s="176">
        <v>0.0043800000000000002</v>
      </c>
      <c r="R581" s="176">
        <f>Q581*H581</f>
        <v>0.14646719999999999</v>
      </c>
      <c r="S581" s="176">
        <v>0</v>
      </c>
      <c r="T581" s="17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178" t="s">
        <v>162</v>
      </c>
      <c r="AT581" s="178" t="s">
        <v>157</v>
      </c>
      <c r="AU581" s="178" t="s">
        <v>82</v>
      </c>
      <c r="AY581" s="21" t="s">
        <v>154</v>
      </c>
      <c r="BE581" s="179">
        <f>IF(N581="základní",J581,0)</f>
        <v>0</v>
      </c>
      <c r="BF581" s="179">
        <f>IF(N581="snížená",J581,0)</f>
        <v>0</v>
      </c>
      <c r="BG581" s="179">
        <f>IF(N581="zákl. přenesená",J581,0)</f>
        <v>0</v>
      </c>
      <c r="BH581" s="179">
        <f>IF(N581="sníž. přenesená",J581,0)</f>
        <v>0</v>
      </c>
      <c r="BI581" s="179">
        <f>IF(N581="nulová",J581,0)</f>
        <v>0</v>
      </c>
      <c r="BJ581" s="21" t="s">
        <v>80</v>
      </c>
      <c r="BK581" s="179">
        <f>ROUND(I581*H581,2)</f>
        <v>0</v>
      </c>
      <c r="BL581" s="21" t="s">
        <v>162</v>
      </c>
      <c r="BM581" s="178" t="s">
        <v>1164</v>
      </c>
    </row>
    <row r="582" s="2" customFormat="1">
      <c r="A582" s="40"/>
      <c r="B582" s="41"/>
      <c r="C582" s="40"/>
      <c r="D582" s="180" t="s">
        <v>164</v>
      </c>
      <c r="E582" s="40"/>
      <c r="F582" s="181" t="s">
        <v>1165</v>
      </c>
      <c r="G582" s="40"/>
      <c r="H582" s="40"/>
      <c r="I582" s="182"/>
      <c r="J582" s="40"/>
      <c r="K582" s="40"/>
      <c r="L582" s="41"/>
      <c r="M582" s="183"/>
      <c r="N582" s="184"/>
      <c r="O582" s="74"/>
      <c r="P582" s="74"/>
      <c r="Q582" s="74"/>
      <c r="R582" s="74"/>
      <c r="S582" s="74"/>
      <c r="T582" s="75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21" t="s">
        <v>164</v>
      </c>
      <c r="AU582" s="21" t="s">
        <v>82</v>
      </c>
    </row>
    <row r="583" s="14" customFormat="1">
      <c r="A583" s="14"/>
      <c r="B583" s="193"/>
      <c r="C583" s="14"/>
      <c r="D583" s="186" t="s">
        <v>166</v>
      </c>
      <c r="E583" s="194" t="s">
        <v>3</v>
      </c>
      <c r="F583" s="195" t="s">
        <v>1166</v>
      </c>
      <c r="G583" s="14"/>
      <c r="H583" s="196">
        <v>33.439999999999998</v>
      </c>
      <c r="I583" s="197"/>
      <c r="J583" s="14"/>
      <c r="K583" s="14"/>
      <c r="L583" s="193"/>
      <c r="M583" s="198"/>
      <c r="N583" s="199"/>
      <c r="O583" s="199"/>
      <c r="P583" s="199"/>
      <c r="Q583" s="199"/>
      <c r="R583" s="199"/>
      <c r="S583" s="199"/>
      <c r="T583" s="20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4" t="s">
        <v>166</v>
      </c>
      <c r="AU583" s="194" t="s">
        <v>82</v>
      </c>
      <c r="AV583" s="14" t="s">
        <v>82</v>
      </c>
      <c r="AW583" s="14" t="s">
        <v>34</v>
      </c>
      <c r="AX583" s="14" t="s">
        <v>80</v>
      </c>
      <c r="AY583" s="194" t="s">
        <v>154</v>
      </c>
    </row>
    <row r="584" s="2" customFormat="1" ht="24.15" customHeight="1">
      <c r="A584" s="40"/>
      <c r="B584" s="166"/>
      <c r="C584" s="167" t="s">
        <v>1167</v>
      </c>
      <c r="D584" s="167" t="s">
        <v>157</v>
      </c>
      <c r="E584" s="168" t="s">
        <v>1168</v>
      </c>
      <c r="F584" s="169" t="s">
        <v>1169</v>
      </c>
      <c r="G584" s="170" t="s">
        <v>186</v>
      </c>
      <c r="H584" s="171">
        <v>1333.085</v>
      </c>
      <c r="I584" s="172"/>
      <c r="J584" s="173">
        <f>ROUND(I584*H584,2)</f>
        <v>0</v>
      </c>
      <c r="K584" s="169" t="s">
        <v>161</v>
      </c>
      <c r="L584" s="41"/>
      <c r="M584" s="174" t="s">
        <v>3</v>
      </c>
      <c r="N584" s="175" t="s">
        <v>43</v>
      </c>
      <c r="O584" s="74"/>
      <c r="P584" s="176">
        <f>O584*H584</f>
        <v>0</v>
      </c>
      <c r="Q584" s="176">
        <v>0.0030000000000000001</v>
      </c>
      <c r="R584" s="176">
        <f>Q584*H584</f>
        <v>3.9992550000000002</v>
      </c>
      <c r="S584" s="176">
        <v>0</v>
      </c>
      <c r="T584" s="177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178" t="s">
        <v>162</v>
      </c>
      <c r="AT584" s="178" t="s">
        <v>157</v>
      </c>
      <c r="AU584" s="178" t="s">
        <v>82</v>
      </c>
      <c r="AY584" s="21" t="s">
        <v>154</v>
      </c>
      <c r="BE584" s="179">
        <f>IF(N584="základní",J584,0)</f>
        <v>0</v>
      </c>
      <c r="BF584" s="179">
        <f>IF(N584="snížená",J584,0)</f>
        <v>0</v>
      </c>
      <c r="BG584" s="179">
        <f>IF(N584="zákl. přenesená",J584,0)</f>
        <v>0</v>
      </c>
      <c r="BH584" s="179">
        <f>IF(N584="sníž. přenesená",J584,0)</f>
        <v>0</v>
      </c>
      <c r="BI584" s="179">
        <f>IF(N584="nulová",J584,0)</f>
        <v>0</v>
      </c>
      <c r="BJ584" s="21" t="s">
        <v>80</v>
      </c>
      <c r="BK584" s="179">
        <f>ROUND(I584*H584,2)</f>
        <v>0</v>
      </c>
      <c r="BL584" s="21" t="s">
        <v>162</v>
      </c>
      <c r="BM584" s="178" t="s">
        <v>1170</v>
      </c>
    </row>
    <row r="585" s="2" customFormat="1">
      <c r="A585" s="40"/>
      <c r="B585" s="41"/>
      <c r="C585" s="40"/>
      <c r="D585" s="180" t="s">
        <v>164</v>
      </c>
      <c r="E585" s="40"/>
      <c r="F585" s="181" t="s">
        <v>1171</v>
      </c>
      <c r="G585" s="40"/>
      <c r="H585" s="40"/>
      <c r="I585" s="182"/>
      <c r="J585" s="40"/>
      <c r="K585" s="40"/>
      <c r="L585" s="41"/>
      <c r="M585" s="183"/>
      <c r="N585" s="184"/>
      <c r="O585" s="74"/>
      <c r="P585" s="74"/>
      <c r="Q585" s="74"/>
      <c r="R585" s="74"/>
      <c r="S585" s="74"/>
      <c r="T585" s="75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21" t="s">
        <v>164</v>
      </c>
      <c r="AU585" s="21" t="s">
        <v>82</v>
      </c>
    </row>
    <row r="586" s="13" customFormat="1">
      <c r="A586" s="13"/>
      <c r="B586" s="185"/>
      <c r="C586" s="13"/>
      <c r="D586" s="186" t="s">
        <v>166</v>
      </c>
      <c r="E586" s="187" t="s">
        <v>3</v>
      </c>
      <c r="F586" s="188" t="s">
        <v>195</v>
      </c>
      <c r="G586" s="13"/>
      <c r="H586" s="187" t="s">
        <v>3</v>
      </c>
      <c r="I586" s="189"/>
      <c r="J586" s="13"/>
      <c r="K586" s="13"/>
      <c r="L586" s="185"/>
      <c r="M586" s="190"/>
      <c r="N586" s="191"/>
      <c r="O586" s="191"/>
      <c r="P586" s="191"/>
      <c r="Q586" s="191"/>
      <c r="R586" s="191"/>
      <c r="S586" s="191"/>
      <c r="T586" s="19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87" t="s">
        <v>166</v>
      </c>
      <c r="AU586" s="187" t="s">
        <v>82</v>
      </c>
      <c r="AV586" s="13" t="s">
        <v>80</v>
      </c>
      <c r="AW586" s="13" t="s">
        <v>34</v>
      </c>
      <c r="AX586" s="13" t="s">
        <v>72</v>
      </c>
      <c r="AY586" s="187" t="s">
        <v>154</v>
      </c>
    </row>
    <row r="587" s="13" customFormat="1">
      <c r="A587" s="13"/>
      <c r="B587" s="185"/>
      <c r="C587" s="13"/>
      <c r="D587" s="186" t="s">
        <v>166</v>
      </c>
      <c r="E587" s="187" t="s">
        <v>3</v>
      </c>
      <c r="F587" s="188" t="s">
        <v>1172</v>
      </c>
      <c r="G587" s="13"/>
      <c r="H587" s="187" t="s">
        <v>3</v>
      </c>
      <c r="I587" s="189"/>
      <c r="J587" s="13"/>
      <c r="K587" s="13"/>
      <c r="L587" s="185"/>
      <c r="M587" s="190"/>
      <c r="N587" s="191"/>
      <c r="O587" s="191"/>
      <c r="P587" s="191"/>
      <c r="Q587" s="191"/>
      <c r="R587" s="191"/>
      <c r="S587" s="191"/>
      <c r="T587" s="19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7" t="s">
        <v>166</v>
      </c>
      <c r="AU587" s="187" t="s">
        <v>82</v>
      </c>
      <c r="AV587" s="13" t="s">
        <v>80</v>
      </c>
      <c r="AW587" s="13" t="s">
        <v>34</v>
      </c>
      <c r="AX587" s="13" t="s">
        <v>72</v>
      </c>
      <c r="AY587" s="187" t="s">
        <v>154</v>
      </c>
    </row>
    <row r="588" s="14" customFormat="1">
      <c r="A588" s="14"/>
      <c r="B588" s="193"/>
      <c r="C588" s="14"/>
      <c r="D588" s="186" t="s">
        <v>166</v>
      </c>
      <c r="E588" s="194" t="s">
        <v>3</v>
      </c>
      <c r="F588" s="195" t="s">
        <v>393</v>
      </c>
      <c r="G588" s="14"/>
      <c r="H588" s="196">
        <v>45.723999999999997</v>
      </c>
      <c r="I588" s="197"/>
      <c r="J588" s="14"/>
      <c r="K588" s="14"/>
      <c r="L588" s="193"/>
      <c r="M588" s="198"/>
      <c r="N588" s="199"/>
      <c r="O588" s="199"/>
      <c r="P588" s="199"/>
      <c r="Q588" s="199"/>
      <c r="R588" s="199"/>
      <c r="S588" s="199"/>
      <c r="T588" s="20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4" t="s">
        <v>166</v>
      </c>
      <c r="AU588" s="194" t="s">
        <v>82</v>
      </c>
      <c r="AV588" s="14" t="s">
        <v>82</v>
      </c>
      <c r="AW588" s="14" t="s">
        <v>34</v>
      </c>
      <c r="AX588" s="14" t="s">
        <v>72</v>
      </c>
      <c r="AY588" s="194" t="s">
        <v>154</v>
      </c>
    </row>
    <row r="589" s="14" customFormat="1">
      <c r="A589" s="14"/>
      <c r="B589" s="193"/>
      <c r="C589" s="14"/>
      <c r="D589" s="186" t="s">
        <v>166</v>
      </c>
      <c r="E589" s="194" t="s">
        <v>3</v>
      </c>
      <c r="F589" s="195" t="s">
        <v>1173</v>
      </c>
      <c r="G589" s="14"/>
      <c r="H589" s="196">
        <v>-4.9779999999999998</v>
      </c>
      <c r="I589" s="197"/>
      <c r="J589" s="14"/>
      <c r="K589" s="14"/>
      <c r="L589" s="193"/>
      <c r="M589" s="198"/>
      <c r="N589" s="199"/>
      <c r="O589" s="199"/>
      <c r="P589" s="199"/>
      <c r="Q589" s="199"/>
      <c r="R589" s="199"/>
      <c r="S589" s="199"/>
      <c r="T589" s="20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4" t="s">
        <v>166</v>
      </c>
      <c r="AU589" s="194" t="s">
        <v>82</v>
      </c>
      <c r="AV589" s="14" t="s">
        <v>82</v>
      </c>
      <c r="AW589" s="14" t="s">
        <v>34</v>
      </c>
      <c r="AX589" s="14" t="s">
        <v>72</v>
      </c>
      <c r="AY589" s="194" t="s">
        <v>154</v>
      </c>
    </row>
    <row r="590" s="14" customFormat="1">
      <c r="A590" s="14"/>
      <c r="B590" s="193"/>
      <c r="C590" s="14"/>
      <c r="D590" s="186" t="s">
        <v>166</v>
      </c>
      <c r="E590" s="194" t="s">
        <v>3</v>
      </c>
      <c r="F590" s="195" t="s">
        <v>380</v>
      </c>
      <c r="G590" s="14"/>
      <c r="H590" s="196">
        <v>-2.4630000000000001</v>
      </c>
      <c r="I590" s="197"/>
      <c r="J590" s="14"/>
      <c r="K590" s="14"/>
      <c r="L590" s="193"/>
      <c r="M590" s="198"/>
      <c r="N590" s="199"/>
      <c r="O590" s="199"/>
      <c r="P590" s="199"/>
      <c r="Q590" s="199"/>
      <c r="R590" s="199"/>
      <c r="S590" s="199"/>
      <c r="T590" s="20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4" t="s">
        <v>166</v>
      </c>
      <c r="AU590" s="194" t="s">
        <v>82</v>
      </c>
      <c r="AV590" s="14" t="s">
        <v>82</v>
      </c>
      <c r="AW590" s="14" t="s">
        <v>34</v>
      </c>
      <c r="AX590" s="14" t="s">
        <v>72</v>
      </c>
      <c r="AY590" s="194" t="s">
        <v>154</v>
      </c>
    </row>
    <row r="591" s="14" customFormat="1">
      <c r="A591" s="14"/>
      <c r="B591" s="193"/>
      <c r="C591" s="14"/>
      <c r="D591" s="186" t="s">
        <v>166</v>
      </c>
      <c r="E591" s="194" t="s">
        <v>3</v>
      </c>
      <c r="F591" s="195" t="s">
        <v>1174</v>
      </c>
      <c r="G591" s="14"/>
      <c r="H591" s="196">
        <v>-4.7279999999999998</v>
      </c>
      <c r="I591" s="197"/>
      <c r="J591" s="14"/>
      <c r="K591" s="14"/>
      <c r="L591" s="193"/>
      <c r="M591" s="198"/>
      <c r="N591" s="199"/>
      <c r="O591" s="199"/>
      <c r="P591" s="199"/>
      <c r="Q591" s="199"/>
      <c r="R591" s="199"/>
      <c r="S591" s="199"/>
      <c r="T591" s="20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4" t="s">
        <v>166</v>
      </c>
      <c r="AU591" s="194" t="s">
        <v>82</v>
      </c>
      <c r="AV591" s="14" t="s">
        <v>82</v>
      </c>
      <c r="AW591" s="14" t="s">
        <v>34</v>
      </c>
      <c r="AX591" s="14" t="s">
        <v>72</v>
      </c>
      <c r="AY591" s="194" t="s">
        <v>154</v>
      </c>
    </row>
    <row r="592" s="13" customFormat="1">
      <c r="A592" s="13"/>
      <c r="B592" s="185"/>
      <c r="C592" s="13"/>
      <c r="D592" s="186" t="s">
        <v>166</v>
      </c>
      <c r="E592" s="187" t="s">
        <v>3</v>
      </c>
      <c r="F592" s="188" t="s">
        <v>1175</v>
      </c>
      <c r="G592" s="13"/>
      <c r="H592" s="187" t="s">
        <v>3</v>
      </c>
      <c r="I592" s="189"/>
      <c r="J592" s="13"/>
      <c r="K592" s="13"/>
      <c r="L592" s="185"/>
      <c r="M592" s="190"/>
      <c r="N592" s="191"/>
      <c r="O592" s="191"/>
      <c r="P592" s="191"/>
      <c r="Q592" s="191"/>
      <c r="R592" s="191"/>
      <c r="S592" s="191"/>
      <c r="T592" s="19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7" t="s">
        <v>166</v>
      </c>
      <c r="AU592" s="187" t="s">
        <v>82</v>
      </c>
      <c r="AV592" s="13" t="s">
        <v>80</v>
      </c>
      <c r="AW592" s="13" t="s">
        <v>34</v>
      </c>
      <c r="AX592" s="13" t="s">
        <v>72</v>
      </c>
      <c r="AY592" s="187" t="s">
        <v>154</v>
      </c>
    </row>
    <row r="593" s="14" customFormat="1">
      <c r="A593" s="14"/>
      <c r="B593" s="193"/>
      <c r="C593" s="14"/>
      <c r="D593" s="186" t="s">
        <v>166</v>
      </c>
      <c r="E593" s="194" t="s">
        <v>3</v>
      </c>
      <c r="F593" s="195" t="s">
        <v>1176</v>
      </c>
      <c r="G593" s="14"/>
      <c r="H593" s="196">
        <v>69.423000000000002</v>
      </c>
      <c r="I593" s="197"/>
      <c r="J593" s="14"/>
      <c r="K593" s="14"/>
      <c r="L593" s="193"/>
      <c r="M593" s="198"/>
      <c r="N593" s="199"/>
      <c r="O593" s="199"/>
      <c r="P593" s="199"/>
      <c r="Q593" s="199"/>
      <c r="R593" s="199"/>
      <c r="S593" s="199"/>
      <c r="T593" s="20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4" t="s">
        <v>166</v>
      </c>
      <c r="AU593" s="194" t="s">
        <v>82</v>
      </c>
      <c r="AV593" s="14" t="s">
        <v>82</v>
      </c>
      <c r="AW593" s="14" t="s">
        <v>34</v>
      </c>
      <c r="AX593" s="14" t="s">
        <v>72</v>
      </c>
      <c r="AY593" s="194" t="s">
        <v>154</v>
      </c>
    </row>
    <row r="594" s="14" customFormat="1">
      <c r="A594" s="14"/>
      <c r="B594" s="193"/>
      <c r="C594" s="14"/>
      <c r="D594" s="186" t="s">
        <v>166</v>
      </c>
      <c r="E594" s="194" t="s">
        <v>3</v>
      </c>
      <c r="F594" s="195" t="s">
        <v>237</v>
      </c>
      <c r="G594" s="14"/>
      <c r="H594" s="196">
        <v>-1.5760000000000001</v>
      </c>
      <c r="I594" s="197"/>
      <c r="J594" s="14"/>
      <c r="K594" s="14"/>
      <c r="L594" s="193"/>
      <c r="M594" s="198"/>
      <c r="N594" s="199"/>
      <c r="O594" s="199"/>
      <c r="P594" s="199"/>
      <c r="Q594" s="199"/>
      <c r="R594" s="199"/>
      <c r="S594" s="199"/>
      <c r="T594" s="20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194" t="s">
        <v>166</v>
      </c>
      <c r="AU594" s="194" t="s">
        <v>82</v>
      </c>
      <c r="AV594" s="14" t="s">
        <v>82</v>
      </c>
      <c r="AW594" s="14" t="s">
        <v>34</v>
      </c>
      <c r="AX594" s="14" t="s">
        <v>72</v>
      </c>
      <c r="AY594" s="194" t="s">
        <v>154</v>
      </c>
    </row>
    <row r="595" s="14" customFormat="1">
      <c r="A595" s="14"/>
      <c r="B595" s="193"/>
      <c r="C595" s="14"/>
      <c r="D595" s="186" t="s">
        <v>166</v>
      </c>
      <c r="E595" s="194" t="s">
        <v>3</v>
      </c>
      <c r="F595" s="195" t="s">
        <v>1177</v>
      </c>
      <c r="G595" s="14"/>
      <c r="H595" s="196">
        <v>-3.5419999999999998</v>
      </c>
      <c r="I595" s="197"/>
      <c r="J595" s="14"/>
      <c r="K595" s="14"/>
      <c r="L595" s="193"/>
      <c r="M595" s="198"/>
      <c r="N595" s="199"/>
      <c r="O595" s="199"/>
      <c r="P595" s="199"/>
      <c r="Q595" s="199"/>
      <c r="R595" s="199"/>
      <c r="S595" s="199"/>
      <c r="T595" s="20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4" t="s">
        <v>166</v>
      </c>
      <c r="AU595" s="194" t="s">
        <v>82</v>
      </c>
      <c r="AV595" s="14" t="s">
        <v>82</v>
      </c>
      <c r="AW595" s="14" t="s">
        <v>34</v>
      </c>
      <c r="AX595" s="14" t="s">
        <v>72</v>
      </c>
      <c r="AY595" s="194" t="s">
        <v>154</v>
      </c>
    </row>
    <row r="596" s="14" customFormat="1">
      <c r="A596" s="14"/>
      <c r="B596" s="193"/>
      <c r="C596" s="14"/>
      <c r="D596" s="186" t="s">
        <v>166</v>
      </c>
      <c r="E596" s="194" t="s">
        <v>3</v>
      </c>
      <c r="F596" s="195" t="s">
        <v>237</v>
      </c>
      <c r="G596" s="14"/>
      <c r="H596" s="196">
        <v>-1.5760000000000001</v>
      </c>
      <c r="I596" s="197"/>
      <c r="J596" s="14"/>
      <c r="K596" s="14"/>
      <c r="L596" s="193"/>
      <c r="M596" s="198"/>
      <c r="N596" s="199"/>
      <c r="O596" s="199"/>
      <c r="P596" s="199"/>
      <c r="Q596" s="199"/>
      <c r="R596" s="199"/>
      <c r="S596" s="199"/>
      <c r="T596" s="20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94" t="s">
        <v>166</v>
      </c>
      <c r="AU596" s="194" t="s">
        <v>82</v>
      </c>
      <c r="AV596" s="14" t="s">
        <v>82</v>
      </c>
      <c r="AW596" s="14" t="s">
        <v>34</v>
      </c>
      <c r="AX596" s="14" t="s">
        <v>72</v>
      </c>
      <c r="AY596" s="194" t="s">
        <v>154</v>
      </c>
    </row>
    <row r="597" s="13" customFormat="1">
      <c r="A597" s="13"/>
      <c r="B597" s="185"/>
      <c r="C597" s="13"/>
      <c r="D597" s="186" t="s">
        <v>166</v>
      </c>
      <c r="E597" s="187" t="s">
        <v>3</v>
      </c>
      <c r="F597" s="188" t="s">
        <v>1178</v>
      </c>
      <c r="G597" s="13"/>
      <c r="H597" s="187" t="s">
        <v>3</v>
      </c>
      <c r="I597" s="189"/>
      <c r="J597" s="13"/>
      <c r="K597" s="13"/>
      <c r="L597" s="185"/>
      <c r="M597" s="190"/>
      <c r="N597" s="191"/>
      <c r="O597" s="191"/>
      <c r="P597" s="191"/>
      <c r="Q597" s="191"/>
      <c r="R597" s="191"/>
      <c r="S597" s="191"/>
      <c r="T597" s="19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87" t="s">
        <v>166</v>
      </c>
      <c r="AU597" s="187" t="s">
        <v>82</v>
      </c>
      <c r="AV597" s="13" t="s">
        <v>80</v>
      </c>
      <c r="AW597" s="13" t="s">
        <v>34</v>
      </c>
      <c r="AX597" s="13" t="s">
        <v>72</v>
      </c>
      <c r="AY597" s="187" t="s">
        <v>154</v>
      </c>
    </row>
    <row r="598" s="14" customFormat="1">
      <c r="A598" s="14"/>
      <c r="B598" s="193"/>
      <c r="C598" s="14"/>
      <c r="D598" s="186" t="s">
        <v>166</v>
      </c>
      <c r="E598" s="194" t="s">
        <v>3</v>
      </c>
      <c r="F598" s="195" t="s">
        <v>1179</v>
      </c>
      <c r="G598" s="14"/>
      <c r="H598" s="196">
        <v>36.707999999999998</v>
      </c>
      <c r="I598" s="197"/>
      <c r="J598" s="14"/>
      <c r="K598" s="14"/>
      <c r="L598" s="193"/>
      <c r="M598" s="198"/>
      <c r="N598" s="199"/>
      <c r="O598" s="199"/>
      <c r="P598" s="199"/>
      <c r="Q598" s="199"/>
      <c r="R598" s="199"/>
      <c r="S598" s="199"/>
      <c r="T598" s="20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94" t="s">
        <v>166</v>
      </c>
      <c r="AU598" s="194" t="s">
        <v>82</v>
      </c>
      <c r="AV598" s="14" t="s">
        <v>82</v>
      </c>
      <c r="AW598" s="14" t="s">
        <v>34</v>
      </c>
      <c r="AX598" s="14" t="s">
        <v>72</v>
      </c>
      <c r="AY598" s="194" t="s">
        <v>154</v>
      </c>
    </row>
    <row r="599" s="14" customFormat="1">
      <c r="A599" s="14"/>
      <c r="B599" s="193"/>
      <c r="C599" s="14"/>
      <c r="D599" s="186" t="s">
        <v>166</v>
      </c>
      <c r="E599" s="194" t="s">
        <v>3</v>
      </c>
      <c r="F599" s="195" t="s">
        <v>237</v>
      </c>
      <c r="G599" s="14"/>
      <c r="H599" s="196">
        <v>-1.5760000000000001</v>
      </c>
      <c r="I599" s="197"/>
      <c r="J599" s="14"/>
      <c r="K599" s="14"/>
      <c r="L599" s="193"/>
      <c r="M599" s="198"/>
      <c r="N599" s="199"/>
      <c r="O599" s="199"/>
      <c r="P599" s="199"/>
      <c r="Q599" s="199"/>
      <c r="R599" s="199"/>
      <c r="S599" s="199"/>
      <c r="T599" s="20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94" t="s">
        <v>166</v>
      </c>
      <c r="AU599" s="194" t="s">
        <v>82</v>
      </c>
      <c r="AV599" s="14" t="s">
        <v>82</v>
      </c>
      <c r="AW599" s="14" t="s">
        <v>34</v>
      </c>
      <c r="AX599" s="14" t="s">
        <v>72</v>
      </c>
      <c r="AY599" s="194" t="s">
        <v>154</v>
      </c>
    </row>
    <row r="600" s="14" customFormat="1">
      <c r="A600" s="14"/>
      <c r="B600" s="193"/>
      <c r="C600" s="14"/>
      <c r="D600" s="186" t="s">
        <v>166</v>
      </c>
      <c r="E600" s="194" t="s">
        <v>3</v>
      </c>
      <c r="F600" s="195" t="s">
        <v>396</v>
      </c>
      <c r="G600" s="14"/>
      <c r="H600" s="196">
        <v>-0.95999999999999996</v>
      </c>
      <c r="I600" s="197"/>
      <c r="J600" s="14"/>
      <c r="K600" s="14"/>
      <c r="L600" s="193"/>
      <c r="M600" s="198"/>
      <c r="N600" s="199"/>
      <c r="O600" s="199"/>
      <c r="P600" s="199"/>
      <c r="Q600" s="199"/>
      <c r="R600" s="199"/>
      <c r="S600" s="199"/>
      <c r="T600" s="20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4" t="s">
        <v>166</v>
      </c>
      <c r="AU600" s="194" t="s">
        <v>82</v>
      </c>
      <c r="AV600" s="14" t="s">
        <v>82</v>
      </c>
      <c r="AW600" s="14" t="s">
        <v>34</v>
      </c>
      <c r="AX600" s="14" t="s">
        <v>72</v>
      </c>
      <c r="AY600" s="194" t="s">
        <v>154</v>
      </c>
    </row>
    <row r="601" s="13" customFormat="1">
      <c r="A601" s="13"/>
      <c r="B601" s="185"/>
      <c r="C601" s="13"/>
      <c r="D601" s="186" t="s">
        <v>166</v>
      </c>
      <c r="E601" s="187" t="s">
        <v>3</v>
      </c>
      <c r="F601" s="188" t="s">
        <v>1180</v>
      </c>
      <c r="G601" s="13"/>
      <c r="H601" s="187" t="s">
        <v>3</v>
      </c>
      <c r="I601" s="189"/>
      <c r="J601" s="13"/>
      <c r="K601" s="13"/>
      <c r="L601" s="185"/>
      <c r="M601" s="190"/>
      <c r="N601" s="191"/>
      <c r="O601" s="191"/>
      <c r="P601" s="191"/>
      <c r="Q601" s="191"/>
      <c r="R601" s="191"/>
      <c r="S601" s="191"/>
      <c r="T601" s="19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87" t="s">
        <v>166</v>
      </c>
      <c r="AU601" s="187" t="s">
        <v>82</v>
      </c>
      <c r="AV601" s="13" t="s">
        <v>80</v>
      </c>
      <c r="AW601" s="13" t="s">
        <v>34</v>
      </c>
      <c r="AX601" s="13" t="s">
        <v>72</v>
      </c>
      <c r="AY601" s="187" t="s">
        <v>154</v>
      </c>
    </row>
    <row r="602" s="14" customFormat="1">
      <c r="A602" s="14"/>
      <c r="B602" s="193"/>
      <c r="C602" s="14"/>
      <c r="D602" s="186" t="s">
        <v>166</v>
      </c>
      <c r="E602" s="194" t="s">
        <v>3</v>
      </c>
      <c r="F602" s="195" t="s">
        <v>1181</v>
      </c>
      <c r="G602" s="14"/>
      <c r="H602" s="196">
        <v>31.105</v>
      </c>
      <c r="I602" s="197"/>
      <c r="J602" s="14"/>
      <c r="K602" s="14"/>
      <c r="L602" s="193"/>
      <c r="M602" s="198"/>
      <c r="N602" s="199"/>
      <c r="O602" s="199"/>
      <c r="P602" s="199"/>
      <c r="Q602" s="199"/>
      <c r="R602" s="199"/>
      <c r="S602" s="199"/>
      <c r="T602" s="20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4" t="s">
        <v>166</v>
      </c>
      <c r="AU602" s="194" t="s">
        <v>82</v>
      </c>
      <c r="AV602" s="14" t="s">
        <v>82</v>
      </c>
      <c r="AW602" s="14" t="s">
        <v>34</v>
      </c>
      <c r="AX602" s="14" t="s">
        <v>72</v>
      </c>
      <c r="AY602" s="194" t="s">
        <v>154</v>
      </c>
    </row>
    <row r="603" s="14" customFormat="1">
      <c r="A603" s="14"/>
      <c r="B603" s="193"/>
      <c r="C603" s="14"/>
      <c r="D603" s="186" t="s">
        <v>166</v>
      </c>
      <c r="E603" s="194" t="s">
        <v>3</v>
      </c>
      <c r="F603" s="195" t="s">
        <v>237</v>
      </c>
      <c r="G603" s="14"/>
      <c r="H603" s="196">
        <v>-1.5760000000000001</v>
      </c>
      <c r="I603" s="197"/>
      <c r="J603" s="14"/>
      <c r="K603" s="14"/>
      <c r="L603" s="193"/>
      <c r="M603" s="198"/>
      <c r="N603" s="199"/>
      <c r="O603" s="199"/>
      <c r="P603" s="199"/>
      <c r="Q603" s="199"/>
      <c r="R603" s="199"/>
      <c r="S603" s="199"/>
      <c r="T603" s="20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4" t="s">
        <v>166</v>
      </c>
      <c r="AU603" s="194" t="s">
        <v>82</v>
      </c>
      <c r="AV603" s="14" t="s">
        <v>82</v>
      </c>
      <c r="AW603" s="14" t="s">
        <v>34</v>
      </c>
      <c r="AX603" s="14" t="s">
        <v>72</v>
      </c>
      <c r="AY603" s="194" t="s">
        <v>154</v>
      </c>
    </row>
    <row r="604" s="13" customFormat="1">
      <c r="A604" s="13"/>
      <c r="B604" s="185"/>
      <c r="C604" s="13"/>
      <c r="D604" s="186" t="s">
        <v>166</v>
      </c>
      <c r="E604" s="187" t="s">
        <v>3</v>
      </c>
      <c r="F604" s="188" t="s">
        <v>1182</v>
      </c>
      <c r="G604" s="13"/>
      <c r="H604" s="187" t="s">
        <v>3</v>
      </c>
      <c r="I604" s="189"/>
      <c r="J604" s="13"/>
      <c r="K604" s="13"/>
      <c r="L604" s="185"/>
      <c r="M604" s="190"/>
      <c r="N604" s="191"/>
      <c r="O604" s="191"/>
      <c r="P604" s="191"/>
      <c r="Q604" s="191"/>
      <c r="R604" s="191"/>
      <c r="S604" s="191"/>
      <c r="T604" s="19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87" t="s">
        <v>166</v>
      </c>
      <c r="AU604" s="187" t="s">
        <v>82</v>
      </c>
      <c r="AV604" s="13" t="s">
        <v>80</v>
      </c>
      <c r="AW604" s="13" t="s">
        <v>34</v>
      </c>
      <c r="AX604" s="13" t="s">
        <v>72</v>
      </c>
      <c r="AY604" s="187" t="s">
        <v>154</v>
      </c>
    </row>
    <row r="605" s="14" customFormat="1">
      <c r="A605" s="14"/>
      <c r="B605" s="193"/>
      <c r="C605" s="14"/>
      <c r="D605" s="186" t="s">
        <v>166</v>
      </c>
      <c r="E605" s="194" t="s">
        <v>3</v>
      </c>
      <c r="F605" s="195" t="s">
        <v>1183</v>
      </c>
      <c r="G605" s="14"/>
      <c r="H605" s="196">
        <v>38.704000000000001</v>
      </c>
      <c r="I605" s="197"/>
      <c r="J605" s="14"/>
      <c r="K605" s="14"/>
      <c r="L605" s="193"/>
      <c r="M605" s="198"/>
      <c r="N605" s="199"/>
      <c r="O605" s="199"/>
      <c r="P605" s="199"/>
      <c r="Q605" s="199"/>
      <c r="R605" s="199"/>
      <c r="S605" s="199"/>
      <c r="T605" s="20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194" t="s">
        <v>166</v>
      </c>
      <c r="AU605" s="194" t="s">
        <v>82</v>
      </c>
      <c r="AV605" s="14" t="s">
        <v>82</v>
      </c>
      <c r="AW605" s="14" t="s">
        <v>34</v>
      </c>
      <c r="AX605" s="14" t="s">
        <v>72</v>
      </c>
      <c r="AY605" s="194" t="s">
        <v>154</v>
      </c>
    </row>
    <row r="606" s="14" customFormat="1">
      <c r="A606" s="14"/>
      <c r="B606" s="193"/>
      <c r="C606" s="14"/>
      <c r="D606" s="186" t="s">
        <v>166</v>
      </c>
      <c r="E606" s="194" t="s">
        <v>3</v>
      </c>
      <c r="F606" s="195" t="s">
        <v>237</v>
      </c>
      <c r="G606" s="14"/>
      <c r="H606" s="196">
        <v>-1.5760000000000001</v>
      </c>
      <c r="I606" s="197"/>
      <c r="J606" s="14"/>
      <c r="K606" s="14"/>
      <c r="L606" s="193"/>
      <c r="M606" s="198"/>
      <c r="N606" s="199"/>
      <c r="O606" s="199"/>
      <c r="P606" s="199"/>
      <c r="Q606" s="199"/>
      <c r="R606" s="199"/>
      <c r="S606" s="199"/>
      <c r="T606" s="20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4" t="s">
        <v>166</v>
      </c>
      <c r="AU606" s="194" t="s">
        <v>82</v>
      </c>
      <c r="AV606" s="14" t="s">
        <v>82</v>
      </c>
      <c r="AW606" s="14" t="s">
        <v>34</v>
      </c>
      <c r="AX606" s="14" t="s">
        <v>72</v>
      </c>
      <c r="AY606" s="194" t="s">
        <v>154</v>
      </c>
    </row>
    <row r="607" s="13" customFormat="1">
      <c r="A607" s="13"/>
      <c r="B607" s="185"/>
      <c r="C607" s="13"/>
      <c r="D607" s="186" t="s">
        <v>166</v>
      </c>
      <c r="E607" s="187" t="s">
        <v>3</v>
      </c>
      <c r="F607" s="188" t="s">
        <v>1184</v>
      </c>
      <c r="G607" s="13"/>
      <c r="H607" s="187" t="s">
        <v>3</v>
      </c>
      <c r="I607" s="189"/>
      <c r="J607" s="13"/>
      <c r="K607" s="13"/>
      <c r="L607" s="185"/>
      <c r="M607" s="190"/>
      <c r="N607" s="191"/>
      <c r="O607" s="191"/>
      <c r="P607" s="191"/>
      <c r="Q607" s="191"/>
      <c r="R607" s="191"/>
      <c r="S607" s="191"/>
      <c r="T607" s="19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7" t="s">
        <v>166</v>
      </c>
      <c r="AU607" s="187" t="s">
        <v>82</v>
      </c>
      <c r="AV607" s="13" t="s">
        <v>80</v>
      </c>
      <c r="AW607" s="13" t="s">
        <v>34</v>
      </c>
      <c r="AX607" s="13" t="s">
        <v>72</v>
      </c>
      <c r="AY607" s="187" t="s">
        <v>154</v>
      </c>
    </row>
    <row r="608" s="14" customFormat="1">
      <c r="A608" s="14"/>
      <c r="B608" s="193"/>
      <c r="C608" s="14"/>
      <c r="D608" s="186" t="s">
        <v>166</v>
      </c>
      <c r="E608" s="194" t="s">
        <v>3</v>
      </c>
      <c r="F608" s="195" t="s">
        <v>1185</v>
      </c>
      <c r="G608" s="14"/>
      <c r="H608" s="196">
        <v>36.386000000000003</v>
      </c>
      <c r="I608" s="197"/>
      <c r="J608" s="14"/>
      <c r="K608" s="14"/>
      <c r="L608" s="193"/>
      <c r="M608" s="198"/>
      <c r="N608" s="199"/>
      <c r="O608" s="199"/>
      <c r="P608" s="199"/>
      <c r="Q608" s="199"/>
      <c r="R608" s="199"/>
      <c r="S608" s="199"/>
      <c r="T608" s="20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4" t="s">
        <v>166</v>
      </c>
      <c r="AU608" s="194" t="s">
        <v>82</v>
      </c>
      <c r="AV608" s="14" t="s">
        <v>82</v>
      </c>
      <c r="AW608" s="14" t="s">
        <v>34</v>
      </c>
      <c r="AX608" s="14" t="s">
        <v>72</v>
      </c>
      <c r="AY608" s="194" t="s">
        <v>154</v>
      </c>
    </row>
    <row r="609" s="14" customFormat="1">
      <c r="A609" s="14"/>
      <c r="B609" s="193"/>
      <c r="C609" s="14"/>
      <c r="D609" s="186" t="s">
        <v>166</v>
      </c>
      <c r="E609" s="194" t="s">
        <v>3</v>
      </c>
      <c r="F609" s="195" t="s">
        <v>237</v>
      </c>
      <c r="G609" s="14"/>
      <c r="H609" s="196">
        <v>-1.5760000000000001</v>
      </c>
      <c r="I609" s="197"/>
      <c r="J609" s="14"/>
      <c r="K609" s="14"/>
      <c r="L609" s="193"/>
      <c r="M609" s="198"/>
      <c r="N609" s="199"/>
      <c r="O609" s="199"/>
      <c r="P609" s="199"/>
      <c r="Q609" s="199"/>
      <c r="R609" s="199"/>
      <c r="S609" s="199"/>
      <c r="T609" s="20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94" t="s">
        <v>166</v>
      </c>
      <c r="AU609" s="194" t="s">
        <v>82</v>
      </c>
      <c r="AV609" s="14" t="s">
        <v>82</v>
      </c>
      <c r="AW609" s="14" t="s">
        <v>34</v>
      </c>
      <c r="AX609" s="14" t="s">
        <v>72</v>
      </c>
      <c r="AY609" s="194" t="s">
        <v>154</v>
      </c>
    </row>
    <row r="610" s="14" customFormat="1">
      <c r="A610" s="14"/>
      <c r="B610" s="193"/>
      <c r="C610" s="14"/>
      <c r="D610" s="186" t="s">
        <v>166</v>
      </c>
      <c r="E610" s="194" t="s">
        <v>3</v>
      </c>
      <c r="F610" s="195" t="s">
        <v>396</v>
      </c>
      <c r="G610" s="14"/>
      <c r="H610" s="196">
        <v>-0.95999999999999996</v>
      </c>
      <c r="I610" s="197"/>
      <c r="J610" s="14"/>
      <c r="K610" s="14"/>
      <c r="L610" s="193"/>
      <c r="M610" s="198"/>
      <c r="N610" s="199"/>
      <c r="O610" s="199"/>
      <c r="P610" s="199"/>
      <c r="Q610" s="199"/>
      <c r="R610" s="199"/>
      <c r="S610" s="199"/>
      <c r="T610" s="20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94" t="s">
        <v>166</v>
      </c>
      <c r="AU610" s="194" t="s">
        <v>82</v>
      </c>
      <c r="AV610" s="14" t="s">
        <v>82</v>
      </c>
      <c r="AW610" s="14" t="s">
        <v>34</v>
      </c>
      <c r="AX610" s="14" t="s">
        <v>72</v>
      </c>
      <c r="AY610" s="194" t="s">
        <v>154</v>
      </c>
    </row>
    <row r="611" s="13" customFormat="1">
      <c r="A611" s="13"/>
      <c r="B611" s="185"/>
      <c r="C611" s="13"/>
      <c r="D611" s="186" t="s">
        <v>166</v>
      </c>
      <c r="E611" s="187" t="s">
        <v>3</v>
      </c>
      <c r="F611" s="188" t="s">
        <v>1186</v>
      </c>
      <c r="G611" s="13"/>
      <c r="H611" s="187" t="s">
        <v>3</v>
      </c>
      <c r="I611" s="189"/>
      <c r="J611" s="13"/>
      <c r="K611" s="13"/>
      <c r="L611" s="185"/>
      <c r="M611" s="190"/>
      <c r="N611" s="191"/>
      <c r="O611" s="191"/>
      <c r="P611" s="191"/>
      <c r="Q611" s="191"/>
      <c r="R611" s="191"/>
      <c r="S611" s="191"/>
      <c r="T611" s="19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7" t="s">
        <v>166</v>
      </c>
      <c r="AU611" s="187" t="s">
        <v>82</v>
      </c>
      <c r="AV611" s="13" t="s">
        <v>80</v>
      </c>
      <c r="AW611" s="13" t="s">
        <v>34</v>
      </c>
      <c r="AX611" s="13" t="s">
        <v>72</v>
      </c>
      <c r="AY611" s="187" t="s">
        <v>154</v>
      </c>
    </row>
    <row r="612" s="14" customFormat="1">
      <c r="A612" s="14"/>
      <c r="B612" s="193"/>
      <c r="C612" s="14"/>
      <c r="D612" s="186" t="s">
        <v>166</v>
      </c>
      <c r="E612" s="194" t="s">
        <v>3</v>
      </c>
      <c r="F612" s="195" t="s">
        <v>1187</v>
      </c>
      <c r="G612" s="14"/>
      <c r="H612" s="196">
        <v>50.006999999999998</v>
      </c>
      <c r="I612" s="197"/>
      <c r="J612" s="14"/>
      <c r="K612" s="14"/>
      <c r="L612" s="193"/>
      <c r="M612" s="198"/>
      <c r="N612" s="199"/>
      <c r="O612" s="199"/>
      <c r="P612" s="199"/>
      <c r="Q612" s="199"/>
      <c r="R612" s="199"/>
      <c r="S612" s="199"/>
      <c r="T612" s="20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4" t="s">
        <v>166</v>
      </c>
      <c r="AU612" s="194" t="s">
        <v>82</v>
      </c>
      <c r="AV612" s="14" t="s">
        <v>82</v>
      </c>
      <c r="AW612" s="14" t="s">
        <v>34</v>
      </c>
      <c r="AX612" s="14" t="s">
        <v>72</v>
      </c>
      <c r="AY612" s="194" t="s">
        <v>154</v>
      </c>
    </row>
    <row r="613" s="14" customFormat="1">
      <c r="A613" s="14"/>
      <c r="B613" s="193"/>
      <c r="C613" s="14"/>
      <c r="D613" s="186" t="s">
        <v>166</v>
      </c>
      <c r="E613" s="194" t="s">
        <v>3</v>
      </c>
      <c r="F613" s="195" t="s">
        <v>380</v>
      </c>
      <c r="G613" s="14"/>
      <c r="H613" s="196">
        <v>-2.4630000000000001</v>
      </c>
      <c r="I613" s="197"/>
      <c r="J613" s="14"/>
      <c r="K613" s="14"/>
      <c r="L613" s="193"/>
      <c r="M613" s="198"/>
      <c r="N613" s="199"/>
      <c r="O613" s="199"/>
      <c r="P613" s="199"/>
      <c r="Q613" s="199"/>
      <c r="R613" s="199"/>
      <c r="S613" s="199"/>
      <c r="T613" s="20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94" t="s">
        <v>166</v>
      </c>
      <c r="AU613" s="194" t="s">
        <v>82</v>
      </c>
      <c r="AV613" s="14" t="s">
        <v>82</v>
      </c>
      <c r="AW613" s="14" t="s">
        <v>34</v>
      </c>
      <c r="AX613" s="14" t="s">
        <v>72</v>
      </c>
      <c r="AY613" s="194" t="s">
        <v>154</v>
      </c>
    </row>
    <row r="614" s="14" customFormat="1">
      <c r="A614" s="14"/>
      <c r="B614" s="193"/>
      <c r="C614" s="14"/>
      <c r="D614" s="186" t="s">
        <v>166</v>
      </c>
      <c r="E614" s="194" t="s">
        <v>3</v>
      </c>
      <c r="F614" s="195" t="s">
        <v>237</v>
      </c>
      <c r="G614" s="14"/>
      <c r="H614" s="196">
        <v>-1.5760000000000001</v>
      </c>
      <c r="I614" s="197"/>
      <c r="J614" s="14"/>
      <c r="K614" s="14"/>
      <c r="L614" s="193"/>
      <c r="M614" s="198"/>
      <c r="N614" s="199"/>
      <c r="O614" s="199"/>
      <c r="P614" s="199"/>
      <c r="Q614" s="199"/>
      <c r="R614" s="199"/>
      <c r="S614" s="199"/>
      <c r="T614" s="20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4" t="s">
        <v>166</v>
      </c>
      <c r="AU614" s="194" t="s">
        <v>82</v>
      </c>
      <c r="AV614" s="14" t="s">
        <v>82</v>
      </c>
      <c r="AW614" s="14" t="s">
        <v>34</v>
      </c>
      <c r="AX614" s="14" t="s">
        <v>72</v>
      </c>
      <c r="AY614" s="194" t="s">
        <v>154</v>
      </c>
    </row>
    <row r="615" s="14" customFormat="1">
      <c r="A615" s="14"/>
      <c r="B615" s="193"/>
      <c r="C615" s="14"/>
      <c r="D615" s="186" t="s">
        <v>166</v>
      </c>
      <c r="E615" s="194" t="s">
        <v>3</v>
      </c>
      <c r="F615" s="195" t="s">
        <v>1188</v>
      </c>
      <c r="G615" s="14"/>
      <c r="H615" s="196">
        <v>-2.3399999999999999</v>
      </c>
      <c r="I615" s="197"/>
      <c r="J615" s="14"/>
      <c r="K615" s="14"/>
      <c r="L615" s="193"/>
      <c r="M615" s="198"/>
      <c r="N615" s="199"/>
      <c r="O615" s="199"/>
      <c r="P615" s="199"/>
      <c r="Q615" s="199"/>
      <c r="R615" s="199"/>
      <c r="S615" s="199"/>
      <c r="T615" s="20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4" t="s">
        <v>166</v>
      </c>
      <c r="AU615" s="194" t="s">
        <v>82</v>
      </c>
      <c r="AV615" s="14" t="s">
        <v>82</v>
      </c>
      <c r="AW615" s="14" t="s">
        <v>34</v>
      </c>
      <c r="AX615" s="14" t="s">
        <v>72</v>
      </c>
      <c r="AY615" s="194" t="s">
        <v>154</v>
      </c>
    </row>
    <row r="616" s="13" customFormat="1">
      <c r="A616" s="13"/>
      <c r="B616" s="185"/>
      <c r="C616" s="13"/>
      <c r="D616" s="186" t="s">
        <v>166</v>
      </c>
      <c r="E616" s="187" t="s">
        <v>3</v>
      </c>
      <c r="F616" s="188" t="s">
        <v>1189</v>
      </c>
      <c r="G616" s="13"/>
      <c r="H616" s="187" t="s">
        <v>3</v>
      </c>
      <c r="I616" s="189"/>
      <c r="J616" s="13"/>
      <c r="K616" s="13"/>
      <c r="L616" s="185"/>
      <c r="M616" s="190"/>
      <c r="N616" s="191"/>
      <c r="O616" s="191"/>
      <c r="P616" s="191"/>
      <c r="Q616" s="191"/>
      <c r="R616" s="191"/>
      <c r="S616" s="191"/>
      <c r="T616" s="19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7" t="s">
        <v>166</v>
      </c>
      <c r="AU616" s="187" t="s">
        <v>82</v>
      </c>
      <c r="AV616" s="13" t="s">
        <v>80</v>
      </c>
      <c r="AW616" s="13" t="s">
        <v>34</v>
      </c>
      <c r="AX616" s="13" t="s">
        <v>72</v>
      </c>
      <c r="AY616" s="187" t="s">
        <v>154</v>
      </c>
    </row>
    <row r="617" s="14" customFormat="1">
      <c r="A617" s="14"/>
      <c r="B617" s="193"/>
      <c r="C617" s="14"/>
      <c r="D617" s="186" t="s">
        <v>166</v>
      </c>
      <c r="E617" s="194" t="s">
        <v>3</v>
      </c>
      <c r="F617" s="195" t="s">
        <v>1190</v>
      </c>
      <c r="G617" s="14"/>
      <c r="H617" s="196">
        <v>83.623000000000005</v>
      </c>
      <c r="I617" s="197"/>
      <c r="J617" s="14"/>
      <c r="K617" s="14"/>
      <c r="L617" s="193"/>
      <c r="M617" s="198"/>
      <c r="N617" s="199"/>
      <c r="O617" s="199"/>
      <c r="P617" s="199"/>
      <c r="Q617" s="199"/>
      <c r="R617" s="199"/>
      <c r="S617" s="199"/>
      <c r="T617" s="20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4" t="s">
        <v>166</v>
      </c>
      <c r="AU617" s="194" t="s">
        <v>82</v>
      </c>
      <c r="AV617" s="14" t="s">
        <v>82</v>
      </c>
      <c r="AW617" s="14" t="s">
        <v>34</v>
      </c>
      <c r="AX617" s="14" t="s">
        <v>72</v>
      </c>
      <c r="AY617" s="194" t="s">
        <v>154</v>
      </c>
    </row>
    <row r="618" s="14" customFormat="1">
      <c r="A618" s="14"/>
      <c r="B618" s="193"/>
      <c r="C618" s="14"/>
      <c r="D618" s="186" t="s">
        <v>166</v>
      </c>
      <c r="E618" s="194" t="s">
        <v>3</v>
      </c>
      <c r="F618" s="195" t="s">
        <v>248</v>
      </c>
      <c r="G618" s="14"/>
      <c r="H618" s="196">
        <v>-1.7729999999999999</v>
      </c>
      <c r="I618" s="197"/>
      <c r="J618" s="14"/>
      <c r="K618" s="14"/>
      <c r="L618" s="193"/>
      <c r="M618" s="198"/>
      <c r="N618" s="199"/>
      <c r="O618" s="199"/>
      <c r="P618" s="199"/>
      <c r="Q618" s="199"/>
      <c r="R618" s="199"/>
      <c r="S618" s="199"/>
      <c r="T618" s="20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94" t="s">
        <v>166</v>
      </c>
      <c r="AU618" s="194" t="s">
        <v>82</v>
      </c>
      <c r="AV618" s="14" t="s">
        <v>82</v>
      </c>
      <c r="AW618" s="14" t="s">
        <v>34</v>
      </c>
      <c r="AX618" s="14" t="s">
        <v>72</v>
      </c>
      <c r="AY618" s="194" t="s">
        <v>154</v>
      </c>
    </row>
    <row r="619" s="14" customFormat="1">
      <c r="A619" s="14"/>
      <c r="B619" s="193"/>
      <c r="C619" s="14"/>
      <c r="D619" s="186" t="s">
        <v>166</v>
      </c>
      <c r="E619" s="194" t="s">
        <v>3</v>
      </c>
      <c r="F619" s="195" t="s">
        <v>232</v>
      </c>
      <c r="G619" s="14"/>
      <c r="H619" s="196">
        <v>-1.379</v>
      </c>
      <c r="I619" s="197"/>
      <c r="J619" s="14"/>
      <c r="K619" s="14"/>
      <c r="L619" s="193"/>
      <c r="M619" s="198"/>
      <c r="N619" s="199"/>
      <c r="O619" s="199"/>
      <c r="P619" s="199"/>
      <c r="Q619" s="199"/>
      <c r="R619" s="199"/>
      <c r="S619" s="199"/>
      <c r="T619" s="20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94" t="s">
        <v>166</v>
      </c>
      <c r="AU619" s="194" t="s">
        <v>82</v>
      </c>
      <c r="AV619" s="14" t="s">
        <v>82</v>
      </c>
      <c r="AW619" s="14" t="s">
        <v>34</v>
      </c>
      <c r="AX619" s="14" t="s">
        <v>72</v>
      </c>
      <c r="AY619" s="194" t="s">
        <v>154</v>
      </c>
    </row>
    <row r="620" s="14" customFormat="1">
      <c r="A620" s="14"/>
      <c r="B620" s="193"/>
      <c r="C620" s="14"/>
      <c r="D620" s="186" t="s">
        <v>166</v>
      </c>
      <c r="E620" s="194" t="s">
        <v>3</v>
      </c>
      <c r="F620" s="195" t="s">
        <v>237</v>
      </c>
      <c r="G620" s="14"/>
      <c r="H620" s="196">
        <v>-1.5760000000000001</v>
      </c>
      <c r="I620" s="197"/>
      <c r="J620" s="14"/>
      <c r="K620" s="14"/>
      <c r="L620" s="193"/>
      <c r="M620" s="198"/>
      <c r="N620" s="199"/>
      <c r="O620" s="199"/>
      <c r="P620" s="199"/>
      <c r="Q620" s="199"/>
      <c r="R620" s="199"/>
      <c r="S620" s="199"/>
      <c r="T620" s="20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4" t="s">
        <v>166</v>
      </c>
      <c r="AU620" s="194" t="s">
        <v>82</v>
      </c>
      <c r="AV620" s="14" t="s">
        <v>82</v>
      </c>
      <c r="AW620" s="14" t="s">
        <v>34</v>
      </c>
      <c r="AX620" s="14" t="s">
        <v>72</v>
      </c>
      <c r="AY620" s="194" t="s">
        <v>154</v>
      </c>
    </row>
    <row r="621" s="14" customFormat="1">
      <c r="A621" s="14"/>
      <c r="B621" s="193"/>
      <c r="C621" s="14"/>
      <c r="D621" s="186" t="s">
        <v>166</v>
      </c>
      <c r="E621" s="194" t="s">
        <v>3</v>
      </c>
      <c r="F621" s="195" t="s">
        <v>379</v>
      </c>
      <c r="G621" s="14"/>
      <c r="H621" s="196">
        <v>-7.2149999999999999</v>
      </c>
      <c r="I621" s="197"/>
      <c r="J621" s="14"/>
      <c r="K621" s="14"/>
      <c r="L621" s="193"/>
      <c r="M621" s="198"/>
      <c r="N621" s="199"/>
      <c r="O621" s="199"/>
      <c r="P621" s="199"/>
      <c r="Q621" s="199"/>
      <c r="R621" s="199"/>
      <c r="S621" s="199"/>
      <c r="T621" s="20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4" t="s">
        <v>166</v>
      </c>
      <c r="AU621" s="194" t="s">
        <v>82</v>
      </c>
      <c r="AV621" s="14" t="s">
        <v>82</v>
      </c>
      <c r="AW621" s="14" t="s">
        <v>34</v>
      </c>
      <c r="AX621" s="14" t="s">
        <v>72</v>
      </c>
      <c r="AY621" s="194" t="s">
        <v>154</v>
      </c>
    </row>
    <row r="622" s="13" customFormat="1">
      <c r="A622" s="13"/>
      <c r="B622" s="185"/>
      <c r="C622" s="13"/>
      <c r="D622" s="186" t="s">
        <v>166</v>
      </c>
      <c r="E622" s="187" t="s">
        <v>3</v>
      </c>
      <c r="F622" s="188" t="s">
        <v>1191</v>
      </c>
      <c r="G622" s="13"/>
      <c r="H622" s="187" t="s">
        <v>3</v>
      </c>
      <c r="I622" s="189"/>
      <c r="J622" s="13"/>
      <c r="K622" s="13"/>
      <c r="L622" s="185"/>
      <c r="M622" s="190"/>
      <c r="N622" s="191"/>
      <c r="O622" s="191"/>
      <c r="P622" s="191"/>
      <c r="Q622" s="191"/>
      <c r="R622" s="191"/>
      <c r="S622" s="191"/>
      <c r="T622" s="19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7" t="s">
        <v>166</v>
      </c>
      <c r="AU622" s="187" t="s">
        <v>82</v>
      </c>
      <c r="AV622" s="13" t="s">
        <v>80</v>
      </c>
      <c r="AW622" s="13" t="s">
        <v>34</v>
      </c>
      <c r="AX622" s="13" t="s">
        <v>72</v>
      </c>
      <c r="AY622" s="187" t="s">
        <v>154</v>
      </c>
    </row>
    <row r="623" s="14" customFormat="1">
      <c r="A623" s="14"/>
      <c r="B623" s="193"/>
      <c r="C623" s="14"/>
      <c r="D623" s="186" t="s">
        <v>166</v>
      </c>
      <c r="E623" s="194" t="s">
        <v>3</v>
      </c>
      <c r="F623" s="195" t="s">
        <v>1192</v>
      </c>
      <c r="G623" s="14"/>
      <c r="H623" s="196">
        <v>47.655999999999999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166</v>
      </c>
      <c r="AU623" s="194" t="s">
        <v>82</v>
      </c>
      <c r="AV623" s="14" t="s">
        <v>82</v>
      </c>
      <c r="AW623" s="14" t="s">
        <v>34</v>
      </c>
      <c r="AX623" s="14" t="s">
        <v>72</v>
      </c>
      <c r="AY623" s="194" t="s">
        <v>154</v>
      </c>
    </row>
    <row r="624" s="14" customFormat="1">
      <c r="A624" s="14"/>
      <c r="B624" s="193"/>
      <c r="C624" s="14"/>
      <c r="D624" s="186" t="s">
        <v>166</v>
      </c>
      <c r="E624" s="194" t="s">
        <v>3</v>
      </c>
      <c r="F624" s="195" t="s">
        <v>237</v>
      </c>
      <c r="G624" s="14"/>
      <c r="H624" s="196">
        <v>-1.5760000000000001</v>
      </c>
      <c r="I624" s="197"/>
      <c r="J624" s="14"/>
      <c r="K624" s="14"/>
      <c r="L624" s="193"/>
      <c r="M624" s="198"/>
      <c r="N624" s="199"/>
      <c r="O624" s="199"/>
      <c r="P624" s="199"/>
      <c r="Q624" s="199"/>
      <c r="R624" s="199"/>
      <c r="S624" s="199"/>
      <c r="T624" s="20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94" t="s">
        <v>166</v>
      </c>
      <c r="AU624" s="194" t="s">
        <v>82</v>
      </c>
      <c r="AV624" s="14" t="s">
        <v>82</v>
      </c>
      <c r="AW624" s="14" t="s">
        <v>34</v>
      </c>
      <c r="AX624" s="14" t="s">
        <v>72</v>
      </c>
      <c r="AY624" s="194" t="s">
        <v>154</v>
      </c>
    </row>
    <row r="625" s="14" customFormat="1">
      <c r="A625" s="14"/>
      <c r="B625" s="193"/>
      <c r="C625" s="14"/>
      <c r="D625" s="186" t="s">
        <v>166</v>
      </c>
      <c r="E625" s="194" t="s">
        <v>3</v>
      </c>
      <c r="F625" s="195" t="s">
        <v>382</v>
      </c>
      <c r="G625" s="14"/>
      <c r="H625" s="196">
        <v>-1.3500000000000001</v>
      </c>
      <c r="I625" s="197"/>
      <c r="J625" s="14"/>
      <c r="K625" s="14"/>
      <c r="L625" s="193"/>
      <c r="M625" s="198"/>
      <c r="N625" s="199"/>
      <c r="O625" s="199"/>
      <c r="P625" s="199"/>
      <c r="Q625" s="199"/>
      <c r="R625" s="199"/>
      <c r="S625" s="199"/>
      <c r="T625" s="20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4" t="s">
        <v>166</v>
      </c>
      <c r="AU625" s="194" t="s">
        <v>82</v>
      </c>
      <c r="AV625" s="14" t="s">
        <v>82</v>
      </c>
      <c r="AW625" s="14" t="s">
        <v>34</v>
      </c>
      <c r="AX625" s="14" t="s">
        <v>72</v>
      </c>
      <c r="AY625" s="194" t="s">
        <v>154</v>
      </c>
    </row>
    <row r="626" s="14" customFormat="1">
      <c r="A626" s="14"/>
      <c r="B626" s="193"/>
      <c r="C626" s="14"/>
      <c r="D626" s="186" t="s">
        <v>166</v>
      </c>
      <c r="E626" s="194" t="s">
        <v>3</v>
      </c>
      <c r="F626" s="195" t="s">
        <v>232</v>
      </c>
      <c r="G626" s="14"/>
      <c r="H626" s="196">
        <v>-1.379</v>
      </c>
      <c r="I626" s="197"/>
      <c r="J626" s="14"/>
      <c r="K626" s="14"/>
      <c r="L626" s="193"/>
      <c r="M626" s="198"/>
      <c r="N626" s="199"/>
      <c r="O626" s="199"/>
      <c r="P626" s="199"/>
      <c r="Q626" s="199"/>
      <c r="R626" s="199"/>
      <c r="S626" s="199"/>
      <c r="T626" s="20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94" t="s">
        <v>166</v>
      </c>
      <c r="AU626" s="194" t="s">
        <v>82</v>
      </c>
      <c r="AV626" s="14" t="s">
        <v>82</v>
      </c>
      <c r="AW626" s="14" t="s">
        <v>34</v>
      </c>
      <c r="AX626" s="14" t="s">
        <v>72</v>
      </c>
      <c r="AY626" s="194" t="s">
        <v>154</v>
      </c>
    </row>
    <row r="627" s="13" customFormat="1">
      <c r="A627" s="13"/>
      <c r="B627" s="185"/>
      <c r="C627" s="13"/>
      <c r="D627" s="186" t="s">
        <v>166</v>
      </c>
      <c r="E627" s="187" t="s">
        <v>3</v>
      </c>
      <c r="F627" s="188" t="s">
        <v>1193</v>
      </c>
      <c r="G627" s="13"/>
      <c r="H627" s="187" t="s">
        <v>3</v>
      </c>
      <c r="I627" s="189"/>
      <c r="J627" s="13"/>
      <c r="K627" s="13"/>
      <c r="L627" s="185"/>
      <c r="M627" s="190"/>
      <c r="N627" s="191"/>
      <c r="O627" s="191"/>
      <c r="P627" s="191"/>
      <c r="Q627" s="191"/>
      <c r="R627" s="191"/>
      <c r="S627" s="191"/>
      <c r="T627" s="19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87" t="s">
        <v>166</v>
      </c>
      <c r="AU627" s="187" t="s">
        <v>82</v>
      </c>
      <c r="AV627" s="13" t="s">
        <v>80</v>
      </c>
      <c r="AW627" s="13" t="s">
        <v>34</v>
      </c>
      <c r="AX627" s="13" t="s">
        <v>72</v>
      </c>
      <c r="AY627" s="187" t="s">
        <v>154</v>
      </c>
    </row>
    <row r="628" s="14" customFormat="1">
      <c r="A628" s="14"/>
      <c r="B628" s="193"/>
      <c r="C628" s="14"/>
      <c r="D628" s="186" t="s">
        <v>166</v>
      </c>
      <c r="E628" s="194" t="s">
        <v>3</v>
      </c>
      <c r="F628" s="195" t="s">
        <v>1194</v>
      </c>
      <c r="G628" s="14"/>
      <c r="H628" s="196">
        <v>31.234000000000002</v>
      </c>
      <c r="I628" s="197"/>
      <c r="J628" s="14"/>
      <c r="K628" s="14"/>
      <c r="L628" s="193"/>
      <c r="M628" s="198"/>
      <c r="N628" s="199"/>
      <c r="O628" s="199"/>
      <c r="P628" s="199"/>
      <c r="Q628" s="199"/>
      <c r="R628" s="199"/>
      <c r="S628" s="199"/>
      <c r="T628" s="20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94" t="s">
        <v>166</v>
      </c>
      <c r="AU628" s="194" t="s">
        <v>82</v>
      </c>
      <c r="AV628" s="14" t="s">
        <v>82</v>
      </c>
      <c r="AW628" s="14" t="s">
        <v>34</v>
      </c>
      <c r="AX628" s="14" t="s">
        <v>72</v>
      </c>
      <c r="AY628" s="194" t="s">
        <v>154</v>
      </c>
    </row>
    <row r="629" s="14" customFormat="1">
      <c r="A629" s="14"/>
      <c r="B629" s="193"/>
      <c r="C629" s="14"/>
      <c r="D629" s="186" t="s">
        <v>166</v>
      </c>
      <c r="E629" s="194" t="s">
        <v>3</v>
      </c>
      <c r="F629" s="195" t="s">
        <v>236</v>
      </c>
      <c r="G629" s="14"/>
      <c r="H629" s="196">
        <v>-2.758</v>
      </c>
      <c r="I629" s="197"/>
      <c r="J629" s="14"/>
      <c r="K629" s="14"/>
      <c r="L629" s="193"/>
      <c r="M629" s="198"/>
      <c r="N629" s="199"/>
      <c r="O629" s="199"/>
      <c r="P629" s="199"/>
      <c r="Q629" s="199"/>
      <c r="R629" s="199"/>
      <c r="S629" s="199"/>
      <c r="T629" s="20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94" t="s">
        <v>166</v>
      </c>
      <c r="AU629" s="194" t="s">
        <v>82</v>
      </c>
      <c r="AV629" s="14" t="s">
        <v>82</v>
      </c>
      <c r="AW629" s="14" t="s">
        <v>34</v>
      </c>
      <c r="AX629" s="14" t="s">
        <v>72</v>
      </c>
      <c r="AY629" s="194" t="s">
        <v>154</v>
      </c>
    </row>
    <row r="630" s="13" customFormat="1">
      <c r="A630" s="13"/>
      <c r="B630" s="185"/>
      <c r="C630" s="13"/>
      <c r="D630" s="186" t="s">
        <v>166</v>
      </c>
      <c r="E630" s="187" t="s">
        <v>3</v>
      </c>
      <c r="F630" s="188" t="s">
        <v>1195</v>
      </c>
      <c r="G630" s="13"/>
      <c r="H630" s="187" t="s">
        <v>3</v>
      </c>
      <c r="I630" s="189"/>
      <c r="J630" s="13"/>
      <c r="K630" s="13"/>
      <c r="L630" s="185"/>
      <c r="M630" s="190"/>
      <c r="N630" s="191"/>
      <c r="O630" s="191"/>
      <c r="P630" s="191"/>
      <c r="Q630" s="191"/>
      <c r="R630" s="191"/>
      <c r="S630" s="191"/>
      <c r="T630" s="19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87" t="s">
        <v>166</v>
      </c>
      <c r="AU630" s="187" t="s">
        <v>82</v>
      </c>
      <c r="AV630" s="13" t="s">
        <v>80</v>
      </c>
      <c r="AW630" s="13" t="s">
        <v>34</v>
      </c>
      <c r="AX630" s="13" t="s">
        <v>72</v>
      </c>
      <c r="AY630" s="187" t="s">
        <v>154</v>
      </c>
    </row>
    <row r="631" s="14" customFormat="1">
      <c r="A631" s="14"/>
      <c r="B631" s="193"/>
      <c r="C631" s="14"/>
      <c r="D631" s="186" t="s">
        <v>166</v>
      </c>
      <c r="E631" s="194" t="s">
        <v>3</v>
      </c>
      <c r="F631" s="195" t="s">
        <v>1196</v>
      </c>
      <c r="G631" s="14"/>
      <c r="H631" s="196">
        <v>33.810000000000002</v>
      </c>
      <c r="I631" s="197"/>
      <c r="J631" s="14"/>
      <c r="K631" s="14"/>
      <c r="L631" s="193"/>
      <c r="M631" s="198"/>
      <c r="N631" s="199"/>
      <c r="O631" s="199"/>
      <c r="P631" s="199"/>
      <c r="Q631" s="199"/>
      <c r="R631" s="199"/>
      <c r="S631" s="199"/>
      <c r="T631" s="20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4" t="s">
        <v>166</v>
      </c>
      <c r="AU631" s="194" t="s">
        <v>82</v>
      </c>
      <c r="AV631" s="14" t="s">
        <v>82</v>
      </c>
      <c r="AW631" s="14" t="s">
        <v>34</v>
      </c>
      <c r="AX631" s="14" t="s">
        <v>72</v>
      </c>
      <c r="AY631" s="194" t="s">
        <v>154</v>
      </c>
    </row>
    <row r="632" s="14" customFormat="1">
      <c r="A632" s="14"/>
      <c r="B632" s="193"/>
      <c r="C632" s="14"/>
      <c r="D632" s="186" t="s">
        <v>166</v>
      </c>
      <c r="E632" s="194" t="s">
        <v>3</v>
      </c>
      <c r="F632" s="195" t="s">
        <v>237</v>
      </c>
      <c r="G632" s="14"/>
      <c r="H632" s="196">
        <v>-1.5760000000000001</v>
      </c>
      <c r="I632" s="197"/>
      <c r="J632" s="14"/>
      <c r="K632" s="14"/>
      <c r="L632" s="193"/>
      <c r="M632" s="198"/>
      <c r="N632" s="199"/>
      <c r="O632" s="199"/>
      <c r="P632" s="199"/>
      <c r="Q632" s="199"/>
      <c r="R632" s="199"/>
      <c r="S632" s="199"/>
      <c r="T632" s="20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94" t="s">
        <v>166</v>
      </c>
      <c r="AU632" s="194" t="s">
        <v>82</v>
      </c>
      <c r="AV632" s="14" t="s">
        <v>82</v>
      </c>
      <c r="AW632" s="14" t="s">
        <v>34</v>
      </c>
      <c r="AX632" s="14" t="s">
        <v>72</v>
      </c>
      <c r="AY632" s="194" t="s">
        <v>154</v>
      </c>
    </row>
    <row r="633" s="14" customFormat="1">
      <c r="A633" s="14"/>
      <c r="B633" s="193"/>
      <c r="C633" s="14"/>
      <c r="D633" s="186" t="s">
        <v>166</v>
      </c>
      <c r="E633" s="194" t="s">
        <v>3</v>
      </c>
      <c r="F633" s="195" t="s">
        <v>382</v>
      </c>
      <c r="G633" s="14"/>
      <c r="H633" s="196">
        <v>-1.3500000000000001</v>
      </c>
      <c r="I633" s="197"/>
      <c r="J633" s="14"/>
      <c r="K633" s="14"/>
      <c r="L633" s="193"/>
      <c r="M633" s="198"/>
      <c r="N633" s="199"/>
      <c r="O633" s="199"/>
      <c r="P633" s="199"/>
      <c r="Q633" s="199"/>
      <c r="R633" s="199"/>
      <c r="S633" s="199"/>
      <c r="T633" s="20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94" t="s">
        <v>166</v>
      </c>
      <c r="AU633" s="194" t="s">
        <v>82</v>
      </c>
      <c r="AV633" s="14" t="s">
        <v>82</v>
      </c>
      <c r="AW633" s="14" t="s">
        <v>34</v>
      </c>
      <c r="AX633" s="14" t="s">
        <v>72</v>
      </c>
      <c r="AY633" s="194" t="s">
        <v>154</v>
      </c>
    </row>
    <row r="634" s="13" customFormat="1">
      <c r="A634" s="13"/>
      <c r="B634" s="185"/>
      <c r="C634" s="13"/>
      <c r="D634" s="186" t="s">
        <v>166</v>
      </c>
      <c r="E634" s="187" t="s">
        <v>3</v>
      </c>
      <c r="F634" s="188" t="s">
        <v>1197</v>
      </c>
      <c r="G634" s="13"/>
      <c r="H634" s="187" t="s">
        <v>3</v>
      </c>
      <c r="I634" s="189"/>
      <c r="J634" s="13"/>
      <c r="K634" s="13"/>
      <c r="L634" s="185"/>
      <c r="M634" s="190"/>
      <c r="N634" s="191"/>
      <c r="O634" s="191"/>
      <c r="P634" s="191"/>
      <c r="Q634" s="191"/>
      <c r="R634" s="191"/>
      <c r="S634" s="191"/>
      <c r="T634" s="19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87" t="s">
        <v>166</v>
      </c>
      <c r="AU634" s="187" t="s">
        <v>82</v>
      </c>
      <c r="AV634" s="13" t="s">
        <v>80</v>
      </c>
      <c r="AW634" s="13" t="s">
        <v>34</v>
      </c>
      <c r="AX634" s="13" t="s">
        <v>72</v>
      </c>
      <c r="AY634" s="187" t="s">
        <v>154</v>
      </c>
    </row>
    <row r="635" s="14" customFormat="1">
      <c r="A635" s="14"/>
      <c r="B635" s="193"/>
      <c r="C635" s="14"/>
      <c r="D635" s="186" t="s">
        <v>166</v>
      </c>
      <c r="E635" s="194" t="s">
        <v>3</v>
      </c>
      <c r="F635" s="195" t="s">
        <v>1198</v>
      </c>
      <c r="G635" s="14"/>
      <c r="H635" s="196">
        <v>43.148000000000003</v>
      </c>
      <c r="I635" s="197"/>
      <c r="J635" s="14"/>
      <c r="K635" s="14"/>
      <c r="L635" s="193"/>
      <c r="M635" s="198"/>
      <c r="N635" s="199"/>
      <c r="O635" s="199"/>
      <c r="P635" s="199"/>
      <c r="Q635" s="199"/>
      <c r="R635" s="199"/>
      <c r="S635" s="199"/>
      <c r="T635" s="20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94" t="s">
        <v>166</v>
      </c>
      <c r="AU635" s="194" t="s">
        <v>82</v>
      </c>
      <c r="AV635" s="14" t="s">
        <v>82</v>
      </c>
      <c r="AW635" s="14" t="s">
        <v>34</v>
      </c>
      <c r="AX635" s="14" t="s">
        <v>72</v>
      </c>
      <c r="AY635" s="194" t="s">
        <v>154</v>
      </c>
    </row>
    <row r="636" s="14" customFormat="1">
      <c r="A636" s="14"/>
      <c r="B636" s="193"/>
      <c r="C636" s="14"/>
      <c r="D636" s="186" t="s">
        <v>166</v>
      </c>
      <c r="E636" s="194" t="s">
        <v>3</v>
      </c>
      <c r="F636" s="195" t="s">
        <v>237</v>
      </c>
      <c r="G636" s="14"/>
      <c r="H636" s="196">
        <v>-1.5760000000000001</v>
      </c>
      <c r="I636" s="197"/>
      <c r="J636" s="14"/>
      <c r="K636" s="14"/>
      <c r="L636" s="193"/>
      <c r="M636" s="198"/>
      <c r="N636" s="199"/>
      <c r="O636" s="199"/>
      <c r="P636" s="199"/>
      <c r="Q636" s="199"/>
      <c r="R636" s="199"/>
      <c r="S636" s="199"/>
      <c r="T636" s="20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4" t="s">
        <v>166</v>
      </c>
      <c r="AU636" s="194" t="s">
        <v>82</v>
      </c>
      <c r="AV636" s="14" t="s">
        <v>82</v>
      </c>
      <c r="AW636" s="14" t="s">
        <v>34</v>
      </c>
      <c r="AX636" s="14" t="s">
        <v>72</v>
      </c>
      <c r="AY636" s="194" t="s">
        <v>154</v>
      </c>
    </row>
    <row r="637" s="14" customFormat="1">
      <c r="A637" s="14"/>
      <c r="B637" s="193"/>
      <c r="C637" s="14"/>
      <c r="D637" s="186" t="s">
        <v>166</v>
      </c>
      <c r="E637" s="194" t="s">
        <v>3</v>
      </c>
      <c r="F637" s="195" t="s">
        <v>237</v>
      </c>
      <c r="G637" s="14"/>
      <c r="H637" s="196">
        <v>-1.5760000000000001</v>
      </c>
      <c r="I637" s="197"/>
      <c r="J637" s="14"/>
      <c r="K637" s="14"/>
      <c r="L637" s="193"/>
      <c r="M637" s="198"/>
      <c r="N637" s="199"/>
      <c r="O637" s="199"/>
      <c r="P637" s="199"/>
      <c r="Q637" s="199"/>
      <c r="R637" s="199"/>
      <c r="S637" s="199"/>
      <c r="T637" s="20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194" t="s">
        <v>166</v>
      </c>
      <c r="AU637" s="194" t="s">
        <v>82</v>
      </c>
      <c r="AV637" s="14" t="s">
        <v>82</v>
      </c>
      <c r="AW637" s="14" t="s">
        <v>34</v>
      </c>
      <c r="AX637" s="14" t="s">
        <v>72</v>
      </c>
      <c r="AY637" s="194" t="s">
        <v>154</v>
      </c>
    </row>
    <row r="638" s="14" customFormat="1">
      <c r="A638" s="14"/>
      <c r="B638" s="193"/>
      <c r="C638" s="14"/>
      <c r="D638" s="186" t="s">
        <v>166</v>
      </c>
      <c r="E638" s="194" t="s">
        <v>3</v>
      </c>
      <c r="F638" s="195" t="s">
        <v>237</v>
      </c>
      <c r="G638" s="14"/>
      <c r="H638" s="196">
        <v>-1.5760000000000001</v>
      </c>
      <c r="I638" s="197"/>
      <c r="J638" s="14"/>
      <c r="K638" s="14"/>
      <c r="L638" s="193"/>
      <c r="M638" s="198"/>
      <c r="N638" s="199"/>
      <c r="O638" s="199"/>
      <c r="P638" s="199"/>
      <c r="Q638" s="199"/>
      <c r="R638" s="199"/>
      <c r="S638" s="199"/>
      <c r="T638" s="20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4" t="s">
        <v>166</v>
      </c>
      <c r="AU638" s="194" t="s">
        <v>82</v>
      </c>
      <c r="AV638" s="14" t="s">
        <v>82</v>
      </c>
      <c r="AW638" s="14" t="s">
        <v>34</v>
      </c>
      <c r="AX638" s="14" t="s">
        <v>72</v>
      </c>
      <c r="AY638" s="194" t="s">
        <v>154</v>
      </c>
    </row>
    <row r="639" s="14" customFormat="1">
      <c r="A639" s="14"/>
      <c r="B639" s="193"/>
      <c r="C639" s="14"/>
      <c r="D639" s="186" t="s">
        <v>166</v>
      </c>
      <c r="E639" s="194" t="s">
        <v>3</v>
      </c>
      <c r="F639" s="195" t="s">
        <v>248</v>
      </c>
      <c r="G639" s="14"/>
      <c r="H639" s="196">
        <v>-1.7729999999999999</v>
      </c>
      <c r="I639" s="197"/>
      <c r="J639" s="14"/>
      <c r="K639" s="14"/>
      <c r="L639" s="193"/>
      <c r="M639" s="198"/>
      <c r="N639" s="199"/>
      <c r="O639" s="199"/>
      <c r="P639" s="199"/>
      <c r="Q639" s="199"/>
      <c r="R639" s="199"/>
      <c r="S639" s="199"/>
      <c r="T639" s="20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194" t="s">
        <v>166</v>
      </c>
      <c r="AU639" s="194" t="s">
        <v>82</v>
      </c>
      <c r="AV639" s="14" t="s">
        <v>82</v>
      </c>
      <c r="AW639" s="14" t="s">
        <v>34</v>
      </c>
      <c r="AX639" s="14" t="s">
        <v>72</v>
      </c>
      <c r="AY639" s="194" t="s">
        <v>154</v>
      </c>
    </row>
    <row r="640" s="14" customFormat="1">
      <c r="A640" s="14"/>
      <c r="B640" s="193"/>
      <c r="C640" s="14"/>
      <c r="D640" s="186" t="s">
        <v>166</v>
      </c>
      <c r="E640" s="194" t="s">
        <v>3</v>
      </c>
      <c r="F640" s="195" t="s">
        <v>232</v>
      </c>
      <c r="G640" s="14"/>
      <c r="H640" s="196">
        <v>-1.379</v>
      </c>
      <c r="I640" s="197"/>
      <c r="J640" s="14"/>
      <c r="K640" s="14"/>
      <c r="L640" s="193"/>
      <c r="M640" s="198"/>
      <c r="N640" s="199"/>
      <c r="O640" s="199"/>
      <c r="P640" s="199"/>
      <c r="Q640" s="199"/>
      <c r="R640" s="199"/>
      <c r="S640" s="199"/>
      <c r="T640" s="20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94" t="s">
        <v>166</v>
      </c>
      <c r="AU640" s="194" t="s">
        <v>82</v>
      </c>
      <c r="AV640" s="14" t="s">
        <v>82</v>
      </c>
      <c r="AW640" s="14" t="s">
        <v>34</v>
      </c>
      <c r="AX640" s="14" t="s">
        <v>72</v>
      </c>
      <c r="AY640" s="194" t="s">
        <v>154</v>
      </c>
    </row>
    <row r="641" s="13" customFormat="1">
      <c r="A641" s="13"/>
      <c r="B641" s="185"/>
      <c r="C641" s="13"/>
      <c r="D641" s="186" t="s">
        <v>166</v>
      </c>
      <c r="E641" s="187" t="s">
        <v>3</v>
      </c>
      <c r="F641" s="188" t="s">
        <v>1199</v>
      </c>
      <c r="G641" s="13"/>
      <c r="H641" s="187" t="s">
        <v>3</v>
      </c>
      <c r="I641" s="189"/>
      <c r="J641" s="13"/>
      <c r="K641" s="13"/>
      <c r="L641" s="185"/>
      <c r="M641" s="190"/>
      <c r="N641" s="191"/>
      <c r="O641" s="191"/>
      <c r="P641" s="191"/>
      <c r="Q641" s="191"/>
      <c r="R641" s="191"/>
      <c r="S641" s="191"/>
      <c r="T641" s="19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87" t="s">
        <v>166</v>
      </c>
      <c r="AU641" s="187" t="s">
        <v>82</v>
      </c>
      <c r="AV641" s="13" t="s">
        <v>80</v>
      </c>
      <c r="AW641" s="13" t="s">
        <v>34</v>
      </c>
      <c r="AX641" s="13" t="s">
        <v>72</v>
      </c>
      <c r="AY641" s="187" t="s">
        <v>154</v>
      </c>
    </row>
    <row r="642" s="14" customFormat="1">
      <c r="A642" s="14"/>
      <c r="B642" s="193"/>
      <c r="C642" s="14"/>
      <c r="D642" s="186" t="s">
        <v>166</v>
      </c>
      <c r="E642" s="194" t="s">
        <v>3</v>
      </c>
      <c r="F642" s="195" t="s">
        <v>1200</v>
      </c>
      <c r="G642" s="14"/>
      <c r="H642" s="196">
        <v>52.164000000000001</v>
      </c>
      <c r="I642" s="197"/>
      <c r="J642" s="14"/>
      <c r="K642" s="14"/>
      <c r="L642" s="193"/>
      <c r="M642" s="198"/>
      <c r="N642" s="199"/>
      <c r="O642" s="199"/>
      <c r="P642" s="199"/>
      <c r="Q642" s="199"/>
      <c r="R642" s="199"/>
      <c r="S642" s="199"/>
      <c r="T642" s="20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94" t="s">
        <v>166</v>
      </c>
      <c r="AU642" s="194" t="s">
        <v>82</v>
      </c>
      <c r="AV642" s="14" t="s">
        <v>82</v>
      </c>
      <c r="AW642" s="14" t="s">
        <v>34</v>
      </c>
      <c r="AX642" s="14" t="s">
        <v>72</v>
      </c>
      <c r="AY642" s="194" t="s">
        <v>154</v>
      </c>
    </row>
    <row r="643" s="14" customFormat="1">
      <c r="A643" s="14"/>
      <c r="B643" s="193"/>
      <c r="C643" s="14"/>
      <c r="D643" s="186" t="s">
        <v>166</v>
      </c>
      <c r="E643" s="194" t="s">
        <v>3</v>
      </c>
      <c r="F643" s="195" t="s">
        <v>232</v>
      </c>
      <c r="G643" s="14"/>
      <c r="H643" s="196">
        <v>-1.379</v>
      </c>
      <c r="I643" s="197"/>
      <c r="J643" s="14"/>
      <c r="K643" s="14"/>
      <c r="L643" s="193"/>
      <c r="M643" s="198"/>
      <c r="N643" s="199"/>
      <c r="O643" s="199"/>
      <c r="P643" s="199"/>
      <c r="Q643" s="199"/>
      <c r="R643" s="199"/>
      <c r="S643" s="199"/>
      <c r="T643" s="20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4" t="s">
        <v>166</v>
      </c>
      <c r="AU643" s="194" t="s">
        <v>82</v>
      </c>
      <c r="AV643" s="14" t="s">
        <v>82</v>
      </c>
      <c r="AW643" s="14" t="s">
        <v>34</v>
      </c>
      <c r="AX643" s="14" t="s">
        <v>72</v>
      </c>
      <c r="AY643" s="194" t="s">
        <v>154</v>
      </c>
    </row>
    <row r="644" s="14" customFormat="1">
      <c r="A644" s="14"/>
      <c r="B644" s="193"/>
      <c r="C644" s="14"/>
      <c r="D644" s="186" t="s">
        <v>166</v>
      </c>
      <c r="E644" s="194" t="s">
        <v>3</v>
      </c>
      <c r="F644" s="195" t="s">
        <v>251</v>
      </c>
      <c r="G644" s="14"/>
      <c r="H644" s="196">
        <v>-3.1520000000000001</v>
      </c>
      <c r="I644" s="197"/>
      <c r="J644" s="14"/>
      <c r="K644" s="14"/>
      <c r="L644" s="193"/>
      <c r="M644" s="198"/>
      <c r="N644" s="199"/>
      <c r="O644" s="199"/>
      <c r="P644" s="199"/>
      <c r="Q644" s="199"/>
      <c r="R644" s="199"/>
      <c r="S644" s="199"/>
      <c r="T644" s="20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4" t="s">
        <v>166</v>
      </c>
      <c r="AU644" s="194" t="s">
        <v>82</v>
      </c>
      <c r="AV644" s="14" t="s">
        <v>82</v>
      </c>
      <c r="AW644" s="14" t="s">
        <v>34</v>
      </c>
      <c r="AX644" s="14" t="s">
        <v>72</v>
      </c>
      <c r="AY644" s="194" t="s">
        <v>154</v>
      </c>
    </row>
    <row r="645" s="14" customFormat="1">
      <c r="A645" s="14"/>
      <c r="B645" s="193"/>
      <c r="C645" s="14"/>
      <c r="D645" s="186" t="s">
        <v>166</v>
      </c>
      <c r="E645" s="194" t="s">
        <v>3</v>
      </c>
      <c r="F645" s="195" t="s">
        <v>1201</v>
      </c>
      <c r="G645" s="14"/>
      <c r="H645" s="196">
        <v>-0.83999999999999997</v>
      </c>
      <c r="I645" s="197"/>
      <c r="J645" s="14"/>
      <c r="K645" s="14"/>
      <c r="L645" s="193"/>
      <c r="M645" s="198"/>
      <c r="N645" s="199"/>
      <c r="O645" s="199"/>
      <c r="P645" s="199"/>
      <c r="Q645" s="199"/>
      <c r="R645" s="199"/>
      <c r="S645" s="199"/>
      <c r="T645" s="20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194" t="s">
        <v>166</v>
      </c>
      <c r="AU645" s="194" t="s">
        <v>82</v>
      </c>
      <c r="AV645" s="14" t="s">
        <v>82</v>
      </c>
      <c r="AW645" s="14" t="s">
        <v>34</v>
      </c>
      <c r="AX645" s="14" t="s">
        <v>72</v>
      </c>
      <c r="AY645" s="194" t="s">
        <v>154</v>
      </c>
    </row>
    <row r="646" s="13" customFormat="1">
      <c r="A646" s="13"/>
      <c r="B646" s="185"/>
      <c r="C646" s="13"/>
      <c r="D646" s="186" t="s">
        <v>166</v>
      </c>
      <c r="E646" s="187" t="s">
        <v>3</v>
      </c>
      <c r="F646" s="188" t="s">
        <v>1202</v>
      </c>
      <c r="G646" s="13"/>
      <c r="H646" s="187" t="s">
        <v>3</v>
      </c>
      <c r="I646" s="189"/>
      <c r="J646" s="13"/>
      <c r="K646" s="13"/>
      <c r="L646" s="185"/>
      <c r="M646" s="190"/>
      <c r="N646" s="191"/>
      <c r="O646" s="191"/>
      <c r="P646" s="191"/>
      <c r="Q646" s="191"/>
      <c r="R646" s="191"/>
      <c r="S646" s="191"/>
      <c r="T646" s="19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87" t="s">
        <v>166</v>
      </c>
      <c r="AU646" s="187" t="s">
        <v>82</v>
      </c>
      <c r="AV646" s="13" t="s">
        <v>80</v>
      </c>
      <c r="AW646" s="13" t="s">
        <v>34</v>
      </c>
      <c r="AX646" s="13" t="s">
        <v>72</v>
      </c>
      <c r="AY646" s="187" t="s">
        <v>154</v>
      </c>
    </row>
    <row r="647" s="14" customFormat="1">
      <c r="A647" s="14"/>
      <c r="B647" s="193"/>
      <c r="C647" s="14"/>
      <c r="D647" s="186" t="s">
        <v>166</v>
      </c>
      <c r="E647" s="194" t="s">
        <v>3</v>
      </c>
      <c r="F647" s="195" t="s">
        <v>1203</v>
      </c>
      <c r="G647" s="14"/>
      <c r="H647" s="196">
        <v>17.065999999999999</v>
      </c>
      <c r="I647" s="197"/>
      <c r="J647" s="14"/>
      <c r="K647" s="14"/>
      <c r="L647" s="193"/>
      <c r="M647" s="198"/>
      <c r="N647" s="199"/>
      <c r="O647" s="199"/>
      <c r="P647" s="199"/>
      <c r="Q647" s="199"/>
      <c r="R647" s="199"/>
      <c r="S647" s="199"/>
      <c r="T647" s="20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94" t="s">
        <v>166</v>
      </c>
      <c r="AU647" s="194" t="s">
        <v>82</v>
      </c>
      <c r="AV647" s="14" t="s">
        <v>82</v>
      </c>
      <c r="AW647" s="14" t="s">
        <v>34</v>
      </c>
      <c r="AX647" s="14" t="s">
        <v>72</v>
      </c>
      <c r="AY647" s="194" t="s">
        <v>154</v>
      </c>
    </row>
    <row r="648" s="14" customFormat="1">
      <c r="A648" s="14"/>
      <c r="B648" s="193"/>
      <c r="C648" s="14"/>
      <c r="D648" s="186" t="s">
        <v>166</v>
      </c>
      <c r="E648" s="194" t="s">
        <v>3</v>
      </c>
      <c r="F648" s="195" t="s">
        <v>232</v>
      </c>
      <c r="G648" s="14"/>
      <c r="H648" s="196">
        <v>-1.379</v>
      </c>
      <c r="I648" s="197"/>
      <c r="J648" s="14"/>
      <c r="K648" s="14"/>
      <c r="L648" s="193"/>
      <c r="M648" s="198"/>
      <c r="N648" s="199"/>
      <c r="O648" s="199"/>
      <c r="P648" s="199"/>
      <c r="Q648" s="199"/>
      <c r="R648" s="199"/>
      <c r="S648" s="199"/>
      <c r="T648" s="20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4" t="s">
        <v>166</v>
      </c>
      <c r="AU648" s="194" t="s">
        <v>82</v>
      </c>
      <c r="AV648" s="14" t="s">
        <v>82</v>
      </c>
      <c r="AW648" s="14" t="s">
        <v>34</v>
      </c>
      <c r="AX648" s="14" t="s">
        <v>72</v>
      </c>
      <c r="AY648" s="194" t="s">
        <v>154</v>
      </c>
    </row>
    <row r="649" s="14" customFormat="1">
      <c r="A649" s="14"/>
      <c r="B649" s="193"/>
      <c r="C649" s="14"/>
      <c r="D649" s="186" t="s">
        <v>166</v>
      </c>
      <c r="E649" s="194" t="s">
        <v>3</v>
      </c>
      <c r="F649" s="195" t="s">
        <v>1204</v>
      </c>
      <c r="G649" s="14"/>
      <c r="H649" s="196">
        <v>-0.54500000000000004</v>
      </c>
      <c r="I649" s="197"/>
      <c r="J649" s="14"/>
      <c r="K649" s="14"/>
      <c r="L649" s="193"/>
      <c r="M649" s="198"/>
      <c r="N649" s="199"/>
      <c r="O649" s="199"/>
      <c r="P649" s="199"/>
      <c r="Q649" s="199"/>
      <c r="R649" s="199"/>
      <c r="S649" s="199"/>
      <c r="T649" s="20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4" t="s">
        <v>166</v>
      </c>
      <c r="AU649" s="194" t="s">
        <v>82</v>
      </c>
      <c r="AV649" s="14" t="s">
        <v>82</v>
      </c>
      <c r="AW649" s="14" t="s">
        <v>34</v>
      </c>
      <c r="AX649" s="14" t="s">
        <v>72</v>
      </c>
      <c r="AY649" s="194" t="s">
        <v>154</v>
      </c>
    </row>
    <row r="650" s="13" customFormat="1">
      <c r="A650" s="13"/>
      <c r="B650" s="185"/>
      <c r="C650" s="13"/>
      <c r="D650" s="186" t="s">
        <v>166</v>
      </c>
      <c r="E650" s="187" t="s">
        <v>3</v>
      </c>
      <c r="F650" s="188" t="s">
        <v>1205</v>
      </c>
      <c r="G650" s="13"/>
      <c r="H650" s="187" t="s">
        <v>3</v>
      </c>
      <c r="I650" s="189"/>
      <c r="J650" s="13"/>
      <c r="K650" s="13"/>
      <c r="L650" s="185"/>
      <c r="M650" s="190"/>
      <c r="N650" s="191"/>
      <c r="O650" s="191"/>
      <c r="P650" s="191"/>
      <c r="Q650" s="191"/>
      <c r="R650" s="191"/>
      <c r="S650" s="191"/>
      <c r="T650" s="19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7" t="s">
        <v>166</v>
      </c>
      <c r="AU650" s="187" t="s">
        <v>82</v>
      </c>
      <c r="AV650" s="13" t="s">
        <v>80</v>
      </c>
      <c r="AW650" s="13" t="s">
        <v>34</v>
      </c>
      <c r="AX650" s="13" t="s">
        <v>72</v>
      </c>
      <c r="AY650" s="187" t="s">
        <v>154</v>
      </c>
    </row>
    <row r="651" s="14" customFormat="1">
      <c r="A651" s="14"/>
      <c r="B651" s="193"/>
      <c r="C651" s="14"/>
      <c r="D651" s="186" t="s">
        <v>166</v>
      </c>
      <c r="E651" s="194" t="s">
        <v>3</v>
      </c>
      <c r="F651" s="195" t="s">
        <v>1206</v>
      </c>
      <c r="G651" s="14"/>
      <c r="H651" s="196">
        <v>45.723999999999997</v>
      </c>
      <c r="I651" s="197"/>
      <c r="J651" s="14"/>
      <c r="K651" s="14"/>
      <c r="L651" s="193"/>
      <c r="M651" s="198"/>
      <c r="N651" s="199"/>
      <c r="O651" s="199"/>
      <c r="P651" s="199"/>
      <c r="Q651" s="199"/>
      <c r="R651" s="199"/>
      <c r="S651" s="199"/>
      <c r="T651" s="20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4" t="s">
        <v>166</v>
      </c>
      <c r="AU651" s="194" t="s">
        <v>82</v>
      </c>
      <c r="AV651" s="14" t="s">
        <v>82</v>
      </c>
      <c r="AW651" s="14" t="s">
        <v>34</v>
      </c>
      <c r="AX651" s="14" t="s">
        <v>72</v>
      </c>
      <c r="AY651" s="194" t="s">
        <v>154</v>
      </c>
    </row>
    <row r="652" s="14" customFormat="1">
      <c r="A652" s="14"/>
      <c r="B652" s="193"/>
      <c r="C652" s="14"/>
      <c r="D652" s="186" t="s">
        <v>166</v>
      </c>
      <c r="E652" s="194" t="s">
        <v>3</v>
      </c>
      <c r="F652" s="195" t="s">
        <v>251</v>
      </c>
      <c r="G652" s="14"/>
      <c r="H652" s="196">
        <v>-3.1520000000000001</v>
      </c>
      <c r="I652" s="197"/>
      <c r="J652" s="14"/>
      <c r="K652" s="14"/>
      <c r="L652" s="193"/>
      <c r="M652" s="198"/>
      <c r="N652" s="199"/>
      <c r="O652" s="199"/>
      <c r="P652" s="199"/>
      <c r="Q652" s="199"/>
      <c r="R652" s="199"/>
      <c r="S652" s="199"/>
      <c r="T652" s="20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94" t="s">
        <v>166</v>
      </c>
      <c r="AU652" s="194" t="s">
        <v>82</v>
      </c>
      <c r="AV652" s="14" t="s">
        <v>82</v>
      </c>
      <c r="AW652" s="14" t="s">
        <v>34</v>
      </c>
      <c r="AX652" s="14" t="s">
        <v>72</v>
      </c>
      <c r="AY652" s="194" t="s">
        <v>154</v>
      </c>
    </row>
    <row r="653" s="14" customFormat="1">
      <c r="A653" s="14"/>
      <c r="B653" s="193"/>
      <c r="C653" s="14"/>
      <c r="D653" s="186" t="s">
        <v>166</v>
      </c>
      <c r="E653" s="194" t="s">
        <v>3</v>
      </c>
      <c r="F653" s="195" t="s">
        <v>382</v>
      </c>
      <c r="G653" s="14"/>
      <c r="H653" s="196">
        <v>-1.3500000000000001</v>
      </c>
      <c r="I653" s="197"/>
      <c r="J653" s="14"/>
      <c r="K653" s="14"/>
      <c r="L653" s="193"/>
      <c r="M653" s="198"/>
      <c r="N653" s="199"/>
      <c r="O653" s="199"/>
      <c r="P653" s="199"/>
      <c r="Q653" s="199"/>
      <c r="R653" s="199"/>
      <c r="S653" s="199"/>
      <c r="T653" s="20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94" t="s">
        <v>166</v>
      </c>
      <c r="AU653" s="194" t="s">
        <v>82</v>
      </c>
      <c r="AV653" s="14" t="s">
        <v>82</v>
      </c>
      <c r="AW653" s="14" t="s">
        <v>34</v>
      </c>
      <c r="AX653" s="14" t="s">
        <v>72</v>
      </c>
      <c r="AY653" s="194" t="s">
        <v>154</v>
      </c>
    </row>
    <row r="654" s="14" customFormat="1">
      <c r="A654" s="14"/>
      <c r="B654" s="193"/>
      <c r="C654" s="14"/>
      <c r="D654" s="186" t="s">
        <v>166</v>
      </c>
      <c r="E654" s="194" t="s">
        <v>3</v>
      </c>
      <c r="F654" s="195" t="s">
        <v>382</v>
      </c>
      <c r="G654" s="14"/>
      <c r="H654" s="196">
        <v>-1.3500000000000001</v>
      </c>
      <c r="I654" s="197"/>
      <c r="J654" s="14"/>
      <c r="K654" s="14"/>
      <c r="L654" s="193"/>
      <c r="M654" s="198"/>
      <c r="N654" s="199"/>
      <c r="O654" s="199"/>
      <c r="P654" s="199"/>
      <c r="Q654" s="199"/>
      <c r="R654" s="199"/>
      <c r="S654" s="199"/>
      <c r="T654" s="20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4" t="s">
        <v>166</v>
      </c>
      <c r="AU654" s="194" t="s">
        <v>82</v>
      </c>
      <c r="AV654" s="14" t="s">
        <v>82</v>
      </c>
      <c r="AW654" s="14" t="s">
        <v>34</v>
      </c>
      <c r="AX654" s="14" t="s">
        <v>72</v>
      </c>
      <c r="AY654" s="194" t="s">
        <v>154</v>
      </c>
    </row>
    <row r="655" s="13" customFormat="1">
      <c r="A655" s="13"/>
      <c r="B655" s="185"/>
      <c r="C655" s="13"/>
      <c r="D655" s="186" t="s">
        <v>166</v>
      </c>
      <c r="E655" s="187" t="s">
        <v>3</v>
      </c>
      <c r="F655" s="188" t="s">
        <v>222</v>
      </c>
      <c r="G655" s="13"/>
      <c r="H655" s="187" t="s">
        <v>3</v>
      </c>
      <c r="I655" s="189"/>
      <c r="J655" s="13"/>
      <c r="K655" s="13"/>
      <c r="L655" s="185"/>
      <c r="M655" s="190"/>
      <c r="N655" s="191"/>
      <c r="O655" s="191"/>
      <c r="P655" s="191"/>
      <c r="Q655" s="191"/>
      <c r="R655" s="191"/>
      <c r="S655" s="191"/>
      <c r="T655" s="19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87" t="s">
        <v>166</v>
      </c>
      <c r="AU655" s="187" t="s">
        <v>82</v>
      </c>
      <c r="AV655" s="13" t="s">
        <v>80</v>
      </c>
      <c r="AW655" s="13" t="s">
        <v>34</v>
      </c>
      <c r="AX655" s="13" t="s">
        <v>72</v>
      </c>
      <c r="AY655" s="187" t="s">
        <v>154</v>
      </c>
    </row>
    <row r="656" s="13" customFormat="1">
      <c r="A656" s="13"/>
      <c r="B656" s="185"/>
      <c r="C656" s="13"/>
      <c r="D656" s="186" t="s">
        <v>166</v>
      </c>
      <c r="E656" s="187" t="s">
        <v>3</v>
      </c>
      <c r="F656" s="188" t="s">
        <v>1207</v>
      </c>
      <c r="G656" s="13"/>
      <c r="H656" s="187" t="s">
        <v>3</v>
      </c>
      <c r="I656" s="189"/>
      <c r="J656" s="13"/>
      <c r="K656" s="13"/>
      <c r="L656" s="185"/>
      <c r="M656" s="190"/>
      <c r="N656" s="191"/>
      <c r="O656" s="191"/>
      <c r="P656" s="191"/>
      <c r="Q656" s="191"/>
      <c r="R656" s="191"/>
      <c r="S656" s="191"/>
      <c r="T656" s="19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87" t="s">
        <v>166</v>
      </c>
      <c r="AU656" s="187" t="s">
        <v>82</v>
      </c>
      <c r="AV656" s="13" t="s">
        <v>80</v>
      </c>
      <c r="AW656" s="13" t="s">
        <v>34</v>
      </c>
      <c r="AX656" s="13" t="s">
        <v>72</v>
      </c>
      <c r="AY656" s="187" t="s">
        <v>154</v>
      </c>
    </row>
    <row r="657" s="14" customFormat="1">
      <c r="A657" s="14"/>
      <c r="B657" s="193"/>
      <c r="C657" s="14"/>
      <c r="D657" s="186" t="s">
        <v>166</v>
      </c>
      <c r="E657" s="194" t="s">
        <v>3</v>
      </c>
      <c r="F657" s="195" t="s">
        <v>1208</v>
      </c>
      <c r="G657" s="14"/>
      <c r="H657" s="196">
        <v>60.987000000000002</v>
      </c>
      <c r="I657" s="197"/>
      <c r="J657" s="14"/>
      <c r="K657" s="14"/>
      <c r="L657" s="193"/>
      <c r="M657" s="198"/>
      <c r="N657" s="199"/>
      <c r="O657" s="199"/>
      <c r="P657" s="199"/>
      <c r="Q657" s="199"/>
      <c r="R657" s="199"/>
      <c r="S657" s="199"/>
      <c r="T657" s="20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94" t="s">
        <v>166</v>
      </c>
      <c r="AU657" s="194" t="s">
        <v>82</v>
      </c>
      <c r="AV657" s="14" t="s">
        <v>82</v>
      </c>
      <c r="AW657" s="14" t="s">
        <v>34</v>
      </c>
      <c r="AX657" s="14" t="s">
        <v>72</v>
      </c>
      <c r="AY657" s="194" t="s">
        <v>154</v>
      </c>
    </row>
    <row r="658" s="14" customFormat="1">
      <c r="A658" s="14"/>
      <c r="B658" s="193"/>
      <c r="C658" s="14"/>
      <c r="D658" s="186" t="s">
        <v>166</v>
      </c>
      <c r="E658" s="194" t="s">
        <v>3</v>
      </c>
      <c r="F658" s="195" t="s">
        <v>1177</v>
      </c>
      <c r="G658" s="14"/>
      <c r="H658" s="196">
        <v>-3.5419999999999998</v>
      </c>
      <c r="I658" s="197"/>
      <c r="J658" s="14"/>
      <c r="K658" s="14"/>
      <c r="L658" s="193"/>
      <c r="M658" s="198"/>
      <c r="N658" s="199"/>
      <c r="O658" s="199"/>
      <c r="P658" s="199"/>
      <c r="Q658" s="199"/>
      <c r="R658" s="199"/>
      <c r="S658" s="199"/>
      <c r="T658" s="20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4" t="s">
        <v>166</v>
      </c>
      <c r="AU658" s="194" t="s">
        <v>82</v>
      </c>
      <c r="AV658" s="14" t="s">
        <v>82</v>
      </c>
      <c r="AW658" s="14" t="s">
        <v>34</v>
      </c>
      <c r="AX658" s="14" t="s">
        <v>72</v>
      </c>
      <c r="AY658" s="194" t="s">
        <v>154</v>
      </c>
    </row>
    <row r="659" s="14" customFormat="1">
      <c r="A659" s="14"/>
      <c r="B659" s="193"/>
      <c r="C659" s="14"/>
      <c r="D659" s="186" t="s">
        <v>166</v>
      </c>
      <c r="E659" s="194" t="s">
        <v>3</v>
      </c>
      <c r="F659" s="195" t="s">
        <v>251</v>
      </c>
      <c r="G659" s="14"/>
      <c r="H659" s="196">
        <v>-3.1520000000000001</v>
      </c>
      <c r="I659" s="197"/>
      <c r="J659" s="14"/>
      <c r="K659" s="14"/>
      <c r="L659" s="193"/>
      <c r="M659" s="198"/>
      <c r="N659" s="199"/>
      <c r="O659" s="199"/>
      <c r="P659" s="199"/>
      <c r="Q659" s="199"/>
      <c r="R659" s="199"/>
      <c r="S659" s="199"/>
      <c r="T659" s="20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4" t="s">
        <v>166</v>
      </c>
      <c r="AU659" s="194" t="s">
        <v>82</v>
      </c>
      <c r="AV659" s="14" t="s">
        <v>82</v>
      </c>
      <c r="AW659" s="14" t="s">
        <v>34</v>
      </c>
      <c r="AX659" s="14" t="s">
        <v>72</v>
      </c>
      <c r="AY659" s="194" t="s">
        <v>154</v>
      </c>
    </row>
    <row r="660" s="14" customFormat="1">
      <c r="A660" s="14"/>
      <c r="B660" s="193"/>
      <c r="C660" s="14"/>
      <c r="D660" s="186" t="s">
        <v>166</v>
      </c>
      <c r="E660" s="194" t="s">
        <v>3</v>
      </c>
      <c r="F660" s="195" t="s">
        <v>713</v>
      </c>
      <c r="G660" s="14"/>
      <c r="H660" s="196">
        <v>-2.9449999999999998</v>
      </c>
      <c r="I660" s="197"/>
      <c r="J660" s="14"/>
      <c r="K660" s="14"/>
      <c r="L660" s="193"/>
      <c r="M660" s="198"/>
      <c r="N660" s="199"/>
      <c r="O660" s="199"/>
      <c r="P660" s="199"/>
      <c r="Q660" s="199"/>
      <c r="R660" s="199"/>
      <c r="S660" s="199"/>
      <c r="T660" s="20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4" t="s">
        <v>166</v>
      </c>
      <c r="AU660" s="194" t="s">
        <v>82</v>
      </c>
      <c r="AV660" s="14" t="s">
        <v>82</v>
      </c>
      <c r="AW660" s="14" t="s">
        <v>34</v>
      </c>
      <c r="AX660" s="14" t="s">
        <v>72</v>
      </c>
      <c r="AY660" s="194" t="s">
        <v>154</v>
      </c>
    </row>
    <row r="661" s="13" customFormat="1">
      <c r="A661" s="13"/>
      <c r="B661" s="185"/>
      <c r="C661" s="13"/>
      <c r="D661" s="186" t="s">
        <v>166</v>
      </c>
      <c r="E661" s="187" t="s">
        <v>3</v>
      </c>
      <c r="F661" s="188" t="s">
        <v>1209</v>
      </c>
      <c r="G661" s="13"/>
      <c r="H661" s="187" t="s">
        <v>3</v>
      </c>
      <c r="I661" s="189"/>
      <c r="J661" s="13"/>
      <c r="K661" s="13"/>
      <c r="L661" s="185"/>
      <c r="M661" s="190"/>
      <c r="N661" s="191"/>
      <c r="O661" s="191"/>
      <c r="P661" s="191"/>
      <c r="Q661" s="191"/>
      <c r="R661" s="191"/>
      <c r="S661" s="191"/>
      <c r="T661" s="19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87" t="s">
        <v>166</v>
      </c>
      <c r="AU661" s="187" t="s">
        <v>82</v>
      </c>
      <c r="AV661" s="13" t="s">
        <v>80</v>
      </c>
      <c r="AW661" s="13" t="s">
        <v>34</v>
      </c>
      <c r="AX661" s="13" t="s">
        <v>72</v>
      </c>
      <c r="AY661" s="187" t="s">
        <v>154</v>
      </c>
    </row>
    <row r="662" s="14" customFormat="1">
      <c r="A662" s="14"/>
      <c r="B662" s="193"/>
      <c r="C662" s="14"/>
      <c r="D662" s="186" t="s">
        <v>166</v>
      </c>
      <c r="E662" s="194" t="s">
        <v>3</v>
      </c>
      <c r="F662" s="195" t="s">
        <v>1210</v>
      </c>
      <c r="G662" s="14"/>
      <c r="H662" s="196">
        <v>53.000999999999998</v>
      </c>
      <c r="I662" s="197"/>
      <c r="J662" s="14"/>
      <c r="K662" s="14"/>
      <c r="L662" s="193"/>
      <c r="M662" s="198"/>
      <c r="N662" s="199"/>
      <c r="O662" s="199"/>
      <c r="P662" s="199"/>
      <c r="Q662" s="199"/>
      <c r="R662" s="199"/>
      <c r="S662" s="199"/>
      <c r="T662" s="20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4" t="s">
        <v>166</v>
      </c>
      <c r="AU662" s="194" t="s">
        <v>82</v>
      </c>
      <c r="AV662" s="14" t="s">
        <v>82</v>
      </c>
      <c r="AW662" s="14" t="s">
        <v>34</v>
      </c>
      <c r="AX662" s="14" t="s">
        <v>72</v>
      </c>
      <c r="AY662" s="194" t="s">
        <v>154</v>
      </c>
    </row>
    <row r="663" s="14" customFormat="1">
      <c r="A663" s="14"/>
      <c r="B663" s="193"/>
      <c r="C663" s="14"/>
      <c r="D663" s="186" t="s">
        <v>166</v>
      </c>
      <c r="E663" s="194" t="s">
        <v>3</v>
      </c>
      <c r="F663" s="195" t="s">
        <v>1211</v>
      </c>
      <c r="G663" s="14"/>
      <c r="H663" s="196">
        <v>-3.6890000000000001</v>
      </c>
      <c r="I663" s="197"/>
      <c r="J663" s="14"/>
      <c r="K663" s="14"/>
      <c r="L663" s="193"/>
      <c r="M663" s="198"/>
      <c r="N663" s="199"/>
      <c r="O663" s="199"/>
      <c r="P663" s="199"/>
      <c r="Q663" s="199"/>
      <c r="R663" s="199"/>
      <c r="S663" s="199"/>
      <c r="T663" s="20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4" t="s">
        <v>166</v>
      </c>
      <c r="AU663" s="194" t="s">
        <v>82</v>
      </c>
      <c r="AV663" s="14" t="s">
        <v>82</v>
      </c>
      <c r="AW663" s="14" t="s">
        <v>34</v>
      </c>
      <c r="AX663" s="14" t="s">
        <v>72</v>
      </c>
      <c r="AY663" s="194" t="s">
        <v>154</v>
      </c>
    </row>
    <row r="664" s="14" customFormat="1">
      <c r="A664" s="14"/>
      <c r="B664" s="193"/>
      <c r="C664" s="14"/>
      <c r="D664" s="186" t="s">
        <v>166</v>
      </c>
      <c r="E664" s="194" t="s">
        <v>3</v>
      </c>
      <c r="F664" s="195" t="s">
        <v>251</v>
      </c>
      <c r="G664" s="14"/>
      <c r="H664" s="196">
        <v>-3.1520000000000001</v>
      </c>
      <c r="I664" s="197"/>
      <c r="J664" s="14"/>
      <c r="K664" s="14"/>
      <c r="L664" s="193"/>
      <c r="M664" s="198"/>
      <c r="N664" s="199"/>
      <c r="O664" s="199"/>
      <c r="P664" s="199"/>
      <c r="Q664" s="199"/>
      <c r="R664" s="199"/>
      <c r="S664" s="199"/>
      <c r="T664" s="20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4" t="s">
        <v>166</v>
      </c>
      <c r="AU664" s="194" t="s">
        <v>82</v>
      </c>
      <c r="AV664" s="14" t="s">
        <v>82</v>
      </c>
      <c r="AW664" s="14" t="s">
        <v>34</v>
      </c>
      <c r="AX664" s="14" t="s">
        <v>72</v>
      </c>
      <c r="AY664" s="194" t="s">
        <v>154</v>
      </c>
    </row>
    <row r="665" s="13" customFormat="1">
      <c r="A665" s="13"/>
      <c r="B665" s="185"/>
      <c r="C665" s="13"/>
      <c r="D665" s="186" t="s">
        <v>166</v>
      </c>
      <c r="E665" s="187" t="s">
        <v>3</v>
      </c>
      <c r="F665" s="188" t="s">
        <v>1212</v>
      </c>
      <c r="G665" s="13"/>
      <c r="H665" s="187" t="s">
        <v>3</v>
      </c>
      <c r="I665" s="189"/>
      <c r="J665" s="13"/>
      <c r="K665" s="13"/>
      <c r="L665" s="185"/>
      <c r="M665" s="190"/>
      <c r="N665" s="191"/>
      <c r="O665" s="191"/>
      <c r="P665" s="191"/>
      <c r="Q665" s="191"/>
      <c r="R665" s="191"/>
      <c r="S665" s="191"/>
      <c r="T665" s="19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87" t="s">
        <v>166</v>
      </c>
      <c r="AU665" s="187" t="s">
        <v>82</v>
      </c>
      <c r="AV665" s="13" t="s">
        <v>80</v>
      </c>
      <c r="AW665" s="13" t="s">
        <v>34</v>
      </c>
      <c r="AX665" s="13" t="s">
        <v>72</v>
      </c>
      <c r="AY665" s="187" t="s">
        <v>154</v>
      </c>
    </row>
    <row r="666" s="14" customFormat="1">
      <c r="A666" s="14"/>
      <c r="B666" s="193"/>
      <c r="C666" s="14"/>
      <c r="D666" s="186" t="s">
        <v>166</v>
      </c>
      <c r="E666" s="194" t="s">
        <v>3</v>
      </c>
      <c r="F666" s="195" t="s">
        <v>1213</v>
      </c>
      <c r="G666" s="14"/>
      <c r="H666" s="196">
        <v>106.968</v>
      </c>
      <c r="I666" s="197"/>
      <c r="J666" s="14"/>
      <c r="K666" s="14"/>
      <c r="L666" s="193"/>
      <c r="M666" s="198"/>
      <c r="N666" s="199"/>
      <c r="O666" s="199"/>
      <c r="P666" s="199"/>
      <c r="Q666" s="199"/>
      <c r="R666" s="199"/>
      <c r="S666" s="199"/>
      <c r="T666" s="20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4" t="s">
        <v>166</v>
      </c>
      <c r="AU666" s="194" t="s">
        <v>82</v>
      </c>
      <c r="AV666" s="14" t="s">
        <v>82</v>
      </c>
      <c r="AW666" s="14" t="s">
        <v>34</v>
      </c>
      <c r="AX666" s="14" t="s">
        <v>72</v>
      </c>
      <c r="AY666" s="194" t="s">
        <v>154</v>
      </c>
    </row>
    <row r="667" s="14" customFormat="1">
      <c r="A667" s="14"/>
      <c r="B667" s="193"/>
      <c r="C667" s="14"/>
      <c r="D667" s="186" t="s">
        <v>166</v>
      </c>
      <c r="E667" s="194" t="s">
        <v>3</v>
      </c>
      <c r="F667" s="195" t="s">
        <v>1174</v>
      </c>
      <c r="G667" s="14"/>
      <c r="H667" s="196">
        <v>-4.7279999999999998</v>
      </c>
      <c r="I667" s="197"/>
      <c r="J667" s="14"/>
      <c r="K667" s="14"/>
      <c r="L667" s="193"/>
      <c r="M667" s="198"/>
      <c r="N667" s="199"/>
      <c r="O667" s="199"/>
      <c r="P667" s="199"/>
      <c r="Q667" s="199"/>
      <c r="R667" s="199"/>
      <c r="S667" s="199"/>
      <c r="T667" s="20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4" t="s">
        <v>166</v>
      </c>
      <c r="AU667" s="194" t="s">
        <v>82</v>
      </c>
      <c r="AV667" s="14" t="s">
        <v>82</v>
      </c>
      <c r="AW667" s="14" t="s">
        <v>34</v>
      </c>
      <c r="AX667" s="14" t="s">
        <v>72</v>
      </c>
      <c r="AY667" s="194" t="s">
        <v>154</v>
      </c>
    </row>
    <row r="668" s="14" customFormat="1">
      <c r="A668" s="14"/>
      <c r="B668" s="193"/>
      <c r="C668" s="14"/>
      <c r="D668" s="186" t="s">
        <v>166</v>
      </c>
      <c r="E668" s="194" t="s">
        <v>3</v>
      </c>
      <c r="F668" s="195" t="s">
        <v>1214</v>
      </c>
      <c r="G668" s="14"/>
      <c r="H668" s="196">
        <v>-3.0299999999999998</v>
      </c>
      <c r="I668" s="197"/>
      <c r="J668" s="14"/>
      <c r="K668" s="14"/>
      <c r="L668" s="193"/>
      <c r="M668" s="198"/>
      <c r="N668" s="199"/>
      <c r="O668" s="199"/>
      <c r="P668" s="199"/>
      <c r="Q668" s="199"/>
      <c r="R668" s="199"/>
      <c r="S668" s="199"/>
      <c r="T668" s="20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4" t="s">
        <v>166</v>
      </c>
      <c r="AU668" s="194" t="s">
        <v>82</v>
      </c>
      <c r="AV668" s="14" t="s">
        <v>82</v>
      </c>
      <c r="AW668" s="14" t="s">
        <v>34</v>
      </c>
      <c r="AX668" s="14" t="s">
        <v>72</v>
      </c>
      <c r="AY668" s="194" t="s">
        <v>154</v>
      </c>
    </row>
    <row r="669" s="14" customFormat="1">
      <c r="A669" s="14"/>
      <c r="B669" s="193"/>
      <c r="C669" s="14"/>
      <c r="D669" s="186" t="s">
        <v>166</v>
      </c>
      <c r="E669" s="194" t="s">
        <v>3</v>
      </c>
      <c r="F669" s="195" t="s">
        <v>1215</v>
      </c>
      <c r="G669" s="14"/>
      <c r="H669" s="196">
        <v>-11.067</v>
      </c>
      <c r="I669" s="197"/>
      <c r="J669" s="14"/>
      <c r="K669" s="14"/>
      <c r="L669" s="193"/>
      <c r="M669" s="198"/>
      <c r="N669" s="199"/>
      <c r="O669" s="199"/>
      <c r="P669" s="199"/>
      <c r="Q669" s="199"/>
      <c r="R669" s="199"/>
      <c r="S669" s="199"/>
      <c r="T669" s="20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94" t="s">
        <v>166</v>
      </c>
      <c r="AU669" s="194" t="s">
        <v>82</v>
      </c>
      <c r="AV669" s="14" t="s">
        <v>82</v>
      </c>
      <c r="AW669" s="14" t="s">
        <v>34</v>
      </c>
      <c r="AX669" s="14" t="s">
        <v>72</v>
      </c>
      <c r="AY669" s="194" t="s">
        <v>154</v>
      </c>
    </row>
    <row r="670" s="13" customFormat="1">
      <c r="A670" s="13"/>
      <c r="B670" s="185"/>
      <c r="C670" s="13"/>
      <c r="D670" s="186" t="s">
        <v>166</v>
      </c>
      <c r="E670" s="187" t="s">
        <v>3</v>
      </c>
      <c r="F670" s="188" t="s">
        <v>1216</v>
      </c>
      <c r="G670" s="13"/>
      <c r="H670" s="187" t="s">
        <v>3</v>
      </c>
      <c r="I670" s="189"/>
      <c r="J670" s="13"/>
      <c r="K670" s="13"/>
      <c r="L670" s="185"/>
      <c r="M670" s="190"/>
      <c r="N670" s="191"/>
      <c r="O670" s="191"/>
      <c r="P670" s="191"/>
      <c r="Q670" s="191"/>
      <c r="R670" s="191"/>
      <c r="S670" s="191"/>
      <c r="T670" s="19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7" t="s">
        <v>166</v>
      </c>
      <c r="AU670" s="187" t="s">
        <v>82</v>
      </c>
      <c r="AV670" s="13" t="s">
        <v>80</v>
      </c>
      <c r="AW670" s="13" t="s">
        <v>34</v>
      </c>
      <c r="AX670" s="13" t="s">
        <v>72</v>
      </c>
      <c r="AY670" s="187" t="s">
        <v>154</v>
      </c>
    </row>
    <row r="671" s="14" customFormat="1">
      <c r="A671" s="14"/>
      <c r="B671" s="193"/>
      <c r="C671" s="14"/>
      <c r="D671" s="186" t="s">
        <v>166</v>
      </c>
      <c r="E671" s="194" t="s">
        <v>3</v>
      </c>
      <c r="F671" s="195" t="s">
        <v>1217</v>
      </c>
      <c r="G671" s="14"/>
      <c r="H671" s="196">
        <v>29.302</v>
      </c>
      <c r="I671" s="197"/>
      <c r="J671" s="14"/>
      <c r="K671" s="14"/>
      <c r="L671" s="193"/>
      <c r="M671" s="198"/>
      <c r="N671" s="199"/>
      <c r="O671" s="199"/>
      <c r="P671" s="199"/>
      <c r="Q671" s="199"/>
      <c r="R671" s="199"/>
      <c r="S671" s="199"/>
      <c r="T671" s="20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4" t="s">
        <v>166</v>
      </c>
      <c r="AU671" s="194" t="s">
        <v>82</v>
      </c>
      <c r="AV671" s="14" t="s">
        <v>82</v>
      </c>
      <c r="AW671" s="14" t="s">
        <v>34</v>
      </c>
      <c r="AX671" s="14" t="s">
        <v>72</v>
      </c>
      <c r="AY671" s="194" t="s">
        <v>154</v>
      </c>
    </row>
    <row r="672" s="14" customFormat="1">
      <c r="A672" s="14"/>
      <c r="B672" s="193"/>
      <c r="C672" s="14"/>
      <c r="D672" s="186" t="s">
        <v>166</v>
      </c>
      <c r="E672" s="194" t="s">
        <v>3</v>
      </c>
      <c r="F672" s="195" t="s">
        <v>232</v>
      </c>
      <c r="G672" s="14"/>
      <c r="H672" s="196">
        <v>-1.379</v>
      </c>
      <c r="I672" s="197"/>
      <c r="J672" s="14"/>
      <c r="K672" s="14"/>
      <c r="L672" s="193"/>
      <c r="M672" s="198"/>
      <c r="N672" s="199"/>
      <c r="O672" s="199"/>
      <c r="P672" s="199"/>
      <c r="Q672" s="199"/>
      <c r="R672" s="199"/>
      <c r="S672" s="199"/>
      <c r="T672" s="20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94" t="s">
        <v>166</v>
      </c>
      <c r="AU672" s="194" t="s">
        <v>82</v>
      </c>
      <c r="AV672" s="14" t="s">
        <v>82</v>
      </c>
      <c r="AW672" s="14" t="s">
        <v>34</v>
      </c>
      <c r="AX672" s="14" t="s">
        <v>72</v>
      </c>
      <c r="AY672" s="194" t="s">
        <v>154</v>
      </c>
    </row>
    <row r="673" s="14" customFormat="1">
      <c r="A673" s="14"/>
      <c r="B673" s="193"/>
      <c r="C673" s="14"/>
      <c r="D673" s="186" t="s">
        <v>166</v>
      </c>
      <c r="E673" s="194" t="s">
        <v>3</v>
      </c>
      <c r="F673" s="195" t="s">
        <v>1218</v>
      </c>
      <c r="G673" s="14"/>
      <c r="H673" s="196">
        <v>-1.204</v>
      </c>
      <c r="I673" s="197"/>
      <c r="J673" s="14"/>
      <c r="K673" s="14"/>
      <c r="L673" s="193"/>
      <c r="M673" s="198"/>
      <c r="N673" s="199"/>
      <c r="O673" s="199"/>
      <c r="P673" s="199"/>
      <c r="Q673" s="199"/>
      <c r="R673" s="199"/>
      <c r="S673" s="199"/>
      <c r="T673" s="20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94" t="s">
        <v>166</v>
      </c>
      <c r="AU673" s="194" t="s">
        <v>82</v>
      </c>
      <c r="AV673" s="14" t="s">
        <v>82</v>
      </c>
      <c r="AW673" s="14" t="s">
        <v>34</v>
      </c>
      <c r="AX673" s="14" t="s">
        <v>72</v>
      </c>
      <c r="AY673" s="194" t="s">
        <v>154</v>
      </c>
    </row>
    <row r="674" s="13" customFormat="1">
      <c r="A674" s="13"/>
      <c r="B674" s="185"/>
      <c r="C674" s="13"/>
      <c r="D674" s="186" t="s">
        <v>166</v>
      </c>
      <c r="E674" s="187" t="s">
        <v>3</v>
      </c>
      <c r="F674" s="188" t="s">
        <v>1219</v>
      </c>
      <c r="G674" s="13"/>
      <c r="H674" s="187" t="s">
        <v>3</v>
      </c>
      <c r="I674" s="189"/>
      <c r="J674" s="13"/>
      <c r="K674" s="13"/>
      <c r="L674" s="185"/>
      <c r="M674" s="190"/>
      <c r="N674" s="191"/>
      <c r="O674" s="191"/>
      <c r="P674" s="191"/>
      <c r="Q674" s="191"/>
      <c r="R674" s="191"/>
      <c r="S674" s="191"/>
      <c r="T674" s="19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87" t="s">
        <v>166</v>
      </c>
      <c r="AU674" s="187" t="s">
        <v>82</v>
      </c>
      <c r="AV674" s="13" t="s">
        <v>80</v>
      </c>
      <c r="AW674" s="13" t="s">
        <v>34</v>
      </c>
      <c r="AX674" s="13" t="s">
        <v>72</v>
      </c>
      <c r="AY674" s="187" t="s">
        <v>154</v>
      </c>
    </row>
    <row r="675" s="14" customFormat="1">
      <c r="A675" s="14"/>
      <c r="B675" s="193"/>
      <c r="C675" s="14"/>
      <c r="D675" s="186" t="s">
        <v>166</v>
      </c>
      <c r="E675" s="194" t="s">
        <v>3</v>
      </c>
      <c r="F675" s="195" t="s">
        <v>1220</v>
      </c>
      <c r="G675" s="14"/>
      <c r="H675" s="196">
        <v>43.920999999999999</v>
      </c>
      <c r="I675" s="197"/>
      <c r="J675" s="14"/>
      <c r="K675" s="14"/>
      <c r="L675" s="193"/>
      <c r="M675" s="198"/>
      <c r="N675" s="199"/>
      <c r="O675" s="199"/>
      <c r="P675" s="199"/>
      <c r="Q675" s="199"/>
      <c r="R675" s="199"/>
      <c r="S675" s="199"/>
      <c r="T675" s="20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94" t="s">
        <v>166</v>
      </c>
      <c r="AU675" s="194" t="s">
        <v>82</v>
      </c>
      <c r="AV675" s="14" t="s">
        <v>82</v>
      </c>
      <c r="AW675" s="14" t="s">
        <v>34</v>
      </c>
      <c r="AX675" s="14" t="s">
        <v>72</v>
      </c>
      <c r="AY675" s="194" t="s">
        <v>154</v>
      </c>
    </row>
    <row r="676" s="14" customFormat="1">
      <c r="A676" s="14"/>
      <c r="B676" s="193"/>
      <c r="C676" s="14"/>
      <c r="D676" s="186" t="s">
        <v>166</v>
      </c>
      <c r="E676" s="194" t="s">
        <v>3</v>
      </c>
      <c r="F676" s="195" t="s">
        <v>1174</v>
      </c>
      <c r="G676" s="14"/>
      <c r="H676" s="196">
        <v>-4.7279999999999998</v>
      </c>
      <c r="I676" s="197"/>
      <c r="J676" s="14"/>
      <c r="K676" s="14"/>
      <c r="L676" s="193"/>
      <c r="M676" s="198"/>
      <c r="N676" s="199"/>
      <c r="O676" s="199"/>
      <c r="P676" s="199"/>
      <c r="Q676" s="199"/>
      <c r="R676" s="199"/>
      <c r="S676" s="199"/>
      <c r="T676" s="20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4" t="s">
        <v>166</v>
      </c>
      <c r="AU676" s="194" t="s">
        <v>82</v>
      </c>
      <c r="AV676" s="14" t="s">
        <v>82</v>
      </c>
      <c r="AW676" s="14" t="s">
        <v>34</v>
      </c>
      <c r="AX676" s="14" t="s">
        <v>72</v>
      </c>
      <c r="AY676" s="194" t="s">
        <v>154</v>
      </c>
    </row>
    <row r="677" s="14" customFormat="1">
      <c r="A677" s="14"/>
      <c r="B677" s="193"/>
      <c r="C677" s="14"/>
      <c r="D677" s="186" t="s">
        <v>166</v>
      </c>
      <c r="E677" s="194" t="s">
        <v>3</v>
      </c>
      <c r="F677" s="195" t="s">
        <v>1218</v>
      </c>
      <c r="G677" s="14"/>
      <c r="H677" s="196">
        <v>-1.204</v>
      </c>
      <c r="I677" s="197"/>
      <c r="J677" s="14"/>
      <c r="K677" s="14"/>
      <c r="L677" s="193"/>
      <c r="M677" s="198"/>
      <c r="N677" s="199"/>
      <c r="O677" s="199"/>
      <c r="P677" s="199"/>
      <c r="Q677" s="199"/>
      <c r="R677" s="199"/>
      <c r="S677" s="199"/>
      <c r="T677" s="20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194" t="s">
        <v>166</v>
      </c>
      <c r="AU677" s="194" t="s">
        <v>82</v>
      </c>
      <c r="AV677" s="14" t="s">
        <v>82</v>
      </c>
      <c r="AW677" s="14" t="s">
        <v>34</v>
      </c>
      <c r="AX677" s="14" t="s">
        <v>72</v>
      </c>
      <c r="AY677" s="194" t="s">
        <v>154</v>
      </c>
    </row>
    <row r="678" s="13" customFormat="1">
      <c r="A678" s="13"/>
      <c r="B678" s="185"/>
      <c r="C678" s="13"/>
      <c r="D678" s="186" t="s">
        <v>166</v>
      </c>
      <c r="E678" s="187" t="s">
        <v>3</v>
      </c>
      <c r="F678" s="188" t="s">
        <v>1221</v>
      </c>
      <c r="G678" s="13"/>
      <c r="H678" s="187" t="s">
        <v>3</v>
      </c>
      <c r="I678" s="189"/>
      <c r="J678" s="13"/>
      <c r="K678" s="13"/>
      <c r="L678" s="185"/>
      <c r="M678" s="190"/>
      <c r="N678" s="191"/>
      <c r="O678" s="191"/>
      <c r="P678" s="191"/>
      <c r="Q678" s="191"/>
      <c r="R678" s="191"/>
      <c r="S678" s="191"/>
      <c r="T678" s="19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87" t="s">
        <v>166</v>
      </c>
      <c r="AU678" s="187" t="s">
        <v>82</v>
      </c>
      <c r="AV678" s="13" t="s">
        <v>80</v>
      </c>
      <c r="AW678" s="13" t="s">
        <v>34</v>
      </c>
      <c r="AX678" s="13" t="s">
        <v>72</v>
      </c>
      <c r="AY678" s="187" t="s">
        <v>154</v>
      </c>
    </row>
    <row r="679" s="14" customFormat="1">
      <c r="A679" s="14"/>
      <c r="B679" s="193"/>
      <c r="C679" s="14"/>
      <c r="D679" s="186" t="s">
        <v>166</v>
      </c>
      <c r="E679" s="194" t="s">
        <v>3</v>
      </c>
      <c r="F679" s="195" t="s">
        <v>1222</v>
      </c>
      <c r="G679" s="14"/>
      <c r="H679" s="196">
        <v>47.591999999999999</v>
      </c>
      <c r="I679" s="197"/>
      <c r="J679" s="14"/>
      <c r="K679" s="14"/>
      <c r="L679" s="193"/>
      <c r="M679" s="198"/>
      <c r="N679" s="199"/>
      <c r="O679" s="199"/>
      <c r="P679" s="199"/>
      <c r="Q679" s="199"/>
      <c r="R679" s="199"/>
      <c r="S679" s="199"/>
      <c r="T679" s="20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194" t="s">
        <v>166</v>
      </c>
      <c r="AU679" s="194" t="s">
        <v>82</v>
      </c>
      <c r="AV679" s="14" t="s">
        <v>82</v>
      </c>
      <c r="AW679" s="14" t="s">
        <v>34</v>
      </c>
      <c r="AX679" s="14" t="s">
        <v>72</v>
      </c>
      <c r="AY679" s="194" t="s">
        <v>154</v>
      </c>
    </row>
    <row r="680" s="14" customFormat="1">
      <c r="A680" s="14"/>
      <c r="B680" s="193"/>
      <c r="C680" s="14"/>
      <c r="D680" s="186" t="s">
        <v>166</v>
      </c>
      <c r="E680" s="194" t="s">
        <v>3</v>
      </c>
      <c r="F680" s="195" t="s">
        <v>1174</v>
      </c>
      <c r="G680" s="14"/>
      <c r="H680" s="196">
        <v>-4.7279999999999998</v>
      </c>
      <c r="I680" s="197"/>
      <c r="J680" s="14"/>
      <c r="K680" s="14"/>
      <c r="L680" s="193"/>
      <c r="M680" s="198"/>
      <c r="N680" s="199"/>
      <c r="O680" s="199"/>
      <c r="P680" s="199"/>
      <c r="Q680" s="199"/>
      <c r="R680" s="199"/>
      <c r="S680" s="199"/>
      <c r="T680" s="20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94" t="s">
        <v>166</v>
      </c>
      <c r="AU680" s="194" t="s">
        <v>82</v>
      </c>
      <c r="AV680" s="14" t="s">
        <v>82</v>
      </c>
      <c r="AW680" s="14" t="s">
        <v>34</v>
      </c>
      <c r="AX680" s="14" t="s">
        <v>72</v>
      </c>
      <c r="AY680" s="194" t="s">
        <v>154</v>
      </c>
    </row>
    <row r="681" s="14" customFormat="1">
      <c r="A681" s="14"/>
      <c r="B681" s="193"/>
      <c r="C681" s="14"/>
      <c r="D681" s="186" t="s">
        <v>166</v>
      </c>
      <c r="E681" s="194" t="s">
        <v>3</v>
      </c>
      <c r="F681" s="195" t="s">
        <v>1218</v>
      </c>
      <c r="G681" s="14"/>
      <c r="H681" s="196">
        <v>-1.204</v>
      </c>
      <c r="I681" s="197"/>
      <c r="J681" s="14"/>
      <c r="K681" s="14"/>
      <c r="L681" s="193"/>
      <c r="M681" s="198"/>
      <c r="N681" s="199"/>
      <c r="O681" s="199"/>
      <c r="P681" s="199"/>
      <c r="Q681" s="199"/>
      <c r="R681" s="199"/>
      <c r="S681" s="199"/>
      <c r="T681" s="20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194" t="s">
        <v>166</v>
      </c>
      <c r="AU681" s="194" t="s">
        <v>82</v>
      </c>
      <c r="AV681" s="14" t="s">
        <v>82</v>
      </c>
      <c r="AW681" s="14" t="s">
        <v>34</v>
      </c>
      <c r="AX681" s="14" t="s">
        <v>72</v>
      </c>
      <c r="AY681" s="194" t="s">
        <v>154</v>
      </c>
    </row>
    <row r="682" s="13" customFormat="1">
      <c r="A682" s="13"/>
      <c r="B682" s="185"/>
      <c r="C682" s="13"/>
      <c r="D682" s="186" t="s">
        <v>166</v>
      </c>
      <c r="E682" s="187" t="s">
        <v>3</v>
      </c>
      <c r="F682" s="188" t="s">
        <v>1223</v>
      </c>
      <c r="G682" s="13"/>
      <c r="H682" s="187" t="s">
        <v>3</v>
      </c>
      <c r="I682" s="189"/>
      <c r="J682" s="13"/>
      <c r="K682" s="13"/>
      <c r="L682" s="185"/>
      <c r="M682" s="190"/>
      <c r="N682" s="191"/>
      <c r="O682" s="191"/>
      <c r="P682" s="191"/>
      <c r="Q682" s="191"/>
      <c r="R682" s="191"/>
      <c r="S682" s="191"/>
      <c r="T682" s="19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7" t="s">
        <v>166</v>
      </c>
      <c r="AU682" s="187" t="s">
        <v>82</v>
      </c>
      <c r="AV682" s="13" t="s">
        <v>80</v>
      </c>
      <c r="AW682" s="13" t="s">
        <v>34</v>
      </c>
      <c r="AX682" s="13" t="s">
        <v>72</v>
      </c>
      <c r="AY682" s="187" t="s">
        <v>154</v>
      </c>
    </row>
    <row r="683" s="14" customFormat="1">
      <c r="A683" s="14"/>
      <c r="B683" s="193"/>
      <c r="C683" s="14"/>
      <c r="D683" s="186" t="s">
        <v>166</v>
      </c>
      <c r="E683" s="194" t="s">
        <v>3</v>
      </c>
      <c r="F683" s="195" t="s">
        <v>1224</v>
      </c>
      <c r="G683" s="14"/>
      <c r="H683" s="196">
        <v>65.043999999999997</v>
      </c>
      <c r="I683" s="197"/>
      <c r="J683" s="14"/>
      <c r="K683" s="14"/>
      <c r="L683" s="193"/>
      <c r="M683" s="198"/>
      <c r="N683" s="199"/>
      <c r="O683" s="199"/>
      <c r="P683" s="199"/>
      <c r="Q683" s="199"/>
      <c r="R683" s="199"/>
      <c r="S683" s="199"/>
      <c r="T683" s="20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94" t="s">
        <v>166</v>
      </c>
      <c r="AU683" s="194" t="s">
        <v>82</v>
      </c>
      <c r="AV683" s="14" t="s">
        <v>82</v>
      </c>
      <c r="AW683" s="14" t="s">
        <v>34</v>
      </c>
      <c r="AX683" s="14" t="s">
        <v>72</v>
      </c>
      <c r="AY683" s="194" t="s">
        <v>154</v>
      </c>
    </row>
    <row r="684" s="14" customFormat="1">
      <c r="A684" s="14"/>
      <c r="B684" s="193"/>
      <c r="C684" s="14"/>
      <c r="D684" s="186" t="s">
        <v>166</v>
      </c>
      <c r="E684" s="194" t="s">
        <v>3</v>
      </c>
      <c r="F684" s="195" t="s">
        <v>237</v>
      </c>
      <c r="G684" s="14"/>
      <c r="H684" s="196">
        <v>-1.5760000000000001</v>
      </c>
      <c r="I684" s="197"/>
      <c r="J684" s="14"/>
      <c r="K684" s="14"/>
      <c r="L684" s="193"/>
      <c r="M684" s="198"/>
      <c r="N684" s="199"/>
      <c r="O684" s="199"/>
      <c r="P684" s="199"/>
      <c r="Q684" s="199"/>
      <c r="R684" s="199"/>
      <c r="S684" s="199"/>
      <c r="T684" s="20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4" t="s">
        <v>166</v>
      </c>
      <c r="AU684" s="194" t="s">
        <v>82</v>
      </c>
      <c r="AV684" s="14" t="s">
        <v>82</v>
      </c>
      <c r="AW684" s="14" t="s">
        <v>34</v>
      </c>
      <c r="AX684" s="14" t="s">
        <v>72</v>
      </c>
      <c r="AY684" s="194" t="s">
        <v>154</v>
      </c>
    </row>
    <row r="685" s="14" customFormat="1">
      <c r="A685" s="14"/>
      <c r="B685" s="193"/>
      <c r="C685" s="14"/>
      <c r="D685" s="186" t="s">
        <v>166</v>
      </c>
      <c r="E685" s="194" t="s">
        <v>3</v>
      </c>
      <c r="F685" s="195" t="s">
        <v>232</v>
      </c>
      <c r="G685" s="14"/>
      <c r="H685" s="196">
        <v>-1.379</v>
      </c>
      <c r="I685" s="197"/>
      <c r="J685" s="14"/>
      <c r="K685" s="14"/>
      <c r="L685" s="193"/>
      <c r="M685" s="198"/>
      <c r="N685" s="199"/>
      <c r="O685" s="199"/>
      <c r="P685" s="199"/>
      <c r="Q685" s="199"/>
      <c r="R685" s="199"/>
      <c r="S685" s="199"/>
      <c r="T685" s="20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194" t="s">
        <v>166</v>
      </c>
      <c r="AU685" s="194" t="s">
        <v>82</v>
      </c>
      <c r="AV685" s="14" t="s">
        <v>82</v>
      </c>
      <c r="AW685" s="14" t="s">
        <v>34</v>
      </c>
      <c r="AX685" s="14" t="s">
        <v>72</v>
      </c>
      <c r="AY685" s="194" t="s">
        <v>154</v>
      </c>
    </row>
    <row r="686" s="13" customFormat="1">
      <c r="A686" s="13"/>
      <c r="B686" s="185"/>
      <c r="C686" s="13"/>
      <c r="D686" s="186" t="s">
        <v>166</v>
      </c>
      <c r="E686" s="187" t="s">
        <v>3</v>
      </c>
      <c r="F686" s="188" t="s">
        <v>1225</v>
      </c>
      <c r="G686" s="13"/>
      <c r="H686" s="187" t="s">
        <v>3</v>
      </c>
      <c r="I686" s="189"/>
      <c r="J686" s="13"/>
      <c r="K686" s="13"/>
      <c r="L686" s="185"/>
      <c r="M686" s="190"/>
      <c r="N686" s="191"/>
      <c r="O686" s="191"/>
      <c r="P686" s="191"/>
      <c r="Q686" s="191"/>
      <c r="R686" s="191"/>
      <c r="S686" s="191"/>
      <c r="T686" s="19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87" t="s">
        <v>166</v>
      </c>
      <c r="AU686" s="187" t="s">
        <v>82</v>
      </c>
      <c r="AV686" s="13" t="s">
        <v>80</v>
      </c>
      <c r="AW686" s="13" t="s">
        <v>34</v>
      </c>
      <c r="AX686" s="13" t="s">
        <v>72</v>
      </c>
      <c r="AY686" s="187" t="s">
        <v>154</v>
      </c>
    </row>
    <row r="687" s="14" customFormat="1">
      <c r="A687" s="14"/>
      <c r="B687" s="193"/>
      <c r="C687" s="14"/>
      <c r="D687" s="186" t="s">
        <v>166</v>
      </c>
      <c r="E687" s="194" t="s">
        <v>3</v>
      </c>
      <c r="F687" s="195" t="s">
        <v>1226</v>
      </c>
      <c r="G687" s="14"/>
      <c r="H687" s="196">
        <v>39.283999999999999</v>
      </c>
      <c r="I687" s="197"/>
      <c r="J687" s="14"/>
      <c r="K687" s="14"/>
      <c r="L687" s="193"/>
      <c r="M687" s="198"/>
      <c r="N687" s="199"/>
      <c r="O687" s="199"/>
      <c r="P687" s="199"/>
      <c r="Q687" s="199"/>
      <c r="R687" s="199"/>
      <c r="S687" s="199"/>
      <c r="T687" s="20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4" t="s">
        <v>166</v>
      </c>
      <c r="AU687" s="194" t="s">
        <v>82</v>
      </c>
      <c r="AV687" s="14" t="s">
        <v>82</v>
      </c>
      <c r="AW687" s="14" t="s">
        <v>34</v>
      </c>
      <c r="AX687" s="14" t="s">
        <v>72</v>
      </c>
      <c r="AY687" s="194" t="s">
        <v>154</v>
      </c>
    </row>
    <row r="688" s="14" customFormat="1">
      <c r="A688" s="14"/>
      <c r="B688" s="193"/>
      <c r="C688" s="14"/>
      <c r="D688" s="186" t="s">
        <v>166</v>
      </c>
      <c r="E688" s="194" t="s">
        <v>3</v>
      </c>
      <c r="F688" s="195" t="s">
        <v>251</v>
      </c>
      <c r="G688" s="14"/>
      <c r="H688" s="196">
        <v>-3.1520000000000001</v>
      </c>
      <c r="I688" s="197"/>
      <c r="J688" s="14"/>
      <c r="K688" s="14"/>
      <c r="L688" s="193"/>
      <c r="M688" s="198"/>
      <c r="N688" s="199"/>
      <c r="O688" s="199"/>
      <c r="P688" s="199"/>
      <c r="Q688" s="199"/>
      <c r="R688" s="199"/>
      <c r="S688" s="199"/>
      <c r="T688" s="20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94" t="s">
        <v>166</v>
      </c>
      <c r="AU688" s="194" t="s">
        <v>82</v>
      </c>
      <c r="AV688" s="14" t="s">
        <v>82</v>
      </c>
      <c r="AW688" s="14" t="s">
        <v>34</v>
      </c>
      <c r="AX688" s="14" t="s">
        <v>72</v>
      </c>
      <c r="AY688" s="194" t="s">
        <v>154</v>
      </c>
    </row>
    <row r="689" s="14" customFormat="1">
      <c r="A689" s="14"/>
      <c r="B689" s="193"/>
      <c r="C689" s="14"/>
      <c r="D689" s="186" t="s">
        <v>166</v>
      </c>
      <c r="E689" s="194" t="s">
        <v>3</v>
      </c>
      <c r="F689" s="195" t="s">
        <v>1214</v>
      </c>
      <c r="G689" s="14"/>
      <c r="H689" s="196">
        <v>-3.0299999999999998</v>
      </c>
      <c r="I689" s="197"/>
      <c r="J689" s="14"/>
      <c r="K689" s="14"/>
      <c r="L689" s="193"/>
      <c r="M689" s="198"/>
      <c r="N689" s="199"/>
      <c r="O689" s="199"/>
      <c r="P689" s="199"/>
      <c r="Q689" s="199"/>
      <c r="R689" s="199"/>
      <c r="S689" s="199"/>
      <c r="T689" s="20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94" t="s">
        <v>166</v>
      </c>
      <c r="AU689" s="194" t="s">
        <v>82</v>
      </c>
      <c r="AV689" s="14" t="s">
        <v>82</v>
      </c>
      <c r="AW689" s="14" t="s">
        <v>34</v>
      </c>
      <c r="AX689" s="14" t="s">
        <v>72</v>
      </c>
      <c r="AY689" s="194" t="s">
        <v>154</v>
      </c>
    </row>
    <row r="690" s="14" customFormat="1">
      <c r="A690" s="14"/>
      <c r="B690" s="193"/>
      <c r="C690" s="14"/>
      <c r="D690" s="186" t="s">
        <v>166</v>
      </c>
      <c r="E690" s="194" t="s">
        <v>3</v>
      </c>
      <c r="F690" s="195" t="s">
        <v>1218</v>
      </c>
      <c r="G690" s="14"/>
      <c r="H690" s="196">
        <v>-1.204</v>
      </c>
      <c r="I690" s="197"/>
      <c r="J690" s="14"/>
      <c r="K690" s="14"/>
      <c r="L690" s="193"/>
      <c r="M690" s="198"/>
      <c r="N690" s="199"/>
      <c r="O690" s="199"/>
      <c r="P690" s="199"/>
      <c r="Q690" s="199"/>
      <c r="R690" s="199"/>
      <c r="S690" s="199"/>
      <c r="T690" s="20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4" t="s">
        <v>166</v>
      </c>
      <c r="AU690" s="194" t="s">
        <v>82</v>
      </c>
      <c r="AV690" s="14" t="s">
        <v>82</v>
      </c>
      <c r="AW690" s="14" t="s">
        <v>34</v>
      </c>
      <c r="AX690" s="14" t="s">
        <v>72</v>
      </c>
      <c r="AY690" s="194" t="s">
        <v>154</v>
      </c>
    </row>
    <row r="691" s="13" customFormat="1">
      <c r="A691" s="13"/>
      <c r="B691" s="185"/>
      <c r="C691" s="13"/>
      <c r="D691" s="186" t="s">
        <v>166</v>
      </c>
      <c r="E691" s="187" t="s">
        <v>3</v>
      </c>
      <c r="F691" s="188" t="s">
        <v>1227</v>
      </c>
      <c r="G691" s="13"/>
      <c r="H691" s="187" t="s">
        <v>3</v>
      </c>
      <c r="I691" s="189"/>
      <c r="J691" s="13"/>
      <c r="K691" s="13"/>
      <c r="L691" s="185"/>
      <c r="M691" s="190"/>
      <c r="N691" s="191"/>
      <c r="O691" s="191"/>
      <c r="P691" s="191"/>
      <c r="Q691" s="191"/>
      <c r="R691" s="191"/>
      <c r="S691" s="191"/>
      <c r="T691" s="19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87" t="s">
        <v>166</v>
      </c>
      <c r="AU691" s="187" t="s">
        <v>82</v>
      </c>
      <c r="AV691" s="13" t="s">
        <v>80</v>
      </c>
      <c r="AW691" s="13" t="s">
        <v>34</v>
      </c>
      <c r="AX691" s="13" t="s">
        <v>72</v>
      </c>
      <c r="AY691" s="187" t="s">
        <v>154</v>
      </c>
    </row>
    <row r="692" s="14" customFormat="1">
      <c r="A692" s="14"/>
      <c r="B692" s="193"/>
      <c r="C692" s="14"/>
      <c r="D692" s="186" t="s">
        <v>166</v>
      </c>
      <c r="E692" s="194" t="s">
        <v>3</v>
      </c>
      <c r="F692" s="195" t="s">
        <v>1228</v>
      </c>
      <c r="G692" s="14"/>
      <c r="H692" s="196">
        <v>36.322000000000003</v>
      </c>
      <c r="I692" s="197"/>
      <c r="J692" s="14"/>
      <c r="K692" s="14"/>
      <c r="L692" s="193"/>
      <c r="M692" s="198"/>
      <c r="N692" s="199"/>
      <c r="O692" s="199"/>
      <c r="P692" s="199"/>
      <c r="Q692" s="199"/>
      <c r="R692" s="199"/>
      <c r="S692" s="199"/>
      <c r="T692" s="20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94" t="s">
        <v>166</v>
      </c>
      <c r="AU692" s="194" t="s">
        <v>82</v>
      </c>
      <c r="AV692" s="14" t="s">
        <v>82</v>
      </c>
      <c r="AW692" s="14" t="s">
        <v>34</v>
      </c>
      <c r="AX692" s="14" t="s">
        <v>72</v>
      </c>
      <c r="AY692" s="194" t="s">
        <v>154</v>
      </c>
    </row>
    <row r="693" s="14" customFormat="1">
      <c r="A693" s="14"/>
      <c r="B693" s="193"/>
      <c r="C693" s="14"/>
      <c r="D693" s="186" t="s">
        <v>166</v>
      </c>
      <c r="E693" s="194" t="s">
        <v>3</v>
      </c>
      <c r="F693" s="195" t="s">
        <v>237</v>
      </c>
      <c r="G693" s="14"/>
      <c r="H693" s="196">
        <v>-1.5760000000000001</v>
      </c>
      <c r="I693" s="197"/>
      <c r="J693" s="14"/>
      <c r="K693" s="14"/>
      <c r="L693" s="193"/>
      <c r="M693" s="198"/>
      <c r="N693" s="199"/>
      <c r="O693" s="199"/>
      <c r="P693" s="199"/>
      <c r="Q693" s="199"/>
      <c r="R693" s="199"/>
      <c r="S693" s="199"/>
      <c r="T693" s="20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94" t="s">
        <v>166</v>
      </c>
      <c r="AU693" s="194" t="s">
        <v>82</v>
      </c>
      <c r="AV693" s="14" t="s">
        <v>82</v>
      </c>
      <c r="AW693" s="14" t="s">
        <v>34</v>
      </c>
      <c r="AX693" s="14" t="s">
        <v>72</v>
      </c>
      <c r="AY693" s="194" t="s">
        <v>154</v>
      </c>
    </row>
    <row r="694" s="14" customFormat="1">
      <c r="A694" s="14"/>
      <c r="B694" s="193"/>
      <c r="C694" s="14"/>
      <c r="D694" s="186" t="s">
        <v>166</v>
      </c>
      <c r="E694" s="194" t="s">
        <v>3</v>
      </c>
      <c r="F694" s="195" t="s">
        <v>1218</v>
      </c>
      <c r="G694" s="14"/>
      <c r="H694" s="196">
        <v>-1.204</v>
      </c>
      <c r="I694" s="197"/>
      <c r="J694" s="14"/>
      <c r="K694" s="14"/>
      <c r="L694" s="193"/>
      <c r="M694" s="198"/>
      <c r="N694" s="199"/>
      <c r="O694" s="199"/>
      <c r="P694" s="199"/>
      <c r="Q694" s="199"/>
      <c r="R694" s="199"/>
      <c r="S694" s="199"/>
      <c r="T694" s="20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4" t="s">
        <v>166</v>
      </c>
      <c r="AU694" s="194" t="s">
        <v>82</v>
      </c>
      <c r="AV694" s="14" t="s">
        <v>82</v>
      </c>
      <c r="AW694" s="14" t="s">
        <v>34</v>
      </c>
      <c r="AX694" s="14" t="s">
        <v>72</v>
      </c>
      <c r="AY694" s="194" t="s">
        <v>154</v>
      </c>
    </row>
    <row r="695" s="14" customFormat="1">
      <c r="A695" s="14"/>
      <c r="B695" s="193"/>
      <c r="C695" s="14"/>
      <c r="D695" s="186" t="s">
        <v>166</v>
      </c>
      <c r="E695" s="194" t="s">
        <v>3</v>
      </c>
      <c r="F695" s="195" t="s">
        <v>232</v>
      </c>
      <c r="G695" s="14"/>
      <c r="H695" s="196">
        <v>-1.379</v>
      </c>
      <c r="I695" s="197"/>
      <c r="J695" s="14"/>
      <c r="K695" s="14"/>
      <c r="L695" s="193"/>
      <c r="M695" s="198"/>
      <c r="N695" s="199"/>
      <c r="O695" s="199"/>
      <c r="P695" s="199"/>
      <c r="Q695" s="199"/>
      <c r="R695" s="199"/>
      <c r="S695" s="199"/>
      <c r="T695" s="20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4" t="s">
        <v>166</v>
      </c>
      <c r="AU695" s="194" t="s">
        <v>82</v>
      </c>
      <c r="AV695" s="14" t="s">
        <v>82</v>
      </c>
      <c r="AW695" s="14" t="s">
        <v>34</v>
      </c>
      <c r="AX695" s="14" t="s">
        <v>72</v>
      </c>
      <c r="AY695" s="194" t="s">
        <v>154</v>
      </c>
    </row>
    <row r="696" s="13" customFormat="1">
      <c r="A696" s="13"/>
      <c r="B696" s="185"/>
      <c r="C696" s="13"/>
      <c r="D696" s="186" t="s">
        <v>166</v>
      </c>
      <c r="E696" s="187" t="s">
        <v>3</v>
      </c>
      <c r="F696" s="188" t="s">
        <v>246</v>
      </c>
      <c r="G696" s="13"/>
      <c r="H696" s="187" t="s">
        <v>3</v>
      </c>
      <c r="I696" s="189"/>
      <c r="J696" s="13"/>
      <c r="K696" s="13"/>
      <c r="L696" s="185"/>
      <c r="M696" s="190"/>
      <c r="N696" s="191"/>
      <c r="O696" s="191"/>
      <c r="P696" s="191"/>
      <c r="Q696" s="191"/>
      <c r="R696" s="191"/>
      <c r="S696" s="191"/>
      <c r="T696" s="19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87" t="s">
        <v>166</v>
      </c>
      <c r="AU696" s="187" t="s">
        <v>82</v>
      </c>
      <c r="AV696" s="13" t="s">
        <v>80</v>
      </c>
      <c r="AW696" s="13" t="s">
        <v>34</v>
      </c>
      <c r="AX696" s="13" t="s">
        <v>72</v>
      </c>
      <c r="AY696" s="187" t="s">
        <v>154</v>
      </c>
    </row>
    <row r="697" s="14" customFormat="1">
      <c r="A697" s="14"/>
      <c r="B697" s="193"/>
      <c r="C697" s="14"/>
      <c r="D697" s="186" t="s">
        <v>166</v>
      </c>
      <c r="E697" s="194" t="s">
        <v>3</v>
      </c>
      <c r="F697" s="195" t="s">
        <v>1229</v>
      </c>
      <c r="G697" s="14"/>
      <c r="H697" s="196">
        <v>58.121000000000002</v>
      </c>
      <c r="I697" s="197"/>
      <c r="J697" s="14"/>
      <c r="K697" s="14"/>
      <c r="L697" s="193"/>
      <c r="M697" s="198"/>
      <c r="N697" s="199"/>
      <c r="O697" s="199"/>
      <c r="P697" s="199"/>
      <c r="Q697" s="199"/>
      <c r="R697" s="199"/>
      <c r="S697" s="199"/>
      <c r="T697" s="20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194" t="s">
        <v>166</v>
      </c>
      <c r="AU697" s="194" t="s">
        <v>82</v>
      </c>
      <c r="AV697" s="14" t="s">
        <v>82</v>
      </c>
      <c r="AW697" s="14" t="s">
        <v>34</v>
      </c>
      <c r="AX697" s="14" t="s">
        <v>72</v>
      </c>
      <c r="AY697" s="194" t="s">
        <v>154</v>
      </c>
    </row>
    <row r="698" s="14" customFormat="1">
      <c r="A698" s="14"/>
      <c r="B698" s="193"/>
      <c r="C698" s="14"/>
      <c r="D698" s="186" t="s">
        <v>166</v>
      </c>
      <c r="E698" s="194" t="s">
        <v>3</v>
      </c>
      <c r="F698" s="195" t="s">
        <v>1230</v>
      </c>
      <c r="G698" s="14"/>
      <c r="H698" s="196">
        <v>-2.222</v>
      </c>
      <c r="I698" s="197"/>
      <c r="J698" s="14"/>
      <c r="K698" s="14"/>
      <c r="L698" s="193"/>
      <c r="M698" s="198"/>
      <c r="N698" s="199"/>
      <c r="O698" s="199"/>
      <c r="P698" s="199"/>
      <c r="Q698" s="199"/>
      <c r="R698" s="199"/>
      <c r="S698" s="199"/>
      <c r="T698" s="20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94" t="s">
        <v>166</v>
      </c>
      <c r="AU698" s="194" t="s">
        <v>82</v>
      </c>
      <c r="AV698" s="14" t="s">
        <v>82</v>
      </c>
      <c r="AW698" s="14" t="s">
        <v>34</v>
      </c>
      <c r="AX698" s="14" t="s">
        <v>72</v>
      </c>
      <c r="AY698" s="194" t="s">
        <v>154</v>
      </c>
    </row>
    <row r="699" s="14" customFormat="1">
      <c r="A699" s="14"/>
      <c r="B699" s="193"/>
      <c r="C699" s="14"/>
      <c r="D699" s="186" t="s">
        <v>166</v>
      </c>
      <c r="E699" s="194" t="s">
        <v>3</v>
      </c>
      <c r="F699" s="195" t="s">
        <v>248</v>
      </c>
      <c r="G699" s="14"/>
      <c r="H699" s="196">
        <v>-1.7729999999999999</v>
      </c>
      <c r="I699" s="197"/>
      <c r="J699" s="14"/>
      <c r="K699" s="14"/>
      <c r="L699" s="193"/>
      <c r="M699" s="198"/>
      <c r="N699" s="199"/>
      <c r="O699" s="199"/>
      <c r="P699" s="199"/>
      <c r="Q699" s="199"/>
      <c r="R699" s="199"/>
      <c r="S699" s="199"/>
      <c r="T699" s="20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94" t="s">
        <v>166</v>
      </c>
      <c r="AU699" s="194" t="s">
        <v>82</v>
      </c>
      <c r="AV699" s="14" t="s">
        <v>82</v>
      </c>
      <c r="AW699" s="14" t="s">
        <v>34</v>
      </c>
      <c r="AX699" s="14" t="s">
        <v>72</v>
      </c>
      <c r="AY699" s="194" t="s">
        <v>154</v>
      </c>
    </row>
    <row r="700" s="14" customFormat="1">
      <c r="A700" s="14"/>
      <c r="B700" s="193"/>
      <c r="C700" s="14"/>
      <c r="D700" s="186" t="s">
        <v>166</v>
      </c>
      <c r="E700" s="194" t="s">
        <v>3</v>
      </c>
      <c r="F700" s="195" t="s">
        <v>237</v>
      </c>
      <c r="G700" s="14"/>
      <c r="H700" s="196">
        <v>-1.5760000000000001</v>
      </c>
      <c r="I700" s="197"/>
      <c r="J700" s="14"/>
      <c r="K700" s="14"/>
      <c r="L700" s="193"/>
      <c r="M700" s="198"/>
      <c r="N700" s="199"/>
      <c r="O700" s="199"/>
      <c r="P700" s="199"/>
      <c r="Q700" s="199"/>
      <c r="R700" s="199"/>
      <c r="S700" s="199"/>
      <c r="T700" s="20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194" t="s">
        <v>166</v>
      </c>
      <c r="AU700" s="194" t="s">
        <v>82</v>
      </c>
      <c r="AV700" s="14" t="s">
        <v>82</v>
      </c>
      <c r="AW700" s="14" t="s">
        <v>34</v>
      </c>
      <c r="AX700" s="14" t="s">
        <v>72</v>
      </c>
      <c r="AY700" s="194" t="s">
        <v>154</v>
      </c>
    </row>
    <row r="701" s="14" customFormat="1">
      <c r="A701" s="14"/>
      <c r="B701" s="193"/>
      <c r="C701" s="14"/>
      <c r="D701" s="186" t="s">
        <v>166</v>
      </c>
      <c r="E701" s="194" t="s">
        <v>3</v>
      </c>
      <c r="F701" s="195" t="s">
        <v>714</v>
      </c>
      <c r="G701" s="14"/>
      <c r="H701" s="196">
        <v>-1.843</v>
      </c>
      <c r="I701" s="197"/>
      <c r="J701" s="14"/>
      <c r="K701" s="14"/>
      <c r="L701" s="193"/>
      <c r="M701" s="198"/>
      <c r="N701" s="199"/>
      <c r="O701" s="199"/>
      <c r="P701" s="199"/>
      <c r="Q701" s="199"/>
      <c r="R701" s="199"/>
      <c r="S701" s="199"/>
      <c r="T701" s="20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94" t="s">
        <v>166</v>
      </c>
      <c r="AU701" s="194" t="s">
        <v>82</v>
      </c>
      <c r="AV701" s="14" t="s">
        <v>82</v>
      </c>
      <c r="AW701" s="14" t="s">
        <v>34</v>
      </c>
      <c r="AX701" s="14" t="s">
        <v>72</v>
      </c>
      <c r="AY701" s="194" t="s">
        <v>154</v>
      </c>
    </row>
    <row r="702" s="13" customFormat="1">
      <c r="A702" s="13"/>
      <c r="B702" s="185"/>
      <c r="C702" s="13"/>
      <c r="D702" s="186" t="s">
        <v>166</v>
      </c>
      <c r="E702" s="187" t="s">
        <v>3</v>
      </c>
      <c r="F702" s="188" t="s">
        <v>1231</v>
      </c>
      <c r="G702" s="13"/>
      <c r="H702" s="187" t="s">
        <v>3</v>
      </c>
      <c r="I702" s="189"/>
      <c r="J702" s="13"/>
      <c r="K702" s="13"/>
      <c r="L702" s="185"/>
      <c r="M702" s="190"/>
      <c r="N702" s="191"/>
      <c r="O702" s="191"/>
      <c r="P702" s="191"/>
      <c r="Q702" s="191"/>
      <c r="R702" s="191"/>
      <c r="S702" s="191"/>
      <c r="T702" s="19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7" t="s">
        <v>166</v>
      </c>
      <c r="AU702" s="187" t="s">
        <v>82</v>
      </c>
      <c r="AV702" s="13" t="s">
        <v>80</v>
      </c>
      <c r="AW702" s="13" t="s">
        <v>34</v>
      </c>
      <c r="AX702" s="13" t="s">
        <v>72</v>
      </c>
      <c r="AY702" s="187" t="s">
        <v>154</v>
      </c>
    </row>
    <row r="703" s="14" customFormat="1">
      <c r="A703" s="14"/>
      <c r="B703" s="193"/>
      <c r="C703" s="14"/>
      <c r="D703" s="186" t="s">
        <v>166</v>
      </c>
      <c r="E703" s="194" t="s">
        <v>3</v>
      </c>
      <c r="F703" s="195" t="s">
        <v>1232</v>
      </c>
      <c r="G703" s="14"/>
      <c r="H703" s="196">
        <v>26.875</v>
      </c>
      <c r="I703" s="197"/>
      <c r="J703" s="14"/>
      <c r="K703" s="14"/>
      <c r="L703" s="193"/>
      <c r="M703" s="198"/>
      <c r="N703" s="199"/>
      <c r="O703" s="199"/>
      <c r="P703" s="199"/>
      <c r="Q703" s="199"/>
      <c r="R703" s="199"/>
      <c r="S703" s="199"/>
      <c r="T703" s="20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94" t="s">
        <v>166</v>
      </c>
      <c r="AU703" s="194" t="s">
        <v>82</v>
      </c>
      <c r="AV703" s="14" t="s">
        <v>82</v>
      </c>
      <c r="AW703" s="14" t="s">
        <v>34</v>
      </c>
      <c r="AX703" s="14" t="s">
        <v>72</v>
      </c>
      <c r="AY703" s="194" t="s">
        <v>154</v>
      </c>
    </row>
    <row r="704" s="14" customFormat="1">
      <c r="A704" s="14"/>
      <c r="B704" s="193"/>
      <c r="C704" s="14"/>
      <c r="D704" s="186" t="s">
        <v>166</v>
      </c>
      <c r="E704" s="194" t="s">
        <v>3</v>
      </c>
      <c r="F704" s="195" t="s">
        <v>412</v>
      </c>
      <c r="G704" s="14"/>
      <c r="H704" s="196">
        <v>-6.3040000000000003</v>
      </c>
      <c r="I704" s="197"/>
      <c r="J704" s="14"/>
      <c r="K704" s="14"/>
      <c r="L704" s="193"/>
      <c r="M704" s="198"/>
      <c r="N704" s="199"/>
      <c r="O704" s="199"/>
      <c r="P704" s="199"/>
      <c r="Q704" s="199"/>
      <c r="R704" s="199"/>
      <c r="S704" s="199"/>
      <c r="T704" s="20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4" t="s">
        <v>166</v>
      </c>
      <c r="AU704" s="194" t="s">
        <v>82</v>
      </c>
      <c r="AV704" s="14" t="s">
        <v>82</v>
      </c>
      <c r="AW704" s="14" t="s">
        <v>34</v>
      </c>
      <c r="AX704" s="14" t="s">
        <v>72</v>
      </c>
      <c r="AY704" s="194" t="s">
        <v>154</v>
      </c>
    </row>
    <row r="705" s="14" customFormat="1">
      <c r="A705" s="14"/>
      <c r="B705" s="193"/>
      <c r="C705" s="14"/>
      <c r="D705" s="186" t="s">
        <v>166</v>
      </c>
      <c r="E705" s="194" t="s">
        <v>3</v>
      </c>
      <c r="F705" s="195" t="s">
        <v>248</v>
      </c>
      <c r="G705" s="14"/>
      <c r="H705" s="196">
        <v>-1.7729999999999999</v>
      </c>
      <c r="I705" s="197"/>
      <c r="J705" s="14"/>
      <c r="K705" s="14"/>
      <c r="L705" s="193"/>
      <c r="M705" s="198"/>
      <c r="N705" s="199"/>
      <c r="O705" s="199"/>
      <c r="P705" s="199"/>
      <c r="Q705" s="199"/>
      <c r="R705" s="199"/>
      <c r="S705" s="199"/>
      <c r="T705" s="20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194" t="s">
        <v>166</v>
      </c>
      <c r="AU705" s="194" t="s">
        <v>82</v>
      </c>
      <c r="AV705" s="14" t="s">
        <v>82</v>
      </c>
      <c r="AW705" s="14" t="s">
        <v>34</v>
      </c>
      <c r="AX705" s="14" t="s">
        <v>72</v>
      </c>
      <c r="AY705" s="194" t="s">
        <v>154</v>
      </c>
    </row>
    <row r="706" s="14" customFormat="1">
      <c r="A706" s="14"/>
      <c r="B706" s="193"/>
      <c r="C706" s="14"/>
      <c r="D706" s="186" t="s">
        <v>166</v>
      </c>
      <c r="E706" s="194" t="s">
        <v>3</v>
      </c>
      <c r="F706" s="195" t="s">
        <v>236</v>
      </c>
      <c r="G706" s="14"/>
      <c r="H706" s="196">
        <v>-2.758</v>
      </c>
      <c r="I706" s="197"/>
      <c r="J706" s="14"/>
      <c r="K706" s="14"/>
      <c r="L706" s="193"/>
      <c r="M706" s="198"/>
      <c r="N706" s="199"/>
      <c r="O706" s="199"/>
      <c r="P706" s="199"/>
      <c r="Q706" s="199"/>
      <c r="R706" s="199"/>
      <c r="S706" s="199"/>
      <c r="T706" s="20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194" t="s">
        <v>166</v>
      </c>
      <c r="AU706" s="194" t="s">
        <v>82</v>
      </c>
      <c r="AV706" s="14" t="s">
        <v>82</v>
      </c>
      <c r="AW706" s="14" t="s">
        <v>34</v>
      </c>
      <c r="AX706" s="14" t="s">
        <v>72</v>
      </c>
      <c r="AY706" s="194" t="s">
        <v>154</v>
      </c>
    </row>
    <row r="707" s="13" customFormat="1">
      <c r="A707" s="13"/>
      <c r="B707" s="185"/>
      <c r="C707" s="13"/>
      <c r="D707" s="186" t="s">
        <v>166</v>
      </c>
      <c r="E707" s="187" t="s">
        <v>3</v>
      </c>
      <c r="F707" s="188" t="s">
        <v>1233</v>
      </c>
      <c r="G707" s="13"/>
      <c r="H707" s="187" t="s">
        <v>3</v>
      </c>
      <c r="I707" s="189"/>
      <c r="J707" s="13"/>
      <c r="K707" s="13"/>
      <c r="L707" s="185"/>
      <c r="M707" s="190"/>
      <c r="N707" s="191"/>
      <c r="O707" s="191"/>
      <c r="P707" s="191"/>
      <c r="Q707" s="191"/>
      <c r="R707" s="191"/>
      <c r="S707" s="191"/>
      <c r="T707" s="19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7" t="s">
        <v>166</v>
      </c>
      <c r="AU707" s="187" t="s">
        <v>82</v>
      </c>
      <c r="AV707" s="13" t="s">
        <v>80</v>
      </c>
      <c r="AW707" s="13" t="s">
        <v>34</v>
      </c>
      <c r="AX707" s="13" t="s">
        <v>72</v>
      </c>
      <c r="AY707" s="187" t="s">
        <v>154</v>
      </c>
    </row>
    <row r="708" s="14" customFormat="1">
      <c r="A708" s="14"/>
      <c r="B708" s="193"/>
      <c r="C708" s="14"/>
      <c r="D708" s="186" t="s">
        <v>166</v>
      </c>
      <c r="E708" s="194" t="s">
        <v>3</v>
      </c>
      <c r="F708" s="195" t="s">
        <v>413</v>
      </c>
      <c r="G708" s="14"/>
      <c r="H708" s="196">
        <v>46.600000000000001</v>
      </c>
      <c r="I708" s="197"/>
      <c r="J708" s="14"/>
      <c r="K708" s="14"/>
      <c r="L708" s="193"/>
      <c r="M708" s="198"/>
      <c r="N708" s="199"/>
      <c r="O708" s="199"/>
      <c r="P708" s="199"/>
      <c r="Q708" s="199"/>
      <c r="R708" s="199"/>
      <c r="S708" s="199"/>
      <c r="T708" s="20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94" t="s">
        <v>166</v>
      </c>
      <c r="AU708" s="194" t="s">
        <v>82</v>
      </c>
      <c r="AV708" s="14" t="s">
        <v>82</v>
      </c>
      <c r="AW708" s="14" t="s">
        <v>34</v>
      </c>
      <c r="AX708" s="14" t="s">
        <v>72</v>
      </c>
      <c r="AY708" s="194" t="s">
        <v>154</v>
      </c>
    </row>
    <row r="709" s="14" customFormat="1">
      <c r="A709" s="14"/>
      <c r="B709" s="193"/>
      <c r="C709" s="14"/>
      <c r="D709" s="186" t="s">
        <v>166</v>
      </c>
      <c r="E709" s="194" t="s">
        <v>3</v>
      </c>
      <c r="F709" s="195" t="s">
        <v>237</v>
      </c>
      <c r="G709" s="14"/>
      <c r="H709" s="196">
        <v>-1.5760000000000001</v>
      </c>
      <c r="I709" s="197"/>
      <c r="J709" s="14"/>
      <c r="K709" s="14"/>
      <c r="L709" s="193"/>
      <c r="M709" s="198"/>
      <c r="N709" s="199"/>
      <c r="O709" s="199"/>
      <c r="P709" s="199"/>
      <c r="Q709" s="199"/>
      <c r="R709" s="199"/>
      <c r="S709" s="199"/>
      <c r="T709" s="20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4" t="s">
        <v>166</v>
      </c>
      <c r="AU709" s="194" t="s">
        <v>82</v>
      </c>
      <c r="AV709" s="14" t="s">
        <v>82</v>
      </c>
      <c r="AW709" s="14" t="s">
        <v>34</v>
      </c>
      <c r="AX709" s="14" t="s">
        <v>72</v>
      </c>
      <c r="AY709" s="194" t="s">
        <v>154</v>
      </c>
    </row>
    <row r="710" s="14" customFormat="1">
      <c r="A710" s="14"/>
      <c r="B710" s="193"/>
      <c r="C710" s="14"/>
      <c r="D710" s="186" t="s">
        <v>166</v>
      </c>
      <c r="E710" s="194" t="s">
        <v>3</v>
      </c>
      <c r="F710" s="195" t="s">
        <v>715</v>
      </c>
      <c r="G710" s="14"/>
      <c r="H710" s="196">
        <v>-1.44</v>
      </c>
      <c r="I710" s="197"/>
      <c r="J710" s="14"/>
      <c r="K710" s="14"/>
      <c r="L710" s="193"/>
      <c r="M710" s="198"/>
      <c r="N710" s="199"/>
      <c r="O710" s="199"/>
      <c r="P710" s="199"/>
      <c r="Q710" s="199"/>
      <c r="R710" s="199"/>
      <c r="S710" s="199"/>
      <c r="T710" s="20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194" t="s">
        <v>166</v>
      </c>
      <c r="AU710" s="194" t="s">
        <v>82</v>
      </c>
      <c r="AV710" s="14" t="s">
        <v>82</v>
      </c>
      <c r="AW710" s="14" t="s">
        <v>34</v>
      </c>
      <c r="AX710" s="14" t="s">
        <v>72</v>
      </c>
      <c r="AY710" s="194" t="s">
        <v>154</v>
      </c>
    </row>
    <row r="711" s="13" customFormat="1">
      <c r="A711" s="13"/>
      <c r="B711" s="185"/>
      <c r="C711" s="13"/>
      <c r="D711" s="186" t="s">
        <v>166</v>
      </c>
      <c r="E711" s="187" t="s">
        <v>3</v>
      </c>
      <c r="F711" s="188" t="s">
        <v>1234</v>
      </c>
      <c r="G711" s="13"/>
      <c r="H711" s="187" t="s">
        <v>3</v>
      </c>
      <c r="I711" s="189"/>
      <c r="J711" s="13"/>
      <c r="K711" s="13"/>
      <c r="L711" s="185"/>
      <c r="M711" s="190"/>
      <c r="N711" s="191"/>
      <c r="O711" s="191"/>
      <c r="P711" s="191"/>
      <c r="Q711" s="191"/>
      <c r="R711" s="191"/>
      <c r="S711" s="191"/>
      <c r="T711" s="19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7" t="s">
        <v>166</v>
      </c>
      <c r="AU711" s="187" t="s">
        <v>82</v>
      </c>
      <c r="AV711" s="13" t="s">
        <v>80</v>
      </c>
      <c r="AW711" s="13" t="s">
        <v>34</v>
      </c>
      <c r="AX711" s="13" t="s">
        <v>72</v>
      </c>
      <c r="AY711" s="187" t="s">
        <v>154</v>
      </c>
    </row>
    <row r="712" s="14" customFormat="1">
      <c r="A712" s="14"/>
      <c r="B712" s="193"/>
      <c r="C712" s="14"/>
      <c r="D712" s="186" t="s">
        <v>166</v>
      </c>
      <c r="E712" s="194" t="s">
        <v>3</v>
      </c>
      <c r="F712" s="195" t="s">
        <v>1235</v>
      </c>
      <c r="G712" s="14"/>
      <c r="H712" s="196">
        <v>40.350000000000001</v>
      </c>
      <c r="I712" s="197"/>
      <c r="J712" s="14"/>
      <c r="K712" s="14"/>
      <c r="L712" s="193"/>
      <c r="M712" s="198"/>
      <c r="N712" s="199"/>
      <c r="O712" s="199"/>
      <c r="P712" s="199"/>
      <c r="Q712" s="199"/>
      <c r="R712" s="199"/>
      <c r="S712" s="199"/>
      <c r="T712" s="20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94" t="s">
        <v>166</v>
      </c>
      <c r="AU712" s="194" t="s">
        <v>82</v>
      </c>
      <c r="AV712" s="14" t="s">
        <v>82</v>
      </c>
      <c r="AW712" s="14" t="s">
        <v>34</v>
      </c>
      <c r="AX712" s="14" t="s">
        <v>72</v>
      </c>
      <c r="AY712" s="194" t="s">
        <v>154</v>
      </c>
    </row>
    <row r="713" s="14" customFormat="1">
      <c r="A713" s="14"/>
      <c r="B713" s="193"/>
      <c r="C713" s="14"/>
      <c r="D713" s="186" t="s">
        <v>166</v>
      </c>
      <c r="E713" s="194" t="s">
        <v>3</v>
      </c>
      <c r="F713" s="195" t="s">
        <v>237</v>
      </c>
      <c r="G713" s="14"/>
      <c r="H713" s="196">
        <v>-1.5760000000000001</v>
      </c>
      <c r="I713" s="197"/>
      <c r="J713" s="14"/>
      <c r="K713" s="14"/>
      <c r="L713" s="193"/>
      <c r="M713" s="198"/>
      <c r="N713" s="199"/>
      <c r="O713" s="199"/>
      <c r="P713" s="199"/>
      <c r="Q713" s="199"/>
      <c r="R713" s="199"/>
      <c r="S713" s="199"/>
      <c r="T713" s="20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194" t="s">
        <v>166</v>
      </c>
      <c r="AU713" s="194" t="s">
        <v>82</v>
      </c>
      <c r="AV713" s="14" t="s">
        <v>82</v>
      </c>
      <c r="AW713" s="14" t="s">
        <v>34</v>
      </c>
      <c r="AX713" s="14" t="s">
        <v>72</v>
      </c>
      <c r="AY713" s="194" t="s">
        <v>154</v>
      </c>
    </row>
    <row r="714" s="14" customFormat="1">
      <c r="A714" s="14"/>
      <c r="B714" s="193"/>
      <c r="C714" s="14"/>
      <c r="D714" s="186" t="s">
        <v>166</v>
      </c>
      <c r="E714" s="194" t="s">
        <v>3</v>
      </c>
      <c r="F714" s="195" t="s">
        <v>715</v>
      </c>
      <c r="G714" s="14"/>
      <c r="H714" s="196">
        <v>-1.44</v>
      </c>
      <c r="I714" s="197"/>
      <c r="J714" s="14"/>
      <c r="K714" s="14"/>
      <c r="L714" s="193"/>
      <c r="M714" s="198"/>
      <c r="N714" s="199"/>
      <c r="O714" s="199"/>
      <c r="P714" s="199"/>
      <c r="Q714" s="199"/>
      <c r="R714" s="199"/>
      <c r="S714" s="199"/>
      <c r="T714" s="20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94" t="s">
        <v>166</v>
      </c>
      <c r="AU714" s="194" t="s">
        <v>82</v>
      </c>
      <c r="AV714" s="14" t="s">
        <v>82</v>
      </c>
      <c r="AW714" s="14" t="s">
        <v>34</v>
      </c>
      <c r="AX714" s="14" t="s">
        <v>72</v>
      </c>
      <c r="AY714" s="194" t="s">
        <v>154</v>
      </c>
    </row>
    <row r="715" s="13" customFormat="1">
      <c r="A715" s="13"/>
      <c r="B715" s="185"/>
      <c r="C715" s="13"/>
      <c r="D715" s="186" t="s">
        <v>166</v>
      </c>
      <c r="E715" s="187" t="s">
        <v>3</v>
      </c>
      <c r="F715" s="188" t="s">
        <v>1236</v>
      </c>
      <c r="G715" s="13"/>
      <c r="H715" s="187" t="s">
        <v>3</v>
      </c>
      <c r="I715" s="189"/>
      <c r="J715" s="13"/>
      <c r="K715" s="13"/>
      <c r="L715" s="185"/>
      <c r="M715" s="190"/>
      <c r="N715" s="191"/>
      <c r="O715" s="191"/>
      <c r="P715" s="191"/>
      <c r="Q715" s="191"/>
      <c r="R715" s="191"/>
      <c r="S715" s="191"/>
      <c r="T715" s="19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7" t="s">
        <v>166</v>
      </c>
      <c r="AU715" s="187" t="s">
        <v>82</v>
      </c>
      <c r="AV715" s="13" t="s">
        <v>80</v>
      </c>
      <c r="AW715" s="13" t="s">
        <v>34</v>
      </c>
      <c r="AX715" s="13" t="s">
        <v>72</v>
      </c>
      <c r="AY715" s="187" t="s">
        <v>154</v>
      </c>
    </row>
    <row r="716" s="14" customFormat="1">
      <c r="A716" s="14"/>
      <c r="B716" s="193"/>
      <c r="C716" s="14"/>
      <c r="D716" s="186" t="s">
        <v>166</v>
      </c>
      <c r="E716" s="194" t="s">
        <v>3</v>
      </c>
      <c r="F716" s="195" t="s">
        <v>1237</v>
      </c>
      <c r="G716" s="14"/>
      <c r="H716" s="196">
        <v>40.924999999999997</v>
      </c>
      <c r="I716" s="197"/>
      <c r="J716" s="14"/>
      <c r="K716" s="14"/>
      <c r="L716" s="193"/>
      <c r="M716" s="198"/>
      <c r="N716" s="199"/>
      <c r="O716" s="199"/>
      <c r="P716" s="199"/>
      <c r="Q716" s="199"/>
      <c r="R716" s="199"/>
      <c r="S716" s="199"/>
      <c r="T716" s="20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4" t="s">
        <v>166</v>
      </c>
      <c r="AU716" s="194" t="s">
        <v>82</v>
      </c>
      <c r="AV716" s="14" t="s">
        <v>82</v>
      </c>
      <c r="AW716" s="14" t="s">
        <v>34</v>
      </c>
      <c r="AX716" s="14" t="s">
        <v>72</v>
      </c>
      <c r="AY716" s="194" t="s">
        <v>154</v>
      </c>
    </row>
    <row r="717" s="14" customFormat="1">
      <c r="A717" s="14"/>
      <c r="B717" s="193"/>
      <c r="C717" s="14"/>
      <c r="D717" s="186" t="s">
        <v>166</v>
      </c>
      <c r="E717" s="194" t="s">
        <v>3</v>
      </c>
      <c r="F717" s="195" t="s">
        <v>237</v>
      </c>
      <c r="G717" s="14"/>
      <c r="H717" s="196">
        <v>-1.5760000000000001</v>
      </c>
      <c r="I717" s="197"/>
      <c r="J717" s="14"/>
      <c r="K717" s="14"/>
      <c r="L717" s="193"/>
      <c r="M717" s="198"/>
      <c r="N717" s="199"/>
      <c r="O717" s="199"/>
      <c r="P717" s="199"/>
      <c r="Q717" s="199"/>
      <c r="R717" s="199"/>
      <c r="S717" s="199"/>
      <c r="T717" s="20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4" t="s">
        <v>166</v>
      </c>
      <c r="AU717" s="194" t="s">
        <v>82</v>
      </c>
      <c r="AV717" s="14" t="s">
        <v>82</v>
      </c>
      <c r="AW717" s="14" t="s">
        <v>34</v>
      </c>
      <c r="AX717" s="14" t="s">
        <v>72</v>
      </c>
      <c r="AY717" s="194" t="s">
        <v>154</v>
      </c>
    </row>
    <row r="718" s="13" customFormat="1">
      <c r="A718" s="13"/>
      <c r="B718" s="185"/>
      <c r="C718" s="13"/>
      <c r="D718" s="186" t="s">
        <v>166</v>
      </c>
      <c r="E718" s="187" t="s">
        <v>3</v>
      </c>
      <c r="F718" s="188" t="s">
        <v>1238</v>
      </c>
      <c r="G718" s="13"/>
      <c r="H718" s="187" t="s">
        <v>3</v>
      </c>
      <c r="I718" s="189"/>
      <c r="J718" s="13"/>
      <c r="K718" s="13"/>
      <c r="L718" s="185"/>
      <c r="M718" s="190"/>
      <c r="N718" s="191"/>
      <c r="O718" s="191"/>
      <c r="P718" s="191"/>
      <c r="Q718" s="191"/>
      <c r="R718" s="191"/>
      <c r="S718" s="191"/>
      <c r="T718" s="19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87" t="s">
        <v>166</v>
      </c>
      <c r="AU718" s="187" t="s">
        <v>82</v>
      </c>
      <c r="AV718" s="13" t="s">
        <v>80</v>
      </c>
      <c r="AW718" s="13" t="s">
        <v>34</v>
      </c>
      <c r="AX718" s="13" t="s">
        <v>72</v>
      </c>
      <c r="AY718" s="187" t="s">
        <v>154</v>
      </c>
    </row>
    <row r="719" s="14" customFormat="1">
      <c r="A719" s="14"/>
      <c r="B719" s="193"/>
      <c r="C719" s="14"/>
      <c r="D719" s="186" t="s">
        <v>166</v>
      </c>
      <c r="E719" s="194" t="s">
        <v>3</v>
      </c>
      <c r="F719" s="195" t="s">
        <v>1239</v>
      </c>
      <c r="G719" s="14"/>
      <c r="H719" s="196">
        <v>40.274999999999999</v>
      </c>
      <c r="I719" s="197"/>
      <c r="J719" s="14"/>
      <c r="K719" s="14"/>
      <c r="L719" s="193"/>
      <c r="M719" s="198"/>
      <c r="N719" s="199"/>
      <c r="O719" s="199"/>
      <c r="P719" s="199"/>
      <c r="Q719" s="199"/>
      <c r="R719" s="199"/>
      <c r="S719" s="199"/>
      <c r="T719" s="20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194" t="s">
        <v>166</v>
      </c>
      <c r="AU719" s="194" t="s">
        <v>82</v>
      </c>
      <c r="AV719" s="14" t="s">
        <v>82</v>
      </c>
      <c r="AW719" s="14" t="s">
        <v>34</v>
      </c>
      <c r="AX719" s="14" t="s">
        <v>72</v>
      </c>
      <c r="AY719" s="194" t="s">
        <v>154</v>
      </c>
    </row>
    <row r="720" s="14" customFormat="1">
      <c r="A720" s="14"/>
      <c r="B720" s="193"/>
      <c r="C720" s="14"/>
      <c r="D720" s="186" t="s">
        <v>166</v>
      </c>
      <c r="E720" s="194" t="s">
        <v>3</v>
      </c>
      <c r="F720" s="195" t="s">
        <v>237</v>
      </c>
      <c r="G720" s="14"/>
      <c r="H720" s="196">
        <v>-1.5760000000000001</v>
      </c>
      <c r="I720" s="197"/>
      <c r="J720" s="14"/>
      <c r="K720" s="14"/>
      <c r="L720" s="193"/>
      <c r="M720" s="198"/>
      <c r="N720" s="199"/>
      <c r="O720" s="199"/>
      <c r="P720" s="199"/>
      <c r="Q720" s="199"/>
      <c r="R720" s="199"/>
      <c r="S720" s="199"/>
      <c r="T720" s="20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94" t="s">
        <v>166</v>
      </c>
      <c r="AU720" s="194" t="s">
        <v>82</v>
      </c>
      <c r="AV720" s="14" t="s">
        <v>82</v>
      </c>
      <c r="AW720" s="14" t="s">
        <v>34</v>
      </c>
      <c r="AX720" s="14" t="s">
        <v>72</v>
      </c>
      <c r="AY720" s="194" t="s">
        <v>154</v>
      </c>
    </row>
    <row r="721" s="13" customFormat="1">
      <c r="A721" s="13"/>
      <c r="B721" s="185"/>
      <c r="C721" s="13"/>
      <c r="D721" s="186" t="s">
        <v>166</v>
      </c>
      <c r="E721" s="187" t="s">
        <v>3</v>
      </c>
      <c r="F721" s="188" t="s">
        <v>1240</v>
      </c>
      <c r="G721" s="13"/>
      <c r="H721" s="187" t="s">
        <v>3</v>
      </c>
      <c r="I721" s="189"/>
      <c r="J721" s="13"/>
      <c r="K721" s="13"/>
      <c r="L721" s="185"/>
      <c r="M721" s="190"/>
      <c r="N721" s="191"/>
      <c r="O721" s="191"/>
      <c r="P721" s="191"/>
      <c r="Q721" s="191"/>
      <c r="R721" s="191"/>
      <c r="S721" s="191"/>
      <c r="T721" s="19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7" t="s">
        <v>166</v>
      </c>
      <c r="AU721" s="187" t="s">
        <v>82</v>
      </c>
      <c r="AV721" s="13" t="s">
        <v>80</v>
      </c>
      <c r="AW721" s="13" t="s">
        <v>34</v>
      </c>
      <c r="AX721" s="13" t="s">
        <v>72</v>
      </c>
      <c r="AY721" s="187" t="s">
        <v>154</v>
      </c>
    </row>
    <row r="722" s="14" customFormat="1">
      <c r="A722" s="14"/>
      <c r="B722" s="193"/>
      <c r="C722" s="14"/>
      <c r="D722" s="186" t="s">
        <v>166</v>
      </c>
      <c r="E722" s="194" t="s">
        <v>3</v>
      </c>
      <c r="F722" s="195" t="s">
        <v>1241</v>
      </c>
      <c r="G722" s="14"/>
      <c r="H722" s="196">
        <v>39.350000000000001</v>
      </c>
      <c r="I722" s="197"/>
      <c r="J722" s="14"/>
      <c r="K722" s="14"/>
      <c r="L722" s="193"/>
      <c r="M722" s="198"/>
      <c r="N722" s="199"/>
      <c r="O722" s="199"/>
      <c r="P722" s="199"/>
      <c r="Q722" s="199"/>
      <c r="R722" s="199"/>
      <c r="S722" s="199"/>
      <c r="T722" s="20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94" t="s">
        <v>166</v>
      </c>
      <c r="AU722" s="194" t="s">
        <v>82</v>
      </c>
      <c r="AV722" s="14" t="s">
        <v>82</v>
      </c>
      <c r="AW722" s="14" t="s">
        <v>34</v>
      </c>
      <c r="AX722" s="14" t="s">
        <v>72</v>
      </c>
      <c r="AY722" s="194" t="s">
        <v>154</v>
      </c>
    </row>
    <row r="723" s="14" customFormat="1">
      <c r="A723" s="14"/>
      <c r="B723" s="193"/>
      <c r="C723" s="14"/>
      <c r="D723" s="186" t="s">
        <v>166</v>
      </c>
      <c r="E723" s="194" t="s">
        <v>3</v>
      </c>
      <c r="F723" s="195" t="s">
        <v>237</v>
      </c>
      <c r="G723" s="14"/>
      <c r="H723" s="196">
        <v>-1.5760000000000001</v>
      </c>
      <c r="I723" s="197"/>
      <c r="J723" s="14"/>
      <c r="K723" s="14"/>
      <c r="L723" s="193"/>
      <c r="M723" s="198"/>
      <c r="N723" s="199"/>
      <c r="O723" s="199"/>
      <c r="P723" s="199"/>
      <c r="Q723" s="199"/>
      <c r="R723" s="199"/>
      <c r="S723" s="199"/>
      <c r="T723" s="20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194" t="s">
        <v>166</v>
      </c>
      <c r="AU723" s="194" t="s">
        <v>82</v>
      </c>
      <c r="AV723" s="14" t="s">
        <v>82</v>
      </c>
      <c r="AW723" s="14" t="s">
        <v>34</v>
      </c>
      <c r="AX723" s="14" t="s">
        <v>72</v>
      </c>
      <c r="AY723" s="194" t="s">
        <v>154</v>
      </c>
    </row>
    <row r="724" s="14" customFormat="1">
      <c r="A724" s="14"/>
      <c r="B724" s="193"/>
      <c r="C724" s="14"/>
      <c r="D724" s="186" t="s">
        <v>166</v>
      </c>
      <c r="E724" s="194" t="s">
        <v>3</v>
      </c>
      <c r="F724" s="195" t="s">
        <v>715</v>
      </c>
      <c r="G724" s="14"/>
      <c r="H724" s="196">
        <v>-1.44</v>
      </c>
      <c r="I724" s="197"/>
      <c r="J724" s="14"/>
      <c r="K724" s="14"/>
      <c r="L724" s="193"/>
      <c r="M724" s="198"/>
      <c r="N724" s="199"/>
      <c r="O724" s="199"/>
      <c r="P724" s="199"/>
      <c r="Q724" s="199"/>
      <c r="R724" s="199"/>
      <c r="S724" s="199"/>
      <c r="T724" s="20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94" t="s">
        <v>166</v>
      </c>
      <c r="AU724" s="194" t="s">
        <v>82</v>
      </c>
      <c r="AV724" s="14" t="s">
        <v>82</v>
      </c>
      <c r="AW724" s="14" t="s">
        <v>34</v>
      </c>
      <c r="AX724" s="14" t="s">
        <v>72</v>
      </c>
      <c r="AY724" s="194" t="s">
        <v>154</v>
      </c>
    </row>
    <row r="725" s="13" customFormat="1">
      <c r="A725" s="13"/>
      <c r="B725" s="185"/>
      <c r="C725" s="13"/>
      <c r="D725" s="186" t="s">
        <v>166</v>
      </c>
      <c r="E725" s="187" t="s">
        <v>3</v>
      </c>
      <c r="F725" s="188" t="s">
        <v>907</v>
      </c>
      <c r="G725" s="13"/>
      <c r="H725" s="187" t="s">
        <v>3</v>
      </c>
      <c r="I725" s="189"/>
      <c r="J725" s="13"/>
      <c r="K725" s="13"/>
      <c r="L725" s="185"/>
      <c r="M725" s="190"/>
      <c r="N725" s="191"/>
      <c r="O725" s="191"/>
      <c r="P725" s="191"/>
      <c r="Q725" s="191"/>
      <c r="R725" s="191"/>
      <c r="S725" s="191"/>
      <c r="T725" s="19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7" t="s">
        <v>166</v>
      </c>
      <c r="AU725" s="187" t="s">
        <v>82</v>
      </c>
      <c r="AV725" s="13" t="s">
        <v>80</v>
      </c>
      <c r="AW725" s="13" t="s">
        <v>34</v>
      </c>
      <c r="AX725" s="13" t="s">
        <v>72</v>
      </c>
      <c r="AY725" s="187" t="s">
        <v>154</v>
      </c>
    </row>
    <row r="726" s="14" customFormat="1">
      <c r="A726" s="14"/>
      <c r="B726" s="193"/>
      <c r="C726" s="14"/>
      <c r="D726" s="186" t="s">
        <v>166</v>
      </c>
      <c r="E726" s="194" t="s">
        <v>3</v>
      </c>
      <c r="F726" s="195" t="s">
        <v>1242</v>
      </c>
      <c r="G726" s="14"/>
      <c r="H726" s="196">
        <v>73.477999999999994</v>
      </c>
      <c r="I726" s="197"/>
      <c r="J726" s="14"/>
      <c r="K726" s="14"/>
      <c r="L726" s="193"/>
      <c r="M726" s="198"/>
      <c r="N726" s="199"/>
      <c r="O726" s="199"/>
      <c r="P726" s="199"/>
      <c r="Q726" s="199"/>
      <c r="R726" s="199"/>
      <c r="S726" s="199"/>
      <c r="T726" s="20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4" t="s">
        <v>166</v>
      </c>
      <c r="AU726" s="194" t="s">
        <v>82</v>
      </c>
      <c r="AV726" s="14" t="s">
        <v>82</v>
      </c>
      <c r="AW726" s="14" t="s">
        <v>34</v>
      </c>
      <c r="AX726" s="14" t="s">
        <v>72</v>
      </c>
      <c r="AY726" s="194" t="s">
        <v>154</v>
      </c>
    </row>
    <row r="727" s="14" customFormat="1">
      <c r="A727" s="14"/>
      <c r="B727" s="193"/>
      <c r="C727" s="14"/>
      <c r="D727" s="186" t="s">
        <v>166</v>
      </c>
      <c r="E727" s="194" t="s">
        <v>3</v>
      </c>
      <c r="F727" s="195" t="s">
        <v>1243</v>
      </c>
      <c r="G727" s="14"/>
      <c r="H727" s="196">
        <v>-6.6660000000000004</v>
      </c>
      <c r="I727" s="197"/>
      <c r="J727" s="14"/>
      <c r="K727" s="14"/>
      <c r="L727" s="193"/>
      <c r="M727" s="198"/>
      <c r="N727" s="199"/>
      <c r="O727" s="199"/>
      <c r="P727" s="199"/>
      <c r="Q727" s="199"/>
      <c r="R727" s="199"/>
      <c r="S727" s="199"/>
      <c r="T727" s="20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194" t="s">
        <v>166</v>
      </c>
      <c r="AU727" s="194" t="s">
        <v>82</v>
      </c>
      <c r="AV727" s="14" t="s">
        <v>82</v>
      </c>
      <c r="AW727" s="14" t="s">
        <v>34</v>
      </c>
      <c r="AX727" s="14" t="s">
        <v>72</v>
      </c>
      <c r="AY727" s="194" t="s">
        <v>154</v>
      </c>
    </row>
    <row r="728" s="15" customFormat="1">
      <c r="A728" s="15"/>
      <c r="B728" s="201"/>
      <c r="C728" s="15"/>
      <c r="D728" s="186" t="s">
        <v>166</v>
      </c>
      <c r="E728" s="202" t="s">
        <v>3</v>
      </c>
      <c r="F728" s="203" t="s">
        <v>171</v>
      </c>
      <c r="G728" s="15"/>
      <c r="H728" s="204">
        <v>1333.0849999999994</v>
      </c>
      <c r="I728" s="205"/>
      <c r="J728" s="15"/>
      <c r="K728" s="15"/>
      <c r="L728" s="201"/>
      <c r="M728" s="206"/>
      <c r="N728" s="207"/>
      <c r="O728" s="207"/>
      <c r="P728" s="207"/>
      <c r="Q728" s="207"/>
      <c r="R728" s="207"/>
      <c r="S728" s="207"/>
      <c r="T728" s="20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02" t="s">
        <v>166</v>
      </c>
      <c r="AU728" s="202" t="s">
        <v>82</v>
      </c>
      <c r="AV728" s="15" t="s">
        <v>162</v>
      </c>
      <c r="AW728" s="15" t="s">
        <v>34</v>
      </c>
      <c r="AX728" s="15" t="s">
        <v>80</v>
      </c>
      <c r="AY728" s="202" t="s">
        <v>154</v>
      </c>
    </row>
    <row r="729" s="2" customFormat="1" ht="44.25" customHeight="1">
      <c r="A729" s="40"/>
      <c r="B729" s="166"/>
      <c r="C729" s="167" t="s">
        <v>1244</v>
      </c>
      <c r="D729" s="167" t="s">
        <v>157</v>
      </c>
      <c r="E729" s="168" t="s">
        <v>1245</v>
      </c>
      <c r="F729" s="169" t="s">
        <v>1246</v>
      </c>
      <c r="G729" s="170" t="s">
        <v>186</v>
      </c>
      <c r="H729" s="171">
        <v>1059.539</v>
      </c>
      <c r="I729" s="172"/>
      <c r="J729" s="173">
        <f>ROUND(I729*H729,2)</f>
        <v>0</v>
      </c>
      <c r="K729" s="169" t="s">
        <v>161</v>
      </c>
      <c r="L729" s="41"/>
      <c r="M729" s="174" t="s">
        <v>3</v>
      </c>
      <c r="N729" s="175" t="s">
        <v>43</v>
      </c>
      <c r="O729" s="74"/>
      <c r="P729" s="176">
        <f>O729*H729</f>
        <v>0</v>
      </c>
      <c r="Q729" s="176">
        <v>0.016279999999999999</v>
      </c>
      <c r="R729" s="176">
        <f>Q729*H729</f>
        <v>17.249294920000001</v>
      </c>
      <c r="S729" s="176">
        <v>0</v>
      </c>
      <c r="T729" s="177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178" t="s">
        <v>162</v>
      </c>
      <c r="AT729" s="178" t="s">
        <v>157</v>
      </c>
      <c r="AU729" s="178" t="s">
        <v>82</v>
      </c>
      <c r="AY729" s="21" t="s">
        <v>154</v>
      </c>
      <c r="BE729" s="179">
        <f>IF(N729="základní",J729,0)</f>
        <v>0</v>
      </c>
      <c r="BF729" s="179">
        <f>IF(N729="snížená",J729,0)</f>
        <v>0</v>
      </c>
      <c r="BG729" s="179">
        <f>IF(N729="zákl. přenesená",J729,0)</f>
        <v>0</v>
      </c>
      <c r="BH729" s="179">
        <f>IF(N729="sníž. přenesená",J729,0)</f>
        <v>0</v>
      </c>
      <c r="BI729" s="179">
        <f>IF(N729="nulová",J729,0)</f>
        <v>0</v>
      </c>
      <c r="BJ729" s="21" t="s">
        <v>80</v>
      </c>
      <c r="BK729" s="179">
        <f>ROUND(I729*H729,2)</f>
        <v>0</v>
      </c>
      <c r="BL729" s="21" t="s">
        <v>162</v>
      </c>
      <c r="BM729" s="178" t="s">
        <v>1247</v>
      </c>
    </row>
    <row r="730" s="2" customFormat="1">
      <c r="A730" s="40"/>
      <c r="B730" s="41"/>
      <c r="C730" s="40"/>
      <c r="D730" s="180" t="s">
        <v>164</v>
      </c>
      <c r="E730" s="40"/>
      <c r="F730" s="181" t="s">
        <v>1248</v>
      </c>
      <c r="G730" s="40"/>
      <c r="H730" s="40"/>
      <c r="I730" s="182"/>
      <c r="J730" s="40"/>
      <c r="K730" s="40"/>
      <c r="L730" s="41"/>
      <c r="M730" s="183"/>
      <c r="N730" s="184"/>
      <c r="O730" s="74"/>
      <c r="P730" s="74"/>
      <c r="Q730" s="74"/>
      <c r="R730" s="74"/>
      <c r="S730" s="74"/>
      <c r="T730" s="75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21" t="s">
        <v>164</v>
      </c>
      <c r="AU730" s="21" t="s">
        <v>82</v>
      </c>
    </row>
    <row r="731" s="13" customFormat="1">
      <c r="A731" s="13"/>
      <c r="B731" s="185"/>
      <c r="C731" s="13"/>
      <c r="D731" s="186" t="s">
        <v>166</v>
      </c>
      <c r="E731" s="187" t="s">
        <v>3</v>
      </c>
      <c r="F731" s="188" t="s">
        <v>195</v>
      </c>
      <c r="G731" s="13"/>
      <c r="H731" s="187" t="s">
        <v>3</v>
      </c>
      <c r="I731" s="189"/>
      <c r="J731" s="13"/>
      <c r="K731" s="13"/>
      <c r="L731" s="185"/>
      <c r="M731" s="190"/>
      <c r="N731" s="191"/>
      <c r="O731" s="191"/>
      <c r="P731" s="191"/>
      <c r="Q731" s="191"/>
      <c r="R731" s="191"/>
      <c r="S731" s="191"/>
      <c r="T731" s="19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87" t="s">
        <v>166</v>
      </c>
      <c r="AU731" s="187" t="s">
        <v>82</v>
      </c>
      <c r="AV731" s="13" t="s">
        <v>80</v>
      </c>
      <c r="AW731" s="13" t="s">
        <v>34</v>
      </c>
      <c r="AX731" s="13" t="s">
        <v>72</v>
      </c>
      <c r="AY731" s="187" t="s">
        <v>154</v>
      </c>
    </row>
    <row r="732" s="13" customFormat="1">
      <c r="A732" s="13"/>
      <c r="B732" s="185"/>
      <c r="C732" s="13"/>
      <c r="D732" s="186" t="s">
        <v>166</v>
      </c>
      <c r="E732" s="187" t="s">
        <v>3</v>
      </c>
      <c r="F732" s="188" t="s">
        <v>1172</v>
      </c>
      <c r="G732" s="13"/>
      <c r="H732" s="187" t="s">
        <v>3</v>
      </c>
      <c r="I732" s="189"/>
      <c r="J732" s="13"/>
      <c r="K732" s="13"/>
      <c r="L732" s="185"/>
      <c r="M732" s="190"/>
      <c r="N732" s="191"/>
      <c r="O732" s="191"/>
      <c r="P732" s="191"/>
      <c r="Q732" s="191"/>
      <c r="R732" s="191"/>
      <c r="S732" s="191"/>
      <c r="T732" s="19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7" t="s">
        <v>166</v>
      </c>
      <c r="AU732" s="187" t="s">
        <v>82</v>
      </c>
      <c r="AV732" s="13" t="s">
        <v>80</v>
      </c>
      <c r="AW732" s="13" t="s">
        <v>34</v>
      </c>
      <c r="AX732" s="13" t="s">
        <v>72</v>
      </c>
      <c r="AY732" s="187" t="s">
        <v>154</v>
      </c>
    </row>
    <row r="733" s="14" customFormat="1">
      <c r="A733" s="14"/>
      <c r="B733" s="193"/>
      <c r="C733" s="14"/>
      <c r="D733" s="186" t="s">
        <v>166</v>
      </c>
      <c r="E733" s="194" t="s">
        <v>3</v>
      </c>
      <c r="F733" s="195" t="s">
        <v>393</v>
      </c>
      <c r="G733" s="14"/>
      <c r="H733" s="196">
        <v>45.723999999999997</v>
      </c>
      <c r="I733" s="197"/>
      <c r="J733" s="14"/>
      <c r="K733" s="14"/>
      <c r="L733" s="193"/>
      <c r="M733" s="198"/>
      <c r="N733" s="199"/>
      <c r="O733" s="199"/>
      <c r="P733" s="199"/>
      <c r="Q733" s="199"/>
      <c r="R733" s="199"/>
      <c r="S733" s="199"/>
      <c r="T733" s="20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4" t="s">
        <v>166</v>
      </c>
      <c r="AU733" s="194" t="s">
        <v>82</v>
      </c>
      <c r="AV733" s="14" t="s">
        <v>82</v>
      </c>
      <c r="AW733" s="14" t="s">
        <v>34</v>
      </c>
      <c r="AX733" s="14" t="s">
        <v>72</v>
      </c>
      <c r="AY733" s="194" t="s">
        <v>154</v>
      </c>
    </row>
    <row r="734" s="14" customFormat="1">
      <c r="A734" s="14"/>
      <c r="B734" s="193"/>
      <c r="C734" s="14"/>
      <c r="D734" s="186" t="s">
        <v>166</v>
      </c>
      <c r="E734" s="194" t="s">
        <v>3</v>
      </c>
      <c r="F734" s="195" t="s">
        <v>1173</v>
      </c>
      <c r="G734" s="14"/>
      <c r="H734" s="196">
        <v>-4.9779999999999998</v>
      </c>
      <c r="I734" s="197"/>
      <c r="J734" s="14"/>
      <c r="K734" s="14"/>
      <c r="L734" s="193"/>
      <c r="M734" s="198"/>
      <c r="N734" s="199"/>
      <c r="O734" s="199"/>
      <c r="P734" s="199"/>
      <c r="Q734" s="199"/>
      <c r="R734" s="199"/>
      <c r="S734" s="199"/>
      <c r="T734" s="20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4" t="s">
        <v>166</v>
      </c>
      <c r="AU734" s="194" t="s">
        <v>82</v>
      </c>
      <c r="AV734" s="14" t="s">
        <v>82</v>
      </c>
      <c r="AW734" s="14" t="s">
        <v>34</v>
      </c>
      <c r="AX734" s="14" t="s">
        <v>72</v>
      </c>
      <c r="AY734" s="194" t="s">
        <v>154</v>
      </c>
    </row>
    <row r="735" s="14" customFormat="1">
      <c r="A735" s="14"/>
      <c r="B735" s="193"/>
      <c r="C735" s="14"/>
      <c r="D735" s="186" t="s">
        <v>166</v>
      </c>
      <c r="E735" s="194" t="s">
        <v>3</v>
      </c>
      <c r="F735" s="195" t="s">
        <v>380</v>
      </c>
      <c r="G735" s="14"/>
      <c r="H735" s="196">
        <v>-2.4630000000000001</v>
      </c>
      <c r="I735" s="197"/>
      <c r="J735" s="14"/>
      <c r="K735" s="14"/>
      <c r="L735" s="193"/>
      <c r="M735" s="198"/>
      <c r="N735" s="199"/>
      <c r="O735" s="199"/>
      <c r="P735" s="199"/>
      <c r="Q735" s="199"/>
      <c r="R735" s="199"/>
      <c r="S735" s="199"/>
      <c r="T735" s="20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94" t="s">
        <v>166</v>
      </c>
      <c r="AU735" s="194" t="s">
        <v>82</v>
      </c>
      <c r="AV735" s="14" t="s">
        <v>82</v>
      </c>
      <c r="AW735" s="14" t="s">
        <v>34</v>
      </c>
      <c r="AX735" s="14" t="s">
        <v>72</v>
      </c>
      <c r="AY735" s="194" t="s">
        <v>154</v>
      </c>
    </row>
    <row r="736" s="14" customFormat="1">
      <c r="A736" s="14"/>
      <c r="B736" s="193"/>
      <c r="C736" s="14"/>
      <c r="D736" s="186" t="s">
        <v>166</v>
      </c>
      <c r="E736" s="194" t="s">
        <v>3</v>
      </c>
      <c r="F736" s="195" t="s">
        <v>1174</v>
      </c>
      <c r="G736" s="14"/>
      <c r="H736" s="196">
        <v>-4.7279999999999998</v>
      </c>
      <c r="I736" s="197"/>
      <c r="J736" s="14"/>
      <c r="K736" s="14"/>
      <c r="L736" s="193"/>
      <c r="M736" s="198"/>
      <c r="N736" s="199"/>
      <c r="O736" s="199"/>
      <c r="P736" s="199"/>
      <c r="Q736" s="199"/>
      <c r="R736" s="199"/>
      <c r="S736" s="199"/>
      <c r="T736" s="20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94" t="s">
        <v>166</v>
      </c>
      <c r="AU736" s="194" t="s">
        <v>82</v>
      </c>
      <c r="AV736" s="14" t="s">
        <v>82</v>
      </c>
      <c r="AW736" s="14" t="s">
        <v>34</v>
      </c>
      <c r="AX736" s="14" t="s">
        <v>72</v>
      </c>
      <c r="AY736" s="194" t="s">
        <v>154</v>
      </c>
    </row>
    <row r="737" s="13" customFormat="1">
      <c r="A737" s="13"/>
      <c r="B737" s="185"/>
      <c r="C737" s="13"/>
      <c r="D737" s="186" t="s">
        <v>166</v>
      </c>
      <c r="E737" s="187" t="s">
        <v>3</v>
      </c>
      <c r="F737" s="188" t="s">
        <v>1175</v>
      </c>
      <c r="G737" s="13"/>
      <c r="H737" s="187" t="s">
        <v>3</v>
      </c>
      <c r="I737" s="189"/>
      <c r="J737" s="13"/>
      <c r="K737" s="13"/>
      <c r="L737" s="185"/>
      <c r="M737" s="190"/>
      <c r="N737" s="191"/>
      <c r="O737" s="191"/>
      <c r="P737" s="191"/>
      <c r="Q737" s="191"/>
      <c r="R737" s="191"/>
      <c r="S737" s="191"/>
      <c r="T737" s="19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87" t="s">
        <v>166</v>
      </c>
      <c r="AU737" s="187" t="s">
        <v>82</v>
      </c>
      <c r="AV737" s="13" t="s">
        <v>80</v>
      </c>
      <c r="AW737" s="13" t="s">
        <v>34</v>
      </c>
      <c r="AX737" s="13" t="s">
        <v>72</v>
      </c>
      <c r="AY737" s="187" t="s">
        <v>154</v>
      </c>
    </row>
    <row r="738" s="14" customFormat="1">
      <c r="A738" s="14"/>
      <c r="B738" s="193"/>
      <c r="C738" s="14"/>
      <c r="D738" s="186" t="s">
        <v>166</v>
      </c>
      <c r="E738" s="194" t="s">
        <v>3</v>
      </c>
      <c r="F738" s="195" t="s">
        <v>1176</v>
      </c>
      <c r="G738" s="14"/>
      <c r="H738" s="196">
        <v>69.423000000000002</v>
      </c>
      <c r="I738" s="197"/>
      <c r="J738" s="14"/>
      <c r="K738" s="14"/>
      <c r="L738" s="193"/>
      <c r="M738" s="198"/>
      <c r="N738" s="199"/>
      <c r="O738" s="199"/>
      <c r="P738" s="199"/>
      <c r="Q738" s="199"/>
      <c r="R738" s="199"/>
      <c r="S738" s="199"/>
      <c r="T738" s="20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94" t="s">
        <v>166</v>
      </c>
      <c r="AU738" s="194" t="s">
        <v>82</v>
      </c>
      <c r="AV738" s="14" t="s">
        <v>82</v>
      </c>
      <c r="AW738" s="14" t="s">
        <v>34</v>
      </c>
      <c r="AX738" s="14" t="s">
        <v>72</v>
      </c>
      <c r="AY738" s="194" t="s">
        <v>154</v>
      </c>
    </row>
    <row r="739" s="14" customFormat="1">
      <c r="A739" s="14"/>
      <c r="B739" s="193"/>
      <c r="C739" s="14"/>
      <c r="D739" s="186" t="s">
        <v>166</v>
      </c>
      <c r="E739" s="194" t="s">
        <v>3</v>
      </c>
      <c r="F739" s="195" t="s">
        <v>237</v>
      </c>
      <c r="G739" s="14"/>
      <c r="H739" s="196">
        <v>-1.5760000000000001</v>
      </c>
      <c r="I739" s="197"/>
      <c r="J739" s="14"/>
      <c r="K739" s="14"/>
      <c r="L739" s="193"/>
      <c r="M739" s="198"/>
      <c r="N739" s="199"/>
      <c r="O739" s="199"/>
      <c r="P739" s="199"/>
      <c r="Q739" s="199"/>
      <c r="R739" s="199"/>
      <c r="S739" s="199"/>
      <c r="T739" s="20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4" t="s">
        <v>166</v>
      </c>
      <c r="AU739" s="194" t="s">
        <v>82</v>
      </c>
      <c r="AV739" s="14" t="s">
        <v>82</v>
      </c>
      <c r="AW739" s="14" t="s">
        <v>34</v>
      </c>
      <c r="AX739" s="14" t="s">
        <v>72</v>
      </c>
      <c r="AY739" s="194" t="s">
        <v>154</v>
      </c>
    </row>
    <row r="740" s="14" customFormat="1">
      <c r="A740" s="14"/>
      <c r="B740" s="193"/>
      <c r="C740" s="14"/>
      <c r="D740" s="186" t="s">
        <v>166</v>
      </c>
      <c r="E740" s="194" t="s">
        <v>3</v>
      </c>
      <c r="F740" s="195" t="s">
        <v>1177</v>
      </c>
      <c r="G740" s="14"/>
      <c r="H740" s="196">
        <v>-3.5419999999999998</v>
      </c>
      <c r="I740" s="197"/>
      <c r="J740" s="14"/>
      <c r="K740" s="14"/>
      <c r="L740" s="193"/>
      <c r="M740" s="198"/>
      <c r="N740" s="199"/>
      <c r="O740" s="199"/>
      <c r="P740" s="199"/>
      <c r="Q740" s="199"/>
      <c r="R740" s="199"/>
      <c r="S740" s="199"/>
      <c r="T740" s="20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94" t="s">
        <v>166</v>
      </c>
      <c r="AU740" s="194" t="s">
        <v>82</v>
      </c>
      <c r="AV740" s="14" t="s">
        <v>82</v>
      </c>
      <c r="AW740" s="14" t="s">
        <v>34</v>
      </c>
      <c r="AX740" s="14" t="s">
        <v>72</v>
      </c>
      <c r="AY740" s="194" t="s">
        <v>154</v>
      </c>
    </row>
    <row r="741" s="14" customFormat="1">
      <c r="A741" s="14"/>
      <c r="B741" s="193"/>
      <c r="C741" s="14"/>
      <c r="D741" s="186" t="s">
        <v>166</v>
      </c>
      <c r="E741" s="194" t="s">
        <v>3</v>
      </c>
      <c r="F741" s="195" t="s">
        <v>237</v>
      </c>
      <c r="G741" s="14"/>
      <c r="H741" s="196">
        <v>-1.5760000000000001</v>
      </c>
      <c r="I741" s="197"/>
      <c r="J741" s="14"/>
      <c r="K741" s="14"/>
      <c r="L741" s="193"/>
      <c r="M741" s="198"/>
      <c r="N741" s="199"/>
      <c r="O741" s="199"/>
      <c r="P741" s="199"/>
      <c r="Q741" s="199"/>
      <c r="R741" s="199"/>
      <c r="S741" s="199"/>
      <c r="T741" s="20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4" t="s">
        <v>166</v>
      </c>
      <c r="AU741" s="194" t="s">
        <v>82</v>
      </c>
      <c r="AV741" s="14" t="s">
        <v>82</v>
      </c>
      <c r="AW741" s="14" t="s">
        <v>34</v>
      </c>
      <c r="AX741" s="14" t="s">
        <v>72</v>
      </c>
      <c r="AY741" s="194" t="s">
        <v>154</v>
      </c>
    </row>
    <row r="742" s="13" customFormat="1">
      <c r="A742" s="13"/>
      <c r="B742" s="185"/>
      <c r="C742" s="13"/>
      <c r="D742" s="186" t="s">
        <v>166</v>
      </c>
      <c r="E742" s="187" t="s">
        <v>3</v>
      </c>
      <c r="F742" s="188" t="s">
        <v>1178</v>
      </c>
      <c r="G742" s="13"/>
      <c r="H742" s="187" t="s">
        <v>3</v>
      </c>
      <c r="I742" s="189"/>
      <c r="J742" s="13"/>
      <c r="K742" s="13"/>
      <c r="L742" s="185"/>
      <c r="M742" s="190"/>
      <c r="N742" s="191"/>
      <c r="O742" s="191"/>
      <c r="P742" s="191"/>
      <c r="Q742" s="191"/>
      <c r="R742" s="191"/>
      <c r="S742" s="191"/>
      <c r="T742" s="19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87" t="s">
        <v>166</v>
      </c>
      <c r="AU742" s="187" t="s">
        <v>82</v>
      </c>
      <c r="AV742" s="13" t="s">
        <v>80</v>
      </c>
      <c r="AW742" s="13" t="s">
        <v>34</v>
      </c>
      <c r="AX742" s="13" t="s">
        <v>72</v>
      </c>
      <c r="AY742" s="187" t="s">
        <v>154</v>
      </c>
    </row>
    <row r="743" s="14" customFormat="1">
      <c r="A743" s="14"/>
      <c r="B743" s="193"/>
      <c r="C743" s="14"/>
      <c r="D743" s="186" t="s">
        <v>166</v>
      </c>
      <c r="E743" s="194" t="s">
        <v>3</v>
      </c>
      <c r="F743" s="195" t="s">
        <v>1179</v>
      </c>
      <c r="G743" s="14"/>
      <c r="H743" s="196">
        <v>36.707999999999998</v>
      </c>
      <c r="I743" s="197"/>
      <c r="J743" s="14"/>
      <c r="K743" s="14"/>
      <c r="L743" s="193"/>
      <c r="M743" s="198"/>
      <c r="N743" s="199"/>
      <c r="O743" s="199"/>
      <c r="P743" s="199"/>
      <c r="Q743" s="199"/>
      <c r="R743" s="199"/>
      <c r="S743" s="199"/>
      <c r="T743" s="20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94" t="s">
        <v>166</v>
      </c>
      <c r="AU743" s="194" t="s">
        <v>82</v>
      </c>
      <c r="AV743" s="14" t="s">
        <v>82</v>
      </c>
      <c r="AW743" s="14" t="s">
        <v>34</v>
      </c>
      <c r="AX743" s="14" t="s">
        <v>72</v>
      </c>
      <c r="AY743" s="194" t="s">
        <v>154</v>
      </c>
    </row>
    <row r="744" s="14" customFormat="1">
      <c r="A744" s="14"/>
      <c r="B744" s="193"/>
      <c r="C744" s="14"/>
      <c r="D744" s="186" t="s">
        <v>166</v>
      </c>
      <c r="E744" s="194" t="s">
        <v>3</v>
      </c>
      <c r="F744" s="195" t="s">
        <v>237</v>
      </c>
      <c r="G744" s="14"/>
      <c r="H744" s="196">
        <v>-1.5760000000000001</v>
      </c>
      <c r="I744" s="197"/>
      <c r="J744" s="14"/>
      <c r="K744" s="14"/>
      <c r="L744" s="193"/>
      <c r="M744" s="198"/>
      <c r="N744" s="199"/>
      <c r="O744" s="199"/>
      <c r="P744" s="199"/>
      <c r="Q744" s="199"/>
      <c r="R744" s="199"/>
      <c r="S744" s="199"/>
      <c r="T744" s="20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194" t="s">
        <v>166</v>
      </c>
      <c r="AU744" s="194" t="s">
        <v>82</v>
      </c>
      <c r="AV744" s="14" t="s">
        <v>82</v>
      </c>
      <c r="AW744" s="14" t="s">
        <v>34</v>
      </c>
      <c r="AX744" s="14" t="s">
        <v>72</v>
      </c>
      <c r="AY744" s="194" t="s">
        <v>154</v>
      </c>
    </row>
    <row r="745" s="14" customFormat="1">
      <c r="A745" s="14"/>
      <c r="B745" s="193"/>
      <c r="C745" s="14"/>
      <c r="D745" s="186" t="s">
        <v>166</v>
      </c>
      <c r="E745" s="194" t="s">
        <v>3</v>
      </c>
      <c r="F745" s="195" t="s">
        <v>396</v>
      </c>
      <c r="G745" s="14"/>
      <c r="H745" s="196">
        <v>-0.95999999999999996</v>
      </c>
      <c r="I745" s="197"/>
      <c r="J745" s="14"/>
      <c r="K745" s="14"/>
      <c r="L745" s="193"/>
      <c r="M745" s="198"/>
      <c r="N745" s="199"/>
      <c r="O745" s="199"/>
      <c r="P745" s="199"/>
      <c r="Q745" s="199"/>
      <c r="R745" s="199"/>
      <c r="S745" s="199"/>
      <c r="T745" s="20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4" t="s">
        <v>166</v>
      </c>
      <c r="AU745" s="194" t="s">
        <v>82</v>
      </c>
      <c r="AV745" s="14" t="s">
        <v>82</v>
      </c>
      <c r="AW745" s="14" t="s">
        <v>34</v>
      </c>
      <c r="AX745" s="14" t="s">
        <v>72</v>
      </c>
      <c r="AY745" s="194" t="s">
        <v>154</v>
      </c>
    </row>
    <row r="746" s="13" customFormat="1">
      <c r="A746" s="13"/>
      <c r="B746" s="185"/>
      <c r="C746" s="13"/>
      <c r="D746" s="186" t="s">
        <v>166</v>
      </c>
      <c r="E746" s="187" t="s">
        <v>3</v>
      </c>
      <c r="F746" s="188" t="s">
        <v>1180</v>
      </c>
      <c r="G746" s="13"/>
      <c r="H746" s="187" t="s">
        <v>3</v>
      </c>
      <c r="I746" s="189"/>
      <c r="J746" s="13"/>
      <c r="K746" s="13"/>
      <c r="L746" s="185"/>
      <c r="M746" s="190"/>
      <c r="N746" s="191"/>
      <c r="O746" s="191"/>
      <c r="P746" s="191"/>
      <c r="Q746" s="191"/>
      <c r="R746" s="191"/>
      <c r="S746" s="191"/>
      <c r="T746" s="19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7" t="s">
        <v>166</v>
      </c>
      <c r="AU746" s="187" t="s">
        <v>82</v>
      </c>
      <c r="AV746" s="13" t="s">
        <v>80</v>
      </c>
      <c r="AW746" s="13" t="s">
        <v>34</v>
      </c>
      <c r="AX746" s="13" t="s">
        <v>72</v>
      </c>
      <c r="AY746" s="187" t="s">
        <v>154</v>
      </c>
    </row>
    <row r="747" s="14" customFormat="1">
      <c r="A747" s="14"/>
      <c r="B747" s="193"/>
      <c r="C747" s="14"/>
      <c r="D747" s="186" t="s">
        <v>166</v>
      </c>
      <c r="E747" s="194" t="s">
        <v>3</v>
      </c>
      <c r="F747" s="195" t="s">
        <v>1181</v>
      </c>
      <c r="G747" s="14"/>
      <c r="H747" s="196">
        <v>31.105</v>
      </c>
      <c r="I747" s="197"/>
      <c r="J747" s="14"/>
      <c r="K747" s="14"/>
      <c r="L747" s="193"/>
      <c r="M747" s="198"/>
      <c r="N747" s="199"/>
      <c r="O747" s="199"/>
      <c r="P747" s="199"/>
      <c r="Q747" s="199"/>
      <c r="R747" s="199"/>
      <c r="S747" s="199"/>
      <c r="T747" s="20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94" t="s">
        <v>166</v>
      </c>
      <c r="AU747" s="194" t="s">
        <v>82</v>
      </c>
      <c r="AV747" s="14" t="s">
        <v>82</v>
      </c>
      <c r="AW747" s="14" t="s">
        <v>34</v>
      </c>
      <c r="AX747" s="14" t="s">
        <v>72</v>
      </c>
      <c r="AY747" s="194" t="s">
        <v>154</v>
      </c>
    </row>
    <row r="748" s="14" customFormat="1">
      <c r="A748" s="14"/>
      <c r="B748" s="193"/>
      <c r="C748" s="14"/>
      <c r="D748" s="186" t="s">
        <v>166</v>
      </c>
      <c r="E748" s="194" t="s">
        <v>3</v>
      </c>
      <c r="F748" s="195" t="s">
        <v>237</v>
      </c>
      <c r="G748" s="14"/>
      <c r="H748" s="196">
        <v>-1.5760000000000001</v>
      </c>
      <c r="I748" s="197"/>
      <c r="J748" s="14"/>
      <c r="K748" s="14"/>
      <c r="L748" s="193"/>
      <c r="M748" s="198"/>
      <c r="N748" s="199"/>
      <c r="O748" s="199"/>
      <c r="P748" s="199"/>
      <c r="Q748" s="199"/>
      <c r="R748" s="199"/>
      <c r="S748" s="199"/>
      <c r="T748" s="20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94" t="s">
        <v>166</v>
      </c>
      <c r="AU748" s="194" t="s">
        <v>82</v>
      </c>
      <c r="AV748" s="14" t="s">
        <v>82</v>
      </c>
      <c r="AW748" s="14" t="s">
        <v>34</v>
      </c>
      <c r="AX748" s="14" t="s">
        <v>72</v>
      </c>
      <c r="AY748" s="194" t="s">
        <v>154</v>
      </c>
    </row>
    <row r="749" s="13" customFormat="1">
      <c r="A749" s="13"/>
      <c r="B749" s="185"/>
      <c r="C749" s="13"/>
      <c r="D749" s="186" t="s">
        <v>166</v>
      </c>
      <c r="E749" s="187" t="s">
        <v>3</v>
      </c>
      <c r="F749" s="188" t="s">
        <v>1182</v>
      </c>
      <c r="G749" s="13"/>
      <c r="H749" s="187" t="s">
        <v>3</v>
      </c>
      <c r="I749" s="189"/>
      <c r="J749" s="13"/>
      <c r="K749" s="13"/>
      <c r="L749" s="185"/>
      <c r="M749" s="190"/>
      <c r="N749" s="191"/>
      <c r="O749" s="191"/>
      <c r="P749" s="191"/>
      <c r="Q749" s="191"/>
      <c r="R749" s="191"/>
      <c r="S749" s="191"/>
      <c r="T749" s="19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7" t="s">
        <v>166</v>
      </c>
      <c r="AU749" s="187" t="s">
        <v>82</v>
      </c>
      <c r="AV749" s="13" t="s">
        <v>80</v>
      </c>
      <c r="AW749" s="13" t="s">
        <v>34</v>
      </c>
      <c r="AX749" s="13" t="s">
        <v>72</v>
      </c>
      <c r="AY749" s="187" t="s">
        <v>154</v>
      </c>
    </row>
    <row r="750" s="14" customFormat="1">
      <c r="A750" s="14"/>
      <c r="B750" s="193"/>
      <c r="C750" s="14"/>
      <c r="D750" s="186" t="s">
        <v>166</v>
      </c>
      <c r="E750" s="194" t="s">
        <v>3</v>
      </c>
      <c r="F750" s="195" t="s">
        <v>1183</v>
      </c>
      <c r="G750" s="14"/>
      <c r="H750" s="196">
        <v>38.704000000000001</v>
      </c>
      <c r="I750" s="197"/>
      <c r="J750" s="14"/>
      <c r="K750" s="14"/>
      <c r="L750" s="193"/>
      <c r="M750" s="198"/>
      <c r="N750" s="199"/>
      <c r="O750" s="199"/>
      <c r="P750" s="199"/>
      <c r="Q750" s="199"/>
      <c r="R750" s="199"/>
      <c r="S750" s="199"/>
      <c r="T750" s="20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94" t="s">
        <v>166</v>
      </c>
      <c r="AU750" s="194" t="s">
        <v>82</v>
      </c>
      <c r="AV750" s="14" t="s">
        <v>82</v>
      </c>
      <c r="AW750" s="14" t="s">
        <v>34</v>
      </c>
      <c r="AX750" s="14" t="s">
        <v>72</v>
      </c>
      <c r="AY750" s="194" t="s">
        <v>154</v>
      </c>
    </row>
    <row r="751" s="14" customFormat="1">
      <c r="A751" s="14"/>
      <c r="B751" s="193"/>
      <c r="C751" s="14"/>
      <c r="D751" s="186" t="s">
        <v>166</v>
      </c>
      <c r="E751" s="194" t="s">
        <v>3</v>
      </c>
      <c r="F751" s="195" t="s">
        <v>237</v>
      </c>
      <c r="G751" s="14"/>
      <c r="H751" s="196">
        <v>-1.5760000000000001</v>
      </c>
      <c r="I751" s="197"/>
      <c r="J751" s="14"/>
      <c r="K751" s="14"/>
      <c r="L751" s="193"/>
      <c r="M751" s="198"/>
      <c r="N751" s="199"/>
      <c r="O751" s="199"/>
      <c r="P751" s="199"/>
      <c r="Q751" s="199"/>
      <c r="R751" s="199"/>
      <c r="S751" s="199"/>
      <c r="T751" s="20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4" t="s">
        <v>166</v>
      </c>
      <c r="AU751" s="194" t="s">
        <v>82</v>
      </c>
      <c r="AV751" s="14" t="s">
        <v>82</v>
      </c>
      <c r="AW751" s="14" t="s">
        <v>34</v>
      </c>
      <c r="AX751" s="14" t="s">
        <v>72</v>
      </c>
      <c r="AY751" s="194" t="s">
        <v>154</v>
      </c>
    </row>
    <row r="752" s="13" customFormat="1">
      <c r="A752" s="13"/>
      <c r="B752" s="185"/>
      <c r="C752" s="13"/>
      <c r="D752" s="186" t="s">
        <v>166</v>
      </c>
      <c r="E752" s="187" t="s">
        <v>3</v>
      </c>
      <c r="F752" s="188" t="s">
        <v>1184</v>
      </c>
      <c r="G752" s="13"/>
      <c r="H752" s="187" t="s">
        <v>3</v>
      </c>
      <c r="I752" s="189"/>
      <c r="J752" s="13"/>
      <c r="K752" s="13"/>
      <c r="L752" s="185"/>
      <c r="M752" s="190"/>
      <c r="N752" s="191"/>
      <c r="O752" s="191"/>
      <c r="P752" s="191"/>
      <c r="Q752" s="191"/>
      <c r="R752" s="191"/>
      <c r="S752" s="191"/>
      <c r="T752" s="19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87" t="s">
        <v>166</v>
      </c>
      <c r="AU752" s="187" t="s">
        <v>82</v>
      </c>
      <c r="AV752" s="13" t="s">
        <v>80</v>
      </c>
      <c r="AW752" s="13" t="s">
        <v>34</v>
      </c>
      <c r="AX752" s="13" t="s">
        <v>72</v>
      </c>
      <c r="AY752" s="187" t="s">
        <v>154</v>
      </c>
    </row>
    <row r="753" s="14" customFormat="1">
      <c r="A753" s="14"/>
      <c r="B753" s="193"/>
      <c r="C753" s="14"/>
      <c r="D753" s="186" t="s">
        <v>166</v>
      </c>
      <c r="E753" s="194" t="s">
        <v>3</v>
      </c>
      <c r="F753" s="195" t="s">
        <v>1185</v>
      </c>
      <c r="G753" s="14"/>
      <c r="H753" s="196">
        <v>36.386000000000003</v>
      </c>
      <c r="I753" s="197"/>
      <c r="J753" s="14"/>
      <c r="K753" s="14"/>
      <c r="L753" s="193"/>
      <c r="M753" s="198"/>
      <c r="N753" s="199"/>
      <c r="O753" s="199"/>
      <c r="P753" s="199"/>
      <c r="Q753" s="199"/>
      <c r="R753" s="199"/>
      <c r="S753" s="199"/>
      <c r="T753" s="20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94" t="s">
        <v>166</v>
      </c>
      <c r="AU753" s="194" t="s">
        <v>82</v>
      </c>
      <c r="AV753" s="14" t="s">
        <v>82</v>
      </c>
      <c r="AW753" s="14" t="s">
        <v>34</v>
      </c>
      <c r="AX753" s="14" t="s">
        <v>72</v>
      </c>
      <c r="AY753" s="194" t="s">
        <v>154</v>
      </c>
    </row>
    <row r="754" s="14" customFormat="1">
      <c r="A754" s="14"/>
      <c r="B754" s="193"/>
      <c r="C754" s="14"/>
      <c r="D754" s="186" t="s">
        <v>166</v>
      </c>
      <c r="E754" s="194" t="s">
        <v>3</v>
      </c>
      <c r="F754" s="195" t="s">
        <v>237</v>
      </c>
      <c r="G754" s="14"/>
      <c r="H754" s="196">
        <v>-1.5760000000000001</v>
      </c>
      <c r="I754" s="197"/>
      <c r="J754" s="14"/>
      <c r="K754" s="14"/>
      <c r="L754" s="193"/>
      <c r="M754" s="198"/>
      <c r="N754" s="199"/>
      <c r="O754" s="199"/>
      <c r="P754" s="199"/>
      <c r="Q754" s="199"/>
      <c r="R754" s="199"/>
      <c r="S754" s="199"/>
      <c r="T754" s="20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194" t="s">
        <v>166</v>
      </c>
      <c r="AU754" s="194" t="s">
        <v>82</v>
      </c>
      <c r="AV754" s="14" t="s">
        <v>82</v>
      </c>
      <c r="AW754" s="14" t="s">
        <v>34</v>
      </c>
      <c r="AX754" s="14" t="s">
        <v>72</v>
      </c>
      <c r="AY754" s="194" t="s">
        <v>154</v>
      </c>
    </row>
    <row r="755" s="14" customFormat="1">
      <c r="A755" s="14"/>
      <c r="B755" s="193"/>
      <c r="C755" s="14"/>
      <c r="D755" s="186" t="s">
        <v>166</v>
      </c>
      <c r="E755" s="194" t="s">
        <v>3</v>
      </c>
      <c r="F755" s="195" t="s">
        <v>396</v>
      </c>
      <c r="G755" s="14"/>
      <c r="H755" s="196">
        <v>-0.95999999999999996</v>
      </c>
      <c r="I755" s="197"/>
      <c r="J755" s="14"/>
      <c r="K755" s="14"/>
      <c r="L755" s="193"/>
      <c r="M755" s="198"/>
      <c r="N755" s="199"/>
      <c r="O755" s="199"/>
      <c r="P755" s="199"/>
      <c r="Q755" s="199"/>
      <c r="R755" s="199"/>
      <c r="S755" s="199"/>
      <c r="T755" s="20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194" t="s">
        <v>166</v>
      </c>
      <c r="AU755" s="194" t="s">
        <v>82</v>
      </c>
      <c r="AV755" s="14" t="s">
        <v>82</v>
      </c>
      <c r="AW755" s="14" t="s">
        <v>34</v>
      </c>
      <c r="AX755" s="14" t="s">
        <v>72</v>
      </c>
      <c r="AY755" s="194" t="s">
        <v>154</v>
      </c>
    </row>
    <row r="756" s="13" customFormat="1">
      <c r="A756" s="13"/>
      <c r="B756" s="185"/>
      <c r="C756" s="13"/>
      <c r="D756" s="186" t="s">
        <v>166</v>
      </c>
      <c r="E756" s="187" t="s">
        <v>3</v>
      </c>
      <c r="F756" s="188" t="s">
        <v>1186</v>
      </c>
      <c r="G756" s="13"/>
      <c r="H756" s="187" t="s">
        <v>3</v>
      </c>
      <c r="I756" s="189"/>
      <c r="J756" s="13"/>
      <c r="K756" s="13"/>
      <c r="L756" s="185"/>
      <c r="M756" s="190"/>
      <c r="N756" s="191"/>
      <c r="O756" s="191"/>
      <c r="P756" s="191"/>
      <c r="Q756" s="191"/>
      <c r="R756" s="191"/>
      <c r="S756" s="191"/>
      <c r="T756" s="19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87" t="s">
        <v>166</v>
      </c>
      <c r="AU756" s="187" t="s">
        <v>82</v>
      </c>
      <c r="AV756" s="13" t="s">
        <v>80</v>
      </c>
      <c r="AW756" s="13" t="s">
        <v>34</v>
      </c>
      <c r="AX756" s="13" t="s">
        <v>72</v>
      </c>
      <c r="AY756" s="187" t="s">
        <v>154</v>
      </c>
    </row>
    <row r="757" s="14" customFormat="1">
      <c r="A757" s="14"/>
      <c r="B757" s="193"/>
      <c r="C757" s="14"/>
      <c r="D757" s="186" t="s">
        <v>166</v>
      </c>
      <c r="E757" s="194" t="s">
        <v>3</v>
      </c>
      <c r="F757" s="195" t="s">
        <v>1187</v>
      </c>
      <c r="G757" s="14"/>
      <c r="H757" s="196">
        <v>50.006999999999998</v>
      </c>
      <c r="I757" s="197"/>
      <c r="J757" s="14"/>
      <c r="K757" s="14"/>
      <c r="L757" s="193"/>
      <c r="M757" s="198"/>
      <c r="N757" s="199"/>
      <c r="O757" s="199"/>
      <c r="P757" s="199"/>
      <c r="Q757" s="199"/>
      <c r="R757" s="199"/>
      <c r="S757" s="199"/>
      <c r="T757" s="20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94" t="s">
        <v>166</v>
      </c>
      <c r="AU757" s="194" t="s">
        <v>82</v>
      </c>
      <c r="AV757" s="14" t="s">
        <v>82</v>
      </c>
      <c r="AW757" s="14" t="s">
        <v>34</v>
      </c>
      <c r="AX757" s="14" t="s">
        <v>72</v>
      </c>
      <c r="AY757" s="194" t="s">
        <v>154</v>
      </c>
    </row>
    <row r="758" s="14" customFormat="1">
      <c r="A758" s="14"/>
      <c r="B758" s="193"/>
      <c r="C758" s="14"/>
      <c r="D758" s="186" t="s">
        <v>166</v>
      </c>
      <c r="E758" s="194" t="s">
        <v>3</v>
      </c>
      <c r="F758" s="195" t="s">
        <v>380</v>
      </c>
      <c r="G758" s="14"/>
      <c r="H758" s="196">
        <v>-2.4630000000000001</v>
      </c>
      <c r="I758" s="197"/>
      <c r="J758" s="14"/>
      <c r="K758" s="14"/>
      <c r="L758" s="193"/>
      <c r="M758" s="198"/>
      <c r="N758" s="199"/>
      <c r="O758" s="199"/>
      <c r="P758" s="199"/>
      <c r="Q758" s="199"/>
      <c r="R758" s="199"/>
      <c r="S758" s="199"/>
      <c r="T758" s="20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94" t="s">
        <v>166</v>
      </c>
      <c r="AU758" s="194" t="s">
        <v>82</v>
      </c>
      <c r="AV758" s="14" t="s">
        <v>82</v>
      </c>
      <c r="AW758" s="14" t="s">
        <v>34</v>
      </c>
      <c r="AX758" s="14" t="s">
        <v>72</v>
      </c>
      <c r="AY758" s="194" t="s">
        <v>154</v>
      </c>
    </row>
    <row r="759" s="14" customFormat="1">
      <c r="A759" s="14"/>
      <c r="B759" s="193"/>
      <c r="C759" s="14"/>
      <c r="D759" s="186" t="s">
        <v>166</v>
      </c>
      <c r="E759" s="194" t="s">
        <v>3</v>
      </c>
      <c r="F759" s="195" t="s">
        <v>237</v>
      </c>
      <c r="G759" s="14"/>
      <c r="H759" s="196">
        <v>-1.5760000000000001</v>
      </c>
      <c r="I759" s="197"/>
      <c r="J759" s="14"/>
      <c r="K759" s="14"/>
      <c r="L759" s="193"/>
      <c r="M759" s="198"/>
      <c r="N759" s="199"/>
      <c r="O759" s="199"/>
      <c r="P759" s="199"/>
      <c r="Q759" s="199"/>
      <c r="R759" s="199"/>
      <c r="S759" s="199"/>
      <c r="T759" s="20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94" t="s">
        <v>166</v>
      </c>
      <c r="AU759" s="194" t="s">
        <v>82</v>
      </c>
      <c r="AV759" s="14" t="s">
        <v>82</v>
      </c>
      <c r="AW759" s="14" t="s">
        <v>34</v>
      </c>
      <c r="AX759" s="14" t="s">
        <v>72</v>
      </c>
      <c r="AY759" s="194" t="s">
        <v>154</v>
      </c>
    </row>
    <row r="760" s="14" customFormat="1">
      <c r="A760" s="14"/>
      <c r="B760" s="193"/>
      <c r="C760" s="14"/>
      <c r="D760" s="186" t="s">
        <v>166</v>
      </c>
      <c r="E760" s="194" t="s">
        <v>3</v>
      </c>
      <c r="F760" s="195" t="s">
        <v>1188</v>
      </c>
      <c r="G760" s="14"/>
      <c r="H760" s="196">
        <v>-2.3399999999999999</v>
      </c>
      <c r="I760" s="197"/>
      <c r="J760" s="14"/>
      <c r="K760" s="14"/>
      <c r="L760" s="193"/>
      <c r="M760" s="198"/>
      <c r="N760" s="199"/>
      <c r="O760" s="199"/>
      <c r="P760" s="199"/>
      <c r="Q760" s="199"/>
      <c r="R760" s="199"/>
      <c r="S760" s="199"/>
      <c r="T760" s="20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194" t="s">
        <v>166</v>
      </c>
      <c r="AU760" s="194" t="s">
        <v>82</v>
      </c>
      <c r="AV760" s="14" t="s">
        <v>82</v>
      </c>
      <c r="AW760" s="14" t="s">
        <v>34</v>
      </c>
      <c r="AX760" s="14" t="s">
        <v>72</v>
      </c>
      <c r="AY760" s="194" t="s">
        <v>154</v>
      </c>
    </row>
    <row r="761" s="13" customFormat="1">
      <c r="A761" s="13"/>
      <c r="B761" s="185"/>
      <c r="C761" s="13"/>
      <c r="D761" s="186" t="s">
        <v>166</v>
      </c>
      <c r="E761" s="187" t="s">
        <v>3</v>
      </c>
      <c r="F761" s="188" t="s">
        <v>1189</v>
      </c>
      <c r="G761" s="13"/>
      <c r="H761" s="187" t="s">
        <v>3</v>
      </c>
      <c r="I761" s="189"/>
      <c r="J761" s="13"/>
      <c r="K761" s="13"/>
      <c r="L761" s="185"/>
      <c r="M761" s="190"/>
      <c r="N761" s="191"/>
      <c r="O761" s="191"/>
      <c r="P761" s="191"/>
      <c r="Q761" s="191"/>
      <c r="R761" s="191"/>
      <c r="S761" s="191"/>
      <c r="T761" s="19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87" t="s">
        <v>166</v>
      </c>
      <c r="AU761" s="187" t="s">
        <v>82</v>
      </c>
      <c r="AV761" s="13" t="s">
        <v>80</v>
      </c>
      <c r="AW761" s="13" t="s">
        <v>34</v>
      </c>
      <c r="AX761" s="13" t="s">
        <v>72</v>
      </c>
      <c r="AY761" s="187" t="s">
        <v>154</v>
      </c>
    </row>
    <row r="762" s="14" customFormat="1">
      <c r="A762" s="14"/>
      <c r="B762" s="193"/>
      <c r="C762" s="14"/>
      <c r="D762" s="186" t="s">
        <v>166</v>
      </c>
      <c r="E762" s="194" t="s">
        <v>3</v>
      </c>
      <c r="F762" s="195" t="s">
        <v>1190</v>
      </c>
      <c r="G762" s="14"/>
      <c r="H762" s="196">
        <v>83.623000000000005</v>
      </c>
      <c r="I762" s="197"/>
      <c r="J762" s="14"/>
      <c r="K762" s="14"/>
      <c r="L762" s="193"/>
      <c r="M762" s="198"/>
      <c r="N762" s="199"/>
      <c r="O762" s="199"/>
      <c r="P762" s="199"/>
      <c r="Q762" s="199"/>
      <c r="R762" s="199"/>
      <c r="S762" s="199"/>
      <c r="T762" s="20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94" t="s">
        <v>166</v>
      </c>
      <c r="AU762" s="194" t="s">
        <v>82</v>
      </c>
      <c r="AV762" s="14" t="s">
        <v>82</v>
      </c>
      <c r="AW762" s="14" t="s">
        <v>34</v>
      </c>
      <c r="AX762" s="14" t="s">
        <v>72</v>
      </c>
      <c r="AY762" s="194" t="s">
        <v>154</v>
      </c>
    </row>
    <row r="763" s="14" customFormat="1">
      <c r="A763" s="14"/>
      <c r="B763" s="193"/>
      <c r="C763" s="14"/>
      <c r="D763" s="186" t="s">
        <v>166</v>
      </c>
      <c r="E763" s="194" t="s">
        <v>3</v>
      </c>
      <c r="F763" s="195" t="s">
        <v>248</v>
      </c>
      <c r="G763" s="14"/>
      <c r="H763" s="196">
        <v>-1.7729999999999999</v>
      </c>
      <c r="I763" s="197"/>
      <c r="J763" s="14"/>
      <c r="K763" s="14"/>
      <c r="L763" s="193"/>
      <c r="M763" s="198"/>
      <c r="N763" s="199"/>
      <c r="O763" s="199"/>
      <c r="P763" s="199"/>
      <c r="Q763" s="199"/>
      <c r="R763" s="199"/>
      <c r="S763" s="199"/>
      <c r="T763" s="20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94" t="s">
        <v>166</v>
      </c>
      <c r="AU763" s="194" t="s">
        <v>82</v>
      </c>
      <c r="AV763" s="14" t="s">
        <v>82</v>
      </c>
      <c r="AW763" s="14" t="s">
        <v>34</v>
      </c>
      <c r="AX763" s="14" t="s">
        <v>72</v>
      </c>
      <c r="AY763" s="194" t="s">
        <v>154</v>
      </c>
    </row>
    <row r="764" s="14" customFormat="1">
      <c r="A764" s="14"/>
      <c r="B764" s="193"/>
      <c r="C764" s="14"/>
      <c r="D764" s="186" t="s">
        <v>166</v>
      </c>
      <c r="E764" s="194" t="s">
        <v>3</v>
      </c>
      <c r="F764" s="195" t="s">
        <v>232</v>
      </c>
      <c r="G764" s="14"/>
      <c r="H764" s="196">
        <v>-1.379</v>
      </c>
      <c r="I764" s="197"/>
      <c r="J764" s="14"/>
      <c r="K764" s="14"/>
      <c r="L764" s="193"/>
      <c r="M764" s="198"/>
      <c r="N764" s="199"/>
      <c r="O764" s="199"/>
      <c r="P764" s="199"/>
      <c r="Q764" s="199"/>
      <c r="R764" s="199"/>
      <c r="S764" s="199"/>
      <c r="T764" s="20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94" t="s">
        <v>166</v>
      </c>
      <c r="AU764" s="194" t="s">
        <v>82</v>
      </c>
      <c r="AV764" s="14" t="s">
        <v>82</v>
      </c>
      <c r="AW764" s="14" t="s">
        <v>34</v>
      </c>
      <c r="AX764" s="14" t="s">
        <v>72</v>
      </c>
      <c r="AY764" s="194" t="s">
        <v>154</v>
      </c>
    </row>
    <row r="765" s="14" customFormat="1">
      <c r="A765" s="14"/>
      <c r="B765" s="193"/>
      <c r="C765" s="14"/>
      <c r="D765" s="186" t="s">
        <v>166</v>
      </c>
      <c r="E765" s="194" t="s">
        <v>3</v>
      </c>
      <c r="F765" s="195" t="s">
        <v>237</v>
      </c>
      <c r="G765" s="14"/>
      <c r="H765" s="196">
        <v>-1.5760000000000001</v>
      </c>
      <c r="I765" s="197"/>
      <c r="J765" s="14"/>
      <c r="K765" s="14"/>
      <c r="L765" s="193"/>
      <c r="M765" s="198"/>
      <c r="N765" s="199"/>
      <c r="O765" s="199"/>
      <c r="P765" s="199"/>
      <c r="Q765" s="199"/>
      <c r="R765" s="199"/>
      <c r="S765" s="199"/>
      <c r="T765" s="20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194" t="s">
        <v>166</v>
      </c>
      <c r="AU765" s="194" t="s">
        <v>82</v>
      </c>
      <c r="AV765" s="14" t="s">
        <v>82</v>
      </c>
      <c r="AW765" s="14" t="s">
        <v>34</v>
      </c>
      <c r="AX765" s="14" t="s">
        <v>72</v>
      </c>
      <c r="AY765" s="194" t="s">
        <v>154</v>
      </c>
    </row>
    <row r="766" s="14" customFormat="1">
      <c r="A766" s="14"/>
      <c r="B766" s="193"/>
      <c r="C766" s="14"/>
      <c r="D766" s="186" t="s">
        <v>166</v>
      </c>
      <c r="E766" s="194" t="s">
        <v>3</v>
      </c>
      <c r="F766" s="195" t="s">
        <v>379</v>
      </c>
      <c r="G766" s="14"/>
      <c r="H766" s="196">
        <v>-7.2149999999999999</v>
      </c>
      <c r="I766" s="197"/>
      <c r="J766" s="14"/>
      <c r="K766" s="14"/>
      <c r="L766" s="193"/>
      <c r="M766" s="198"/>
      <c r="N766" s="199"/>
      <c r="O766" s="199"/>
      <c r="P766" s="199"/>
      <c r="Q766" s="199"/>
      <c r="R766" s="199"/>
      <c r="S766" s="199"/>
      <c r="T766" s="20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94" t="s">
        <v>166</v>
      </c>
      <c r="AU766" s="194" t="s">
        <v>82</v>
      </c>
      <c r="AV766" s="14" t="s">
        <v>82</v>
      </c>
      <c r="AW766" s="14" t="s">
        <v>34</v>
      </c>
      <c r="AX766" s="14" t="s">
        <v>72</v>
      </c>
      <c r="AY766" s="194" t="s">
        <v>154</v>
      </c>
    </row>
    <row r="767" s="13" customFormat="1">
      <c r="A767" s="13"/>
      <c r="B767" s="185"/>
      <c r="C767" s="13"/>
      <c r="D767" s="186" t="s">
        <v>166</v>
      </c>
      <c r="E767" s="187" t="s">
        <v>3</v>
      </c>
      <c r="F767" s="188" t="s">
        <v>1191</v>
      </c>
      <c r="G767" s="13"/>
      <c r="H767" s="187" t="s">
        <v>3</v>
      </c>
      <c r="I767" s="189"/>
      <c r="J767" s="13"/>
      <c r="K767" s="13"/>
      <c r="L767" s="185"/>
      <c r="M767" s="190"/>
      <c r="N767" s="191"/>
      <c r="O767" s="191"/>
      <c r="P767" s="191"/>
      <c r="Q767" s="191"/>
      <c r="R767" s="191"/>
      <c r="S767" s="191"/>
      <c r="T767" s="19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87" t="s">
        <v>166</v>
      </c>
      <c r="AU767" s="187" t="s">
        <v>82</v>
      </c>
      <c r="AV767" s="13" t="s">
        <v>80</v>
      </c>
      <c r="AW767" s="13" t="s">
        <v>34</v>
      </c>
      <c r="AX767" s="13" t="s">
        <v>72</v>
      </c>
      <c r="AY767" s="187" t="s">
        <v>154</v>
      </c>
    </row>
    <row r="768" s="14" customFormat="1">
      <c r="A768" s="14"/>
      <c r="B768" s="193"/>
      <c r="C768" s="14"/>
      <c r="D768" s="186" t="s">
        <v>166</v>
      </c>
      <c r="E768" s="194" t="s">
        <v>3</v>
      </c>
      <c r="F768" s="195" t="s">
        <v>1192</v>
      </c>
      <c r="G768" s="14"/>
      <c r="H768" s="196">
        <v>47.655999999999999</v>
      </c>
      <c r="I768" s="197"/>
      <c r="J768" s="14"/>
      <c r="K768" s="14"/>
      <c r="L768" s="193"/>
      <c r="M768" s="198"/>
      <c r="N768" s="199"/>
      <c r="O768" s="199"/>
      <c r="P768" s="199"/>
      <c r="Q768" s="199"/>
      <c r="R768" s="199"/>
      <c r="S768" s="199"/>
      <c r="T768" s="20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194" t="s">
        <v>166</v>
      </c>
      <c r="AU768" s="194" t="s">
        <v>82</v>
      </c>
      <c r="AV768" s="14" t="s">
        <v>82</v>
      </c>
      <c r="AW768" s="14" t="s">
        <v>34</v>
      </c>
      <c r="AX768" s="14" t="s">
        <v>72</v>
      </c>
      <c r="AY768" s="194" t="s">
        <v>154</v>
      </c>
    </row>
    <row r="769" s="14" customFormat="1">
      <c r="A769" s="14"/>
      <c r="B769" s="193"/>
      <c r="C769" s="14"/>
      <c r="D769" s="186" t="s">
        <v>166</v>
      </c>
      <c r="E769" s="194" t="s">
        <v>3</v>
      </c>
      <c r="F769" s="195" t="s">
        <v>237</v>
      </c>
      <c r="G769" s="14"/>
      <c r="H769" s="196">
        <v>-1.5760000000000001</v>
      </c>
      <c r="I769" s="197"/>
      <c r="J769" s="14"/>
      <c r="K769" s="14"/>
      <c r="L769" s="193"/>
      <c r="M769" s="198"/>
      <c r="N769" s="199"/>
      <c r="O769" s="199"/>
      <c r="P769" s="199"/>
      <c r="Q769" s="199"/>
      <c r="R769" s="199"/>
      <c r="S769" s="199"/>
      <c r="T769" s="20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94" t="s">
        <v>166</v>
      </c>
      <c r="AU769" s="194" t="s">
        <v>82</v>
      </c>
      <c r="AV769" s="14" t="s">
        <v>82</v>
      </c>
      <c r="AW769" s="14" t="s">
        <v>34</v>
      </c>
      <c r="AX769" s="14" t="s">
        <v>72</v>
      </c>
      <c r="AY769" s="194" t="s">
        <v>154</v>
      </c>
    </row>
    <row r="770" s="14" customFormat="1">
      <c r="A770" s="14"/>
      <c r="B770" s="193"/>
      <c r="C770" s="14"/>
      <c r="D770" s="186" t="s">
        <v>166</v>
      </c>
      <c r="E770" s="194" t="s">
        <v>3</v>
      </c>
      <c r="F770" s="195" t="s">
        <v>382</v>
      </c>
      <c r="G770" s="14"/>
      <c r="H770" s="196">
        <v>-1.3500000000000001</v>
      </c>
      <c r="I770" s="197"/>
      <c r="J770" s="14"/>
      <c r="K770" s="14"/>
      <c r="L770" s="193"/>
      <c r="M770" s="198"/>
      <c r="N770" s="199"/>
      <c r="O770" s="199"/>
      <c r="P770" s="199"/>
      <c r="Q770" s="199"/>
      <c r="R770" s="199"/>
      <c r="S770" s="199"/>
      <c r="T770" s="20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194" t="s">
        <v>166</v>
      </c>
      <c r="AU770" s="194" t="s">
        <v>82</v>
      </c>
      <c r="AV770" s="14" t="s">
        <v>82</v>
      </c>
      <c r="AW770" s="14" t="s">
        <v>34</v>
      </c>
      <c r="AX770" s="14" t="s">
        <v>72</v>
      </c>
      <c r="AY770" s="194" t="s">
        <v>154</v>
      </c>
    </row>
    <row r="771" s="14" customFormat="1">
      <c r="A771" s="14"/>
      <c r="B771" s="193"/>
      <c r="C771" s="14"/>
      <c r="D771" s="186" t="s">
        <v>166</v>
      </c>
      <c r="E771" s="194" t="s">
        <v>3</v>
      </c>
      <c r="F771" s="195" t="s">
        <v>232</v>
      </c>
      <c r="G771" s="14"/>
      <c r="H771" s="196">
        <v>-1.379</v>
      </c>
      <c r="I771" s="197"/>
      <c r="J771" s="14"/>
      <c r="K771" s="14"/>
      <c r="L771" s="193"/>
      <c r="M771" s="198"/>
      <c r="N771" s="199"/>
      <c r="O771" s="199"/>
      <c r="P771" s="199"/>
      <c r="Q771" s="199"/>
      <c r="R771" s="199"/>
      <c r="S771" s="199"/>
      <c r="T771" s="20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94" t="s">
        <v>166</v>
      </c>
      <c r="AU771" s="194" t="s">
        <v>82</v>
      </c>
      <c r="AV771" s="14" t="s">
        <v>82</v>
      </c>
      <c r="AW771" s="14" t="s">
        <v>34</v>
      </c>
      <c r="AX771" s="14" t="s">
        <v>72</v>
      </c>
      <c r="AY771" s="194" t="s">
        <v>154</v>
      </c>
    </row>
    <row r="772" s="13" customFormat="1">
      <c r="A772" s="13"/>
      <c r="B772" s="185"/>
      <c r="C772" s="13"/>
      <c r="D772" s="186" t="s">
        <v>166</v>
      </c>
      <c r="E772" s="187" t="s">
        <v>3</v>
      </c>
      <c r="F772" s="188" t="s">
        <v>1193</v>
      </c>
      <c r="G772" s="13"/>
      <c r="H772" s="187" t="s">
        <v>3</v>
      </c>
      <c r="I772" s="189"/>
      <c r="J772" s="13"/>
      <c r="K772" s="13"/>
      <c r="L772" s="185"/>
      <c r="M772" s="190"/>
      <c r="N772" s="191"/>
      <c r="O772" s="191"/>
      <c r="P772" s="191"/>
      <c r="Q772" s="191"/>
      <c r="R772" s="191"/>
      <c r="S772" s="191"/>
      <c r="T772" s="19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87" t="s">
        <v>166</v>
      </c>
      <c r="AU772" s="187" t="s">
        <v>82</v>
      </c>
      <c r="AV772" s="13" t="s">
        <v>80</v>
      </c>
      <c r="AW772" s="13" t="s">
        <v>34</v>
      </c>
      <c r="AX772" s="13" t="s">
        <v>72</v>
      </c>
      <c r="AY772" s="187" t="s">
        <v>154</v>
      </c>
    </row>
    <row r="773" s="14" customFormat="1">
      <c r="A773" s="14"/>
      <c r="B773" s="193"/>
      <c r="C773" s="14"/>
      <c r="D773" s="186" t="s">
        <v>166</v>
      </c>
      <c r="E773" s="194" t="s">
        <v>3</v>
      </c>
      <c r="F773" s="195" t="s">
        <v>1194</v>
      </c>
      <c r="G773" s="14"/>
      <c r="H773" s="196">
        <v>31.234000000000002</v>
      </c>
      <c r="I773" s="197"/>
      <c r="J773" s="14"/>
      <c r="K773" s="14"/>
      <c r="L773" s="193"/>
      <c r="M773" s="198"/>
      <c r="N773" s="199"/>
      <c r="O773" s="199"/>
      <c r="P773" s="199"/>
      <c r="Q773" s="199"/>
      <c r="R773" s="199"/>
      <c r="S773" s="199"/>
      <c r="T773" s="20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194" t="s">
        <v>166</v>
      </c>
      <c r="AU773" s="194" t="s">
        <v>82</v>
      </c>
      <c r="AV773" s="14" t="s">
        <v>82</v>
      </c>
      <c r="AW773" s="14" t="s">
        <v>34</v>
      </c>
      <c r="AX773" s="14" t="s">
        <v>72</v>
      </c>
      <c r="AY773" s="194" t="s">
        <v>154</v>
      </c>
    </row>
    <row r="774" s="14" customFormat="1">
      <c r="A774" s="14"/>
      <c r="B774" s="193"/>
      <c r="C774" s="14"/>
      <c r="D774" s="186" t="s">
        <v>166</v>
      </c>
      <c r="E774" s="194" t="s">
        <v>3</v>
      </c>
      <c r="F774" s="195" t="s">
        <v>236</v>
      </c>
      <c r="G774" s="14"/>
      <c r="H774" s="196">
        <v>-2.758</v>
      </c>
      <c r="I774" s="197"/>
      <c r="J774" s="14"/>
      <c r="K774" s="14"/>
      <c r="L774" s="193"/>
      <c r="M774" s="198"/>
      <c r="N774" s="199"/>
      <c r="O774" s="199"/>
      <c r="P774" s="199"/>
      <c r="Q774" s="199"/>
      <c r="R774" s="199"/>
      <c r="S774" s="199"/>
      <c r="T774" s="20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94" t="s">
        <v>166</v>
      </c>
      <c r="AU774" s="194" t="s">
        <v>82</v>
      </c>
      <c r="AV774" s="14" t="s">
        <v>82</v>
      </c>
      <c r="AW774" s="14" t="s">
        <v>34</v>
      </c>
      <c r="AX774" s="14" t="s">
        <v>72</v>
      </c>
      <c r="AY774" s="194" t="s">
        <v>154</v>
      </c>
    </row>
    <row r="775" s="13" customFormat="1">
      <c r="A775" s="13"/>
      <c r="B775" s="185"/>
      <c r="C775" s="13"/>
      <c r="D775" s="186" t="s">
        <v>166</v>
      </c>
      <c r="E775" s="187" t="s">
        <v>3</v>
      </c>
      <c r="F775" s="188" t="s">
        <v>1195</v>
      </c>
      <c r="G775" s="13"/>
      <c r="H775" s="187" t="s">
        <v>3</v>
      </c>
      <c r="I775" s="189"/>
      <c r="J775" s="13"/>
      <c r="K775" s="13"/>
      <c r="L775" s="185"/>
      <c r="M775" s="190"/>
      <c r="N775" s="191"/>
      <c r="O775" s="191"/>
      <c r="P775" s="191"/>
      <c r="Q775" s="191"/>
      <c r="R775" s="191"/>
      <c r="S775" s="191"/>
      <c r="T775" s="19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87" t="s">
        <v>166</v>
      </c>
      <c r="AU775" s="187" t="s">
        <v>82</v>
      </c>
      <c r="AV775" s="13" t="s">
        <v>80</v>
      </c>
      <c r="AW775" s="13" t="s">
        <v>34</v>
      </c>
      <c r="AX775" s="13" t="s">
        <v>72</v>
      </c>
      <c r="AY775" s="187" t="s">
        <v>154</v>
      </c>
    </row>
    <row r="776" s="14" customFormat="1">
      <c r="A776" s="14"/>
      <c r="B776" s="193"/>
      <c r="C776" s="14"/>
      <c r="D776" s="186" t="s">
        <v>166</v>
      </c>
      <c r="E776" s="194" t="s">
        <v>3</v>
      </c>
      <c r="F776" s="195" t="s">
        <v>1196</v>
      </c>
      <c r="G776" s="14"/>
      <c r="H776" s="196">
        <v>33.810000000000002</v>
      </c>
      <c r="I776" s="197"/>
      <c r="J776" s="14"/>
      <c r="K776" s="14"/>
      <c r="L776" s="193"/>
      <c r="M776" s="198"/>
      <c r="N776" s="199"/>
      <c r="O776" s="199"/>
      <c r="P776" s="199"/>
      <c r="Q776" s="199"/>
      <c r="R776" s="199"/>
      <c r="S776" s="199"/>
      <c r="T776" s="20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194" t="s">
        <v>166</v>
      </c>
      <c r="AU776" s="194" t="s">
        <v>82</v>
      </c>
      <c r="AV776" s="14" t="s">
        <v>82</v>
      </c>
      <c r="AW776" s="14" t="s">
        <v>34</v>
      </c>
      <c r="AX776" s="14" t="s">
        <v>72</v>
      </c>
      <c r="AY776" s="194" t="s">
        <v>154</v>
      </c>
    </row>
    <row r="777" s="14" customFormat="1">
      <c r="A777" s="14"/>
      <c r="B777" s="193"/>
      <c r="C777" s="14"/>
      <c r="D777" s="186" t="s">
        <v>166</v>
      </c>
      <c r="E777" s="194" t="s">
        <v>3</v>
      </c>
      <c r="F777" s="195" t="s">
        <v>237</v>
      </c>
      <c r="G777" s="14"/>
      <c r="H777" s="196">
        <v>-1.5760000000000001</v>
      </c>
      <c r="I777" s="197"/>
      <c r="J777" s="14"/>
      <c r="K777" s="14"/>
      <c r="L777" s="193"/>
      <c r="M777" s="198"/>
      <c r="N777" s="199"/>
      <c r="O777" s="199"/>
      <c r="P777" s="199"/>
      <c r="Q777" s="199"/>
      <c r="R777" s="199"/>
      <c r="S777" s="199"/>
      <c r="T777" s="20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94" t="s">
        <v>166</v>
      </c>
      <c r="AU777" s="194" t="s">
        <v>82</v>
      </c>
      <c r="AV777" s="14" t="s">
        <v>82</v>
      </c>
      <c r="AW777" s="14" t="s">
        <v>34</v>
      </c>
      <c r="AX777" s="14" t="s">
        <v>72</v>
      </c>
      <c r="AY777" s="194" t="s">
        <v>154</v>
      </c>
    </row>
    <row r="778" s="14" customFormat="1">
      <c r="A778" s="14"/>
      <c r="B778" s="193"/>
      <c r="C778" s="14"/>
      <c r="D778" s="186" t="s">
        <v>166</v>
      </c>
      <c r="E778" s="194" t="s">
        <v>3</v>
      </c>
      <c r="F778" s="195" t="s">
        <v>382</v>
      </c>
      <c r="G778" s="14"/>
      <c r="H778" s="196">
        <v>-1.3500000000000001</v>
      </c>
      <c r="I778" s="197"/>
      <c r="J778" s="14"/>
      <c r="K778" s="14"/>
      <c r="L778" s="193"/>
      <c r="M778" s="198"/>
      <c r="N778" s="199"/>
      <c r="O778" s="199"/>
      <c r="P778" s="199"/>
      <c r="Q778" s="199"/>
      <c r="R778" s="199"/>
      <c r="S778" s="199"/>
      <c r="T778" s="20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94" t="s">
        <v>166</v>
      </c>
      <c r="AU778" s="194" t="s">
        <v>82</v>
      </c>
      <c r="AV778" s="14" t="s">
        <v>82</v>
      </c>
      <c r="AW778" s="14" t="s">
        <v>34</v>
      </c>
      <c r="AX778" s="14" t="s">
        <v>72</v>
      </c>
      <c r="AY778" s="194" t="s">
        <v>154</v>
      </c>
    </row>
    <row r="779" s="13" customFormat="1">
      <c r="A779" s="13"/>
      <c r="B779" s="185"/>
      <c r="C779" s="13"/>
      <c r="D779" s="186" t="s">
        <v>166</v>
      </c>
      <c r="E779" s="187" t="s">
        <v>3</v>
      </c>
      <c r="F779" s="188" t="s">
        <v>1197</v>
      </c>
      <c r="G779" s="13"/>
      <c r="H779" s="187" t="s">
        <v>3</v>
      </c>
      <c r="I779" s="189"/>
      <c r="J779" s="13"/>
      <c r="K779" s="13"/>
      <c r="L779" s="185"/>
      <c r="M779" s="190"/>
      <c r="N779" s="191"/>
      <c r="O779" s="191"/>
      <c r="P779" s="191"/>
      <c r="Q779" s="191"/>
      <c r="R779" s="191"/>
      <c r="S779" s="191"/>
      <c r="T779" s="19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87" t="s">
        <v>166</v>
      </c>
      <c r="AU779" s="187" t="s">
        <v>82</v>
      </c>
      <c r="AV779" s="13" t="s">
        <v>80</v>
      </c>
      <c r="AW779" s="13" t="s">
        <v>34</v>
      </c>
      <c r="AX779" s="13" t="s">
        <v>72</v>
      </c>
      <c r="AY779" s="187" t="s">
        <v>154</v>
      </c>
    </row>
    <row r="780" s="14" customFormat="1">
      <c r="A780" s="14"/>
      <c r="B780" s="193"/>
      <c r="C780" s="14"/>
      <c r="D780" s="186" t="s">
        <v>166</v>
      </c>
      <c r="E780" s="194" t="s">
        <v>3</v>
      </c>
      <c r="F780" s="195" t="s">
        <v>1198</v>
      </c>
      <c r="G780" s="14"/>
      <c r="H780" s="196">
        <v>43.148000000000003</v>
      </c>
      <c r="I780" s="197"/>
      <c r="J780" s="14"/>
      <c r="K780" s="14"/>
      <c r="L780" s="193"/>
      <c r="M780" s="198"/>
      <c r="N780" s="199"/>
      <c r="O780" s="199"/>
      <c r="P780" s="199"/>
      <c r="Q780" s="199"/>
      <c r="R780" s="199"/>
      <c r="S780" s="199"/>
      <c r="T780" s="20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94" t="s">
        <v>166</v>
      </c>
      <c r="AU780" s="194" t="s">
        <v>82</v>
      </c>
      <c r="AV780" s="14" t="s">
        <v>82</v>
      </c>
      <c r="AW780" s="14" t="s">
        <v>34</v>
      </c>
      <c r="AX780" s="14" t="s">
        <v>72</v>
      </c>
      <c r="AY780" s="194" t="s">
        <v>154</v>
      </c>
    </row>
    <row r="781" s="14" customFormat="1">
      <c r="A781" s="14"/>
      <c r="B781" s="193"/>
      <c r="C781" s="14"/>
      <c r="D781" s="186" t="s">
        <v>166</v>
      </c>
      <c r="E781" s="194" t="s">
        <v>3</v>
      </c>
      <c r="F781" s="195" t="s">
        <v>237</v>
      </c>
      <c r="G781" s="14"/>
      <c r="H781" s="196">
        <v>-1.5760000000000001</v>
      </c>
      <c r="I781" s="197"/>
      <c r="J781" s="14"/>
      <c r="K781" s="14"/>
      <c r="L781" s="193"/>
      <c r="M781" s="198"/>
      <c r="N781" s="199"/>
      <c r="O781" s="199"/>
      <c r="P781" s="199"/>
      <c r="Q781" s="199"/>
      <c r="R781" s="199"/>
      <c r="S781" s="199"/>
      <c r="T781" s="20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94" t="s">
        <v>166</v>
      </c>
      <c r="AU781" s="194" t="s">
        <v>82</v>
      </c>
      <c r="AV781" s="14" t="s">
        <v>82</v>
      </c>
      <c r="AW781" s="14" t="s">
        <v>34</v>
      </c>
      <c r="AX781" s="14" t="s">
        <v>72</v>
      </c>
      <c r="AY781" s="194" t="s">
        <v>154</v>
      </c>
    </row>
    <row r="782" s="14" customFormat="1">
      <c r="A782" s="14"/>
      <c r="B782" s="193"/>
      <c r="C782" s="14"/>
      <c r="D782" s="186" t="s">
        <v>166</v>
      </c>
      <c r="E782" s="194" t="s">
        <v>3</v>
      </c>
      <c r="F782" s="195" t="s">
        <v>237</v>
      </c>
      <c r="G782" s="14"/>
      <c r="H782" s="196">
        <v>-1.5760000000000001</v>
      </c>
      <c r="I782" s="197"/>
      <c r="J782" s="14"/>
      <c r="K782" s="14"/>
      <c r="L782" s="193"/>
      <c r="M782" s="198"/>
      <c r="N782" s="199"/>
      <c r="O782" s="199"/>
      <c r="P782" s="199"/>
      <c r="Q782" s="199"/>
      <c r="R782" s="199"/>
      <c r="S782" s="199"/>
      <c r="T782" s="20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94" t="s">
        <v>166</v>
      </c>
      <c r="AU782" s="194" t="s">
        <v>82</v>
      </c>
      <c r="AV782" s="14" t="s">
        <v>82</v>
      </c>
      <c r="AW782" s="14" t="s">
        <v>34</v>
      </c>
      <c r="AX782" s="14" t="s">
        <v>72</v>
      </c>
      <c r="AY782" s="194" t="s">
        <v>154</v>
      </c>
    </row>
    <row r="783" s="14" customFormat="1">
      <c r="A783" s="14"/>
      <c r="B783" s="193"/>
      <c r="C783" s="14"/>
      <c r="D783" s="186" t="s">
        <v>166</v>
      </c>
      <c r="E783" s="194" t="s">
        <v>3</v>
      </c>
      <c r="F783" s="195" t="s">
        <v>237</v>
      </c>
      <c r="G783" s="14"/>
      <c r="H783" s="196">
        <v>-1.5760000000000001</v>
      </c>
      <c r="I783" s="197"/>
      <c r="J783" s="14"/>
      <c r="K783" s="14"/>
      <c r="L783" s="193"/>
      <c r="M783" s="198"/>
      <c r="N783" s="199"/>
      <c r="O783" s="199"/>
      <c r="P783" s="199"/>
      <c r="Q783" s="199"/>
      <c r="R783" s="199"/>
      <c r="S783" s="199"/>
      <c r="T783" s="20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94" t="s">
        <v>166</v>
      </c>
      <c r="AU783" s="194" t="s">
        <v>82</v>
      </c>
      <c r="AV783" s="14" t="s">
        <v>82</v>
      </c>
      <c r="AW783" s="14" t="s">
        <v>34</v>
      </c>
      <c r="AX783" s="14" t="s">
        <v>72</v>
      </c>
      <c r="AY783" s="194" t="s">
        <v>154</v>
      </c>
    </row>
    <row r="784" s="14" customFormat="1">
      <c r="A784" s="14"/>
      <c r="B784" s="193"/>
      <c r="C784" s="14"/>
      <c r="D784" s="186" t="s">
        <v>166</v>
      </c>
      <c r="E784" s="194" t="s">
        <v>3</v>
      </c>
      <c r="F784" s="195" t="s">
        <v>248</v>
      </c>
      <c r="G784" s="14"/>
      <c r="H784" s="196">
        <v>-1.7729999999999999</v>
      </c>
      <c r="I784" s="197"/>
      <c r="J784" s="14"/>
      <c r="K784" s="14"/>
      <c r="L784" s="193"/>
      <c r="M784" s="198"/>
      <c r="N784" s="199"/>
      <c r="O784" s="199"/>
      <c r="P784" s="199"/>
      <c r="Q784" s="199"/>
      <c r="R784" s="199"/>
      <c r="S784" s="199"/>
      <c r="T784" s="20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94" t="s">
        <v>166</v>
      </c>
      <c r="AU784" s="194" t="s">
        <v>82</v>
      </c>
      <c r="AV784" s="14" t="s">
        <v>82</v>
      </c>
      <c r="AW784" s="14" t="s">
        <v>34</v>
      </c>
      <c r="AX784" s="14" t="s">
        <v>72</v>
      </c>
      <c r="AY784" s="194" t="s">
        <v>154</v>
      </c>
    </row>
    <row r="785" s="14" customFormat="1">
      <c r="A785" s="14"/>
      <c r="B785" s="193"/>
      <c r="C785" s="14"/>
      <c r="D785" s="186" t="s">
        <v>166</v>
      </c>
      <c r="E785" s="194" t="s">
        <v>3</v>
      </c>
      <c r="F785" s="195" t="s">
        <v>232</v>
      </c>
      <c r="G785" s="14"/>
      <c r="H785" s="196">
        <v>-1.379</v>
      </c>
      <c r="I785" s="197"/>
      <c r="J785" s="14"/>
      <c r="K785" s="14"/>
      <c r="L785" s="193"/>
      <c r="M785" s="198"/>
      <c r="N785" s="199"/>
      <c r="O785" s="199"/>
      <c r="P785" s="199"/>
      <c r="Q785" s="199"/>
      <c r="R785" s="199"/>
      <c r="S785" s="199"/>
      <c r="T785" s="20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194" t="s">
        <v>166</v>
      </c>
      <c r="AU785" s="194" t="s">
        <v>82</v>
      </c>
      <c r="AV785" s="14" t="s">
        <v>82</v>
      </c>
      <c r="AW785" s="14" t="s">
        <v>34</v>
      </c>
      <c r="AX785" s="14" t="s">
        <v>72</v>
      </c>
      <c r="AY785" s="194" t="s">
        <v>154</v>
      </c>
    </row>
    <row r="786" s="13" customFormat="1">
      <c r="A786" s="13"/>
      <c r="B786" s="185"/>
      <c r="C786" s="13"/>
      <c r="D786" s="186" t="s">
        <v>166</v>
      </c>
      <c r="E786" s="187" t="s">
        <v>3</v>
      </c>
      <c r="F786" s="188" t="s">
        <v>1199</v>
      </c>
      <c r="G786" s="13"/>
      <c r="H786" s="187" t="s">
        <v>3</v>
      </c>
      <c r="I786" s="189"/>
      <c r="J786" s="13"/>
      <c r="K786" s="13"/>
      <c r="L786" s="185"/>
      <c r="M786" s="190"/>
      <c r="N786" s="191"/>
      <c r="O786" s="191"/>
      <c r="P786" s="191"/>
      <c r="Q786" s="191"/>
      <c r="R786" s="191"/>
      <c r="S786" s="191"/>
      <c r="T786" s="19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87" t="s">
        <v>166</v>
      </c>
      <c r="AU786" s="187" t="s">
        <v>82</v>
      </c>
      <c r="AV786" s="13" t="s">
        <v>80</v>
      </c>
      <c r="AW786" s="13" t="s">
        <v>34</v>
      </c>
      <c r="AX786" s="13" t="s">
        <v>72</v>
      </c>
      <c r="AY786" s="187" t="s">
        <v>154</v>
      </c>
    </row>
    <row r="787" s="14" customFormat="1">
      <c r="A787" s="14"/>
      <c r="B787" s="193"/>
      <c r="C787" s="14"/>
      <c r="D787" s="186" t="s">
        <v>166</v>
      </c>
      <c r="E787" s="194" t="s">
        <v>3</v>
      </c>
      <c r="F787" s="195" t="s">
        <v>1200</v>
      </c>
      <c r="G787" s="14"/>
      <c r="H787" s="196">
        <v>52.164000000000001</v>
      </c>
      <c r="I787" s="197"/>
      <c r="J787" s="14"/>
      <c r="K787" s="14"/>
      <c r="L787" s="193"/>
      <c r="M787" s="198"/>
      <c r="N787" s="199"/>
      <c r="O787" s="199"/>
      <c r="P787" s="199"/>
      <c r="Q787" s="199"/>
      <c r="R787" s="199"/>
      <c r="S787" s="199"/>
      <c r="T787" s="20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94" t="s">
        <v>166</v>
      </c>
      <c r="AU787" s="194" t="s">
        <v>82</v>
      </c>
      <c r="AV787" s="14" t="s">
        <v>82</v>
      </c>
      <c r="AW787" s="14" t="s">
        <v>34</v>
      </c>
      <c r="AX787" s="14" t="s">
        <v>72</v>
      </c>
      <c r="AY787" s="194" t="s">
        <v>154</v>
      </c>
    </row>
    <row r="788" s="14" customFormat="1">
      <c r="A788" s="14"/>
      <c r="B788" s="193"/>
      <c r="C788" s="14"/>
      <c r="D788" s="186" t="s">
        <v>166</v>
      </c>
      <c r="E788" s="194" t="s">
        <v>3</v>
      </c>
      <c r="F788" s="195" t="s">
        <v>232</v>
      </c>
      <c r="G788" s="14"/>
      <c r="H788" s="196">
        <v>-1.379</v>
      </c>
      <c r="I788" s="197"/>
      <c r="J788" s="14"/>
      <c r="K788" s="14"/>
      <c r="L788" s="193"/>
      <c r="M788" s="198"/>
      <c r="N788" s="199"/>
      <c r="O788" s="199"/>
      <c r="P788" s="199"/>
      <c r="Q788" s="199"/>
      <c r="R788" s="199"/>
      <c r="S788" s="199"/>
      <c r="T788" s="20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194" t="s">
        <v>166</v>
      </c>
      <c r="AU788" s="194" t="s">
        <v>82</v>
      </c>
      <c r="AV788" s="14" t="s">
        <v>82</v>
      </c>
      <c r="AW788" s="14" t="s">
        <v>34</v>
      </c>
      <c r="AX788" s="14" t="s">
        <v>72</v>
      </c>
      <c r="AY788" s="194" t="s">
        <v>154</v>
      </c>
    </row>
    <row r="789" s="14" customFormat="1">
      <c r="A789" s="14"/>
      <c r="B789" s="193"/>
      <c r="C789" s="14"/>
      <c r="D789" s="186" t="s">
        <v>166</v>
      </c>
      <c r="E789" s="194" t="s">
        <v>3</v>
      </c>
      <c r="F789" s="195" t="s">
        <v>251</v>
      </c>
      <c r="G789" s="14"/>
      <c r="H789" s="196">
        <v>-3.1520000000000001</v>
      </c>
      <c r="I789" s="197"/>
      <c r="J789" s="14"/>
      <c r="K789" s="14"/>
      <c r="L789" s="193"/>
      <c r="M789" s="198"/>
      <c r="N789" s="199"/>
      <c r="O789" s="199"/>
      <c r="P789" s="199"/>
      <c r="Q789" s="199"/>
      <c r="R789" s="199"/>
      <c r="S789" s="199"/>
      <c r="T789" s="20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194" t="s">
        <v>166</v>
      </c>
      <c r="AU789" s="194" t="s">
        <v>82</v>
      </c>
      <c r="AV789" s="14" t="s">
        <v>82</v>
      </c>
      <c r="AW789" s="14" t="s">
        <v>34</v>
      </c>
      <c r="AX789" s="14" t="s">
        <v>72</v>
      </c>
      <c r="AY789" s="194" t="s">
        <v>154</v>
      </c>
    </row>
    <row r="790" s="14" customFormat="1">
      <c r="A790" s="14"/>
      <c r="B790" s="193"/>
      <c r="C790" s="14"/>
      <c r="D790" s="186" t="s">
        <v>166</v>
      </c>
      <c r="E790" s="194" t="s">
        <v>3</v>
      </c>
      <c r="F790" s="195" t="s">
        <v>1201</v>
      </c>
      <c r="G790" s="14"/>
      <c r="H790" s="196">
        <v>-0.83999999999999997</v>
      </c>
      <c r="I790" s="197"/>
      <c r="J790" s="14"/>
      <c r="K790" s="14"/>
      <c r="L790" s="193"/>
      <c r="M790" s="198"/>
      <c r="N790" s="199"/>
      <c r="O790" s="199"/>
      <c r="P790" s="199"/>
      <c r="Q790" s="199"/>
      <c r="R790" s="199"/>
      <c r="S790" s="199"/>
      <c r="T790" s="20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94" t="s">
        <v>166</v>
      </c>
      <c r="AU790" s="194" t="s">
        <v>82</v>
      </c>
      <c r="AV790" s="14" t="s">
        <v>82</v>
      </c>
      <c r="AW790" s="14" t="s">
        <v>34</v>
      </c>
      <c r="AX790" s="14" t="s">
        <v>72</v>
      </c>
      <c r="AY790" s="194" t="s">
        <v>154</v>
      </c>
    </row>
    <row r="791" s="13" customFormat="1">
      <c r="A791" s="13"/>
      <c r="B791" s="185"/>
      <c r="C791" s="13"/>
      <c r="D791" s="186" t="s">
        <v>166</v>
      </c>
      <c r="E791" s="187" t="s">
        <v>3</v>
      </c>
      <c r="F791" s="188" t="s">
        <v>1202</v>
      </c>
      <c r="G791" s="13"/>
      <c r="H791" s="187" t="s">
        <v>3</v>
      </c>
      <c r="I791" s="189"/>
      <c r="J791" s="13"/>
      <c r="K791" s="13"/>
      <c r="L791" s="185"/>
      <c r="M791" s="190"/>
      <c r="N791" s="191"/>
      <c r="O791" s="191"/>
      <c r="P791" s="191"/>
      <c r="Q791" s="191"/>
      <c r="R791" s="191"/>
      <c r="S791" s="191"/>
      <c r="T791" s="19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87" t="s">
        <v>166</v>
      </c>
      <c r="AU791" s="187" t="s">
        <v>82</v>
      </c>
      <c r="AV791" s="13" t="s">
        <v>80</v>
      </c>
      <c r="AW791" s="13" t="s">
        <v>34</v>
      </c>
      <c r="AX791" s="13" t="s">
        <v>72</v>
      </c>
      <c r="AY791" s="187" t="s">
        <v>154</v>
      </c>
    </row>
    <row r="792" s="14" customFormat="1">
      <c r="A792" s="14"/>
      <c r="B792" s="193"/>
      <c r="C792" s="14"/>
      <c r="D792" s="186" t="s">
        <v>166</v>
      </c>
      <c r="E792" s="194" t="s">
        <v>3</v>
      </c>
      <c r="F792" s="195" t="s">
        <v>1203</v>
      </c>
      <c r="G792" s="14"/>
      <c r="H792" s="196">
        <v>17.065999999999999</v>
      </c>
      <c r="I792" s="197"/>
      <c r="J792" s="14"/>
      <c r="K792" s="14"/>
      <c r="L792" s="193"/>
      <c r="M792" s="198"/>
      <c r="N792" s="199"/>
      <c r="O792" s="199"/>
      <c r="P792" s="199"/>
      <c r="Q792" s="199"/>
      <c r="R792" s="199"/>
      <c r="S792" s="199"/>
      <c r="T792" s="20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194" t="s">
        <v>166</v>
      </c>
      <c r="AU792" s="194" t="s">
        <v>82</v>
      </c>
      <c r="AV792" s="14" t="s">
        <v>82</v>
      </c>
      <c r="AW792" s="14" t="s">
        <v>34</v>
      </c>
      <c r="AX792" s="14" t="s">
        <v>72</v>
      </c>
      <c r="AY792" s="194" t="s">
        <v>154</v>
      </c>
    </row>
    <row r="793" s="14" customFormat="1">
      <c r="A793" s="14"/>
      <c r="B793" s="193"/>
      <c r="C793" s="14"/>
      <c r="D793" s="186" t="s">
        <v>166</v>
      </c>
      <c r="E793" s="194" t="s">
        <v>3</v>
      </c>
      <c r="F793" s="195" t="s">
        <v>232</v>
      </c>
      <c r="G793" s="14"/>
      <c r="H793" s="196">
        <v>-1.379</v>
      </c>
      <c r="I793" s="197"/>
      <c r="J793" s="14"/>
      <c r="K793" s="14"/>
      <c r="L793" s="193"/>
      <c r="M793" s="198"/>
      <c r="N793" s="199"/>
      <c r="O793" s="199"/>
      <c r="P793" s="199"/>
      <c r="Q793" s="199"/>
      <c r="R793" s="199"/>
      <c r="S793" s="199"/>
      <c r="T793" s="20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4" t="s">
        <v>166</v>
      </c>
      <c r="AU793" s="194" t="s">
        <v>82</v>
      </c>
      <c r="AV793" s="14" t="s">
        <v>82</v>
      </c>
      <c r="AW793" s="14" t="s">
        <v>34</v>
      </c>
      <c r="AX793" s="14" t="s">
        <v>72</v>
      </c>
      <c r="AY793" s="194" t="s">
        <v>154</v>
      </c>
    </row>
    <row r="794" s="14" customFormat="1">
      <c r="A794" s="14"/>
      <c r="B794" s="193"/>
      <c r="C794" s="14"/>
      <c r="D794" s="186" t="s">
        <v>166</v>
      </c>
      <c r="E794" s="194" t="s">
        <v>3</v>
      </c>
      <c r="F794" s="195" t="s">
        <v>1204</v>
      </c>
      <c r="G794" s="14"/>
      <c r="H794" s="196">
        <v>-0.54500000000000004</v>
      </c>
      <c r="I794" s="197"/>
      <c r="J794" s="14"/>
      <c r="K794" s="14"/>
      <c r="L794" s="193"/>
      <c r="M794" s="198"/>
      <c r="N794" s="199"/>
      <c r="O794" s="199"/>
      <c r="P794" s="199"/>
      <c r="Q794" s="199"/>
      <c r="R794" s="199"/>
      <c r="S794" s="199"/>
      <c r="T794" s="20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194" t="s">
        <v>166</v>
      </c>
      <c r="AU794" s="194" t="s">
        <v>82</v>
      </c>
      <c r="AV794" s="14" t="s">
        <v>82</v>
      </c>
      <c r="AW794" s="14" t="s">
        <v>34</v>
      </c>
      <c r="AX794" s="14" t="s">
        <v>72</v>
      </c>
      <c r="AY794" s="194" t="s">
        <v>154</v>
      </c>
    </row>
    <row r="795" s="13" customFormat="1">
      <c r="A795" s="13"/>
      <c r="B795" s="185"/>
      <c r="C795" s="13"/>
      <c r="D795" s="186" t="s">
        <v>166</v>
      </c>
      <c r="E795" s="187" t="s">
        <v>3</v>
      </c>
      <c r="F795" s="188" t="s">
        <v>1205</v>
      </c>
      <c r="G795" s="13"/>
      <c r="H795" s="187" t="s">
        <v>3</v>
      </c>
      <c r="I795" s="189"/>
      <c r="J795" s="13"/>
      <c r="K795" s="13"/>
      <c r="L795" s="185"/>
      <c r="M795" s="190"/>
      <c r="N795" s="191"/>
      <c r="O795" s="191"/>
      <c r="P795" s="191"/>
      <c r="Q795" s="191"/>
      <c r="R795" s="191"/>
      <c r="S795" s="191"/>
      <c r="T795" s="19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87" t="s">
        <v>166</v>
      </c>
      <c r="AU795" s="187" t="s">
        <v>82</v>
      </c>
      <c r="AV795" s="13" t="s">
        <v>80</v>
      </c>
      <c r="AW795" s="13" t="s">
        <v>34</v>
      </c>
      <c r="AX795" s="13" t="s">
        <v>72</v>
      </c>
      <c r="AY795" s="187" t="s">
        <v>154</v>
      </c>
    </row>
    <row r="796" s="14" customFormat="1">
      <c r="A796" s="14"/>
      <c r="B796" s="193"/>
      <c r="C796" s="14"/>
      <c r="D796" s="186" t="s">
        <v>166</v>
      </c>
      <c r="E796" s="194" t="s">
        <v>3</v>
      </c>
      <c r="F796" s="195" t="s">
        <v>1206</v>
      </c>
      <c r="G796" s="14"/>
      <c r="H796" s="196">
        <v>45.723999999999997</v>
      </c>
      <c r="I796" s="197"/>
      <c r="J796" s="14"/>
      <c r="K796" s="14"/>
      <c r="L796" s="193"/>
      <c r="M796" s="198"/>
      <c r="N796" s="199"/>
      <c r="O796" s="199"/>
      <c r="P796" s="199"/>
      <c r="Q796" s="199"/>
      <c r="R796" s="199"/>
      <c r="S796" s="199"/>
      <c r="T796" s="20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194" t="s">
        <v>166</v>
      </c>
      <c r="AU796" s="194" t="s">
        <v>82</v>
      </c>
      <c r="AV796" s="14" t="s">
        <v>82</v>
      </c>
      <c r="AW796" s="14" t="s">
        <v>34</v>
      </c>
      <c r="AX796" s="14" t="s">
        <v>72</v>
      </c>
      <c r="AY796" s="194" t="s">
        <v>154</v>
      </c>
    </row>
    <row r="797" s="14" customFormat="1">
      <c r="A797" s="14"/>
      <c r="B797" s="193"/>
      <c r="C797" s="14"/>
      <c r="D797" s="186" t="s">
        <v>166</v>
      </c>
      <c r="E797" s="194" t="s">
        <v>3</v>
      </c>
      <c r="F797" s="195" t="s">
        <v>251</v>
      </c>
      <c r="G797" s="14"/>
      <c r="H797" s="196">
        <v>-3.1520000000000001</v>
      </c>
      <c r="I797" s="197"/>
      <c r="J797" s="14"/>
      <c r="K797" s="14"/>
      <c r="L797" s="193"/>
      <c r="M797" s="198"/>
      <c r="N797" s="199"/>
      <c r="O797" s="199"/>
      <c r="P797" s="199"/>
      <c r="Q797" s="199"/>
      <c r="R797" s="199"/>
      <c r="S797" s="199"/>
      <c r="T797" s="20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94" t="s">
        <v>166</v>
      </c>
      <c r="AU797" s="194" t="s">
        <v>82</v>
      </c>
      <c r="AV797" s="14" t="s">
        <v>82</v>
      </c>
      <c r="AW797" s="14" t="s">
        <v>34</v>
      </c>
      <c r="AX797" s="14" t="s">
        <v>72</v>
      </c>
      <c r="AY797" s="194" t="s">
        <v>154</v>
      </c>
    </row>
    <row r="798" s="14" customFormat="1">
      <c r="A798" s="14"/>
      <c r="B798" s="193"/>
      <c r="C798" s="14"/>
      <c r="D798" s="186" t="s">
        <v>166</v>
      </c>
      <c r="E798" s="194" t="s">
        <v>3</v>
      </c>
      <c r="F798" s="195" t="s">
        <v>382</v>
      </c>
      <c r="G798" s="14"/>
      <c r="H798" s="196">
        <v>-1.3500000000000001</v>
      </c>
      <c r="I798" s="197"/>
      <c r="J798" s="14"/>
      <c r="K798" s="14"/>
      <c r="L798" s="193"/>
      <c r="M798" s="198"/>
      <c r="N798" s="199"/>
      <c r="O798" s="199"/>
      <c r="P798" s="199"/>
      <c r="Q798" s="199"/>
      <c r="R798" s="199"/>
      <c r="S798" s="199"/>
      <c r="T798" s="20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194" t="s">
        <v>166</v>
      </c>
      <c r="AU798" s="194" t="s">
        <v>82</v>
      </c>
      <c r="AV798" s="14" t="s">
        <v>82</v>
      </c>
      <c r="AW798" s="14" t="s">
        <v>34</v>
      </c>
      <c r="AX798" s="14" t="s">
        <v>72</v>
      </c>
      <c r="AY798" s="194" t="s">
        <v>154</v>
      </c>
    </row>
    <row r="799" s="14" customFormat="1">
      <c r="A799" s="14"/>
      <c r="B799" s="193"/>
      <c r="C799" s="14"/>
      <c r="D799" s="186" t="s">
        <v>166</v>
      </c>
      <c r="E799" s="194" t="s">
        <v>3</v>
      </c>
      <c r="F799" s="195" t="s">
        <v>382</v>
      </c>
      <c r="G799" s="14"/>
      <c r="H799" s="196">
        <v>-1.3500000000000001</v>
      </c>
      <c r="I799" s="197"/>
      <c r="J799" s="14"/>
      <c r="K799" s="14"/>
      <c r="L799" s="193"/>
      <c r="M799" s="198"/>
      <c r="N799" s="199"/>
      <c r="O799" s="199"/>
      <c r="P799" s="199"/>
      <c r="Q799" s="199"/>
      <c r="R799" s="199"/>
      <c r="S799" s="199"/>
      <c r="T799" s="20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194" t="s">
        <v>166</v>
      </c>
      <c r="AU799" s="194" t="s">
        <v>82</v>
      </c>
      <c r="AV799" s="14" t="s">
        <v>82</v>
      </c>
      <c r="AW799" s="14" t="s">
        <v>34</v>
      </c>
      <c r="AX799" s="14" t="s">
        <v>72</v>
      </c>
      <c r="AY799" s="194" t="s">
        <v>154</v>
      </c>
    </row>
    <row r="800" s="13" customFormat="1">
      <c r="A800" s="13"/>
      <c r="B800" s="185"/>
      <c r="C800" s="13"/>
      <c r="D800" s="186" t="s">
        <v>166</v>
      </c>
      <c r="E800" s="187" t="s">
        <v>3</v>
      </c>
      <c r="F800" s="188" t="s">
        <v>222</v>
      </c>
      <c r="G800" s="13"/>
      <c r="H800" s="187" t="s">
        <v>3</v>
      </c>
      <c r="I800" s="189"/>
      <c r="J800" s="13"/>
      <c r="K800" s="13"/>
      <c r="L800" s="185"/>
      <c r="M800" s="190"/>
      <c r="N800" s="191"/>
      <c r="O800" s="191"/>
      <c r="P800" s="191"/>
      <c r="Q800" s="191"/>
      <c r="R800" s="191"/>
      <c r="S800" s="191"/>
      <c r="T800" s="19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87" t="s">
        <v>166</v>
      </c>
      <c r="AU800" s="187" t="s">
        <v>82</v>
      </c>
      <c r="AV800" s="13" t="s">
        <v>80</v>
      </c>
      <c r="AW800" s="13" t="s">
        <v>34</v>
      </c>
      <c r="AX800" s="13" t="s">
        <v>72</v>
      </c>
      <c r="AY800" s="187" t="s">
        <v>154</v>
      </c>
    </row>
    <row r="801" s="13" customFormat="1">
      <c r="A801" s="13"/>
      <c r="B801" s="185"/>
      <c r="C801" s="13"/>
      <c r="D801" s="186" t="s">
        <v>166</v>
      </c>
      <c r="E801" s="187" t="s">
        <v>3</v>
      </c>
      <c r="F801" s="188" t="s">
        <v>1207</v>
      </c>
      <c r="G801" s="13"/>
      <c r="H801" s="187" t="s">
        <v>3</v>
      </c>
      <c r="I801" s="189"/>
      <c r="J801" s="13"/>
      <c r="K801" s="13"/>
      <c r="L801" s="185"/>
      <c r="M801" s="190"/>
      <c r="N801" s="191"/>
      <c r="O801" s="191"/>
      <c r="P801" s="191"/>
      <c r="Q801" s="191"/>
      <c r="R801" s="191"/>
      <c r="S801" s="191"/>
      <c r="T801" s="19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87" t="s">
        <v>166</v>
      </c>
      <c r="AU801" s="187" t="s">
        <v>82</v>
      </c>
      <c r="AV801" s="13" t="s">
        <v>80</v>
      </c>
      <c r="AW801" s="13" t="s">
        <v>34</v>
      </c>
      <c r="AX801" s="13" t="s">
        <v>72</v>
      </c>
      <c r="AY801" s="187" t="s">
        <v>154</v>
      </c>
    </row>
    <row r="802" s="14" customFormat="1">
      <c r="A802" s="14"/>
      <c r="B802" s="193"/>
      <c r="C802" s="14"/>
      <c r="D802" s="186" t="s">
        <v>166</v>
      </c>
      <c r="E802" s="194" t="s">
        <v>3</v>
      </c>
      <c r="F802" s="195" t="s">
        <v>1208</v>
      </c>
      <c r="G802" s="14"/>
      <c r="H802" s="196">
        <v>60.987000000000002</v>
      </c>
      <c r="I802" s="197"/>
      <c r="J802" s="14"/>
      <c r="K802" s="14"/>
      <c r="L802" s="193"/>
      <c r="M802" s="198"/>
      <c r="N802" s="199"/>
      <c r="O802" s="199"/>
      <c r="P802" s="199"/>
      <c r="Q802" s="199"/>
      <c r="R802" s="199"/>
      <c r="S802" s="199"/>
      <c r="T802" s="20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194" t="s">
        <v>166</v>
      </c>
      <c r="AU802" s="194" t="s">
        <v>82</v>
      </c>
      <c r="AV802" s="14" t="s">
        <v>82</v>
      </c>
      <c r="AW802" s="14" t="s">
        <v>34</v>
      </c>
      <c r="AX802" s="14" t="s">
        <v>72</v>
      </c>
      <c r="AY802" s="194" t="s">
        <v>154</v>
      </c>
    </row>
    <row r="803" s="14" customFormat="1">
      <c r="A803" s="14"/>
      <c r="B803" s="193"/>
      <c r="C803" s="14"/>
      <c r="D803" s="186" t="s">
        <v>166</v>
      </c>
      <c r="E803" s="194" t="s">
        <v>3</v>
      </c>
      <c r="F803" s="195" t="s">
        <v>1177</v>
      </c>
      <c r="G803" s="14"/>
      <c r="H803" s="196">
        <v>-3.5419999999999998</v>
      </c>
      <c r="I803" s="197"/>
      <c r="J803" s="14"/>
      <c r="K803" s="14"/>
      <c r="L803" s="193"/>
      <c r="M803" s="198"/>
      <c r="N803" s="199"/>
      <c r="O803" s="199"/>
      <c r="P803" s="199"/>
      <c r="Q803" s="199"/>
      <c r="R803" s="199"/>
      <c r="S803" s="199"/>
      <c r="T803" s="20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194" t="s">
        <v>166</v>
      </c>
      <c r="AU803" s="194" t="s">
        <v>82</v>
      </c>
      <c r="AV803" s="14" t="s">
        <v>82</v>
      </c>
      <c r="AW803" s="14" t="s">
        <v>34</v>
      </c>
      <c r="AX803" s="14" t="s">
        <v>72</v>
      </c>
      <c r="AY803" s="194" t="s">
        <v>154</v>
      </c>
    </row>
    <row r="804" s="14" customFormat="1">
      <c r="A804" s="14"/>
      <c r="B804" s="193"/>
      <c r="C804" s="14"/>
      <c r="D804" s="186" t="s">
        <v>166</v>
      </c>
      <c r="E804" s="194" t="s">
        <v>3</v>
      </c>
      <c r="F804" s="195" t="s">
        <v>251</v>
      </c>
      <c r="G804" s="14"/>
      <c r="H804" s="196">
        <v>-3.1520000000000001</v>
      </c>
      <c r="I804" s="197"/>
      <c r="J804" s="14"/>
      <c r="K804" s="14"/>
      <c r="L804" s="193"/>
      <c r="M804" s="198"/>
      <c r="N804" s="199"/>
      <c r="O804" s="199"/>
      <c r="P804" s="199"/>
      <c r="Q804" s="199"/>
      <c r="R804" s="199"/>
      <c r="S804" s="199"/>
      <c r="T804" s="20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194" t="s">
        <v>166</v>
      </c>
      <c r="AU804" s="194" t="s">
        <v>82</v>
      </c>
      <c r="AV804" s="14" t="s">
        <v>82</v>
      </c>
      <c r="AW804" s="14" t="s">
        <v>34</v>
      </c>
      <c r="AX804" s="14" t="s">
        <v>72</v>
      </c>
      <c r="AY804" s="194" t="s">
        <v>154</v>
      </c>
    </row>
    <row r="805" s="14" customFormat="1">
      <c r="A805" s="14"/>
      <c r="B805" s="193"/>
      <c r="C805" s="14"/>
      <c r="D805" s="186" t="s">
        <v>166</v>
      </c>
      <c r="E805" s="194" t="s">
        <v>3</v>
      </c>
      <c r="F805" s="195" t="s">
        <v>713</v>
      </c>
      <c r="G805" s="14"/>
      <c r="H805" s="196">
        <v>-2.9449999999999998</v>
      </c>
      <c r="I805" s="197"/>
      <c r="J805" s="14"/>
      <c r="K805" s="14"/>
      <c r="L805" s="193"/>
      <c r="M805" s="198"/>
      <c r="N805" s="199"/>
      <c r="O805" s="199"/>
      <c r="P805" s="199"/>
      <c r="Q805" s="199"/>
      <c r="R805" s="199"/>
      <c r="S805" s="199"/>
      <c r="T805" s="20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4" t="s">
        <v>166</v>
      </c>
      <c r="AU805" s="194" t="s">
        <v>82</v>
      </c>
      <c r="AV805" s="14" t="s">
        <v>82</v>
      </c>
      <c r="AW805" s="14" t="s">
        <v>34</v>
      </c>
      <c r="AX805" s="14" t="s">
        <v>72</v>
      </c>
      <c r="AY805" s="194" t="s">
        <v>154</v>
      </c>
    </row>
    <row r="806" s="13" customFormat="1">
      <c r="A806" s="13"/>
      <c r="B806" s="185"/>
      <c r="C806" s="13"/>
      <c r="D806" s="186" t="s">
        <v>166</v>
      </c>
      <c r="E806" s="187" t="s">
        <v>3</v>
      </c>
      <c r="F806" s="188" t="s">
        <v>1209</v>
      </c>
      <c r="G806" s="13"/>
      <c r="H806" s="187" t="s">
        <v>3</v>
      </c>
      <c r="I806" s="189"/>
      <c r="J806" s="13"/>
      <c r="K806" s="13"/>
      <c r="L806" s="185"/>
      <c r="M806" s="190"/>
      <c r="N806" s="191"/>
      <c r="O806" s="191"/>
      <c r="P806" s="191"/>
      <c r="Q806" s="191"/>
      <c r="R806" s="191"/>
      <c r="S806" s="191"/>
      <c r="T806" s="19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87" t="s">
        <v>166</v>
      </c>
      <c r="AU806" s="187" t="s">
        <v>82</v>
      </c>
      <c r="AV806" s="13" t="s">
        <v>80</v>
      </c>
      <c r="AW806" s="13" t="s">
        <v>34</v>
      </c>
      <c r="AX806" s="13" t="s">
        <v>72</v>
      </c>
      <c r="AY806" s="187" t="s">
        <v>154</v>
      </c>
    </row>
    <row r="807" s="14" customFormat="1">
      <c r="A807" s="14"/>
      <c r="B807" s="193"/>
      <c r="C807" s="14"/>
      <c r="D807" s="186" t="s">
        <v>166</v>
      </c>
      <c r="E807" s="194" t="s">
        <v>3</v>
      </c>
      <c r="F807" s="195" t="s">
        <v>1210</v>
      </c>
      <c r="G807" s="14"/>
      <c r="H807" s="196">
        <v>53.000999999999998</v>
      </c>
      <c r="I807" s="197"/>
      <c r="J807" s="14"/>
      <c r="K807" s="14"/>
      <c r="L807" s="193"/>
      <c r="M807" s="198"/>
      <c r="N807" s="199"/>
      <c r="O807" s="199"/>
      <c r="P807" s="199"/>
      <c r="Q807" s="199"/>
      <c r="R807" s="199"/>
      <c r="S807" s="199"/>
      <c r="T807" s="20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194" t="s">
        <v>166</v>
      </c>
      <c r="AU807" s="194" t="s">
        <v>82</v>
      </c>
      <c r="AV807" s="14" t="s">
        <v>82</v>
      </c>
      <c r="AW807" s="14" t="s">
        <v>34</v>
      </c>
      <c r="AX807" s="14" t="s">
        <v>72</v>
      </c>
      <c r="AY807" s="194" t="s">
        <v>154</v>
      </c>
    </row>
    <row r="808" s="14" customFormat="1">
      <c r="A808" s="14"/>
      <c r="B808" s="193"/>
      <c r="C808" s="14"/>
      <c r="D808" s="186" t="s">
        <v>166</v>
      </c>
      <c r="E808" s="194" t="s">
        <v>3</v>
      </c>
      <c r="F808" s="195" t="s">
        <v>1211</v>
      </c>
      <c r="G808" s="14"/>
      <c r="H808" s="196">
        <v>-3.6890000000000001</v>
      </c>
      <c r="I808" s="197"/>
      <c r="J808" s="14"/>
      <c r="K808" s="14"/>
      <c r="L808" s="193"/>
      <c r="M808" s="198"/>
      <c r="N808" s="199"/>
      <c r="O808" s="199"/>
      <c r="P808" s="199"/>
      <c r="Q808" s="199"/>
      <c r="R808" s="199"/>
      <c r="S808" s="199"/>
      <c r="T808" s="20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194" t="s">
        <v>166</v>
      </c>
      <c r="AU808" s="194" t="s">
        <v>82</v>
      </c>
      <c r="AV808" s="14" t="s">
        <v>82</v>
      </c>
      <c r="AW808" s="14" t="s">
        <v>34</v>
      </c>
      <c r="AX808" s="14" t="s">
        <v>72</v>
      </c>
      <c r="AY808" s="194" t="s">
        <v>154</v>
      </c>
    </row>
    <row r="809" s="14" customFormat="1">
      <c r="A809" s="14"/>
      <c r="B809" s="193"/>
      <c r="C809" s="14"/>
      <c r="D809" s="186" t="s">
        <v>166</v>
      </c>
      <c r="E809" s="194" t="s">
        <v>3</v>
      </c>
      <c r="F809" s="195" t="s">
        <v>251</v>
      </c>
      <c r="G809" s="14"/>
      <c r="H809" s="196">
        <v>-3.1520000000000001</v>
      </c>
      <c r="I809" s="197"/>
      <c r="J809" s="14"/>
      <c r="K809" s="14"/>
      <c r="L809" s="193"/>
      <c r="M809" s="198"/>
      <c r="N809" s="199"/>
      <c r="O809" s="199"/>
      <c r="P809" s="199"/>
      <c r="Q809" s="199"/>
      <c r="R809" s="199"/>
      <c r="S809" s="199"/>
      <c r="T809" s="20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194" t="s">
        <v>166</v>
      </c>
      <c r="AU809" s="194" t="s">
        <v>82</v>
      </c>
      <c r="AV809" s="14" t="s">
        <v>82</v>
      </c>
      <c r="AW809" s="14" t="s">
        <v>34</v>
      </c>
      <c r="AX809" s="14" t="s">
        <v>72</v>
      </c>
      <c r="AY809" s="194" t="s">
        <v>154</v>
      </c>
    </row>
    <row r="810" s="13" customFormat="1">
      <c r="A810" s="13"/>
      <c r="B810" s="185"/>
      <c r="C810" s="13"/>
      <c r="D810" s="186" t="s">
        <v>166</v>
      </c>
      <c r="E810" s="187" t="s">
        <v>3</v>
      </c>
      <c r="F810" s="188" t="s">
        <v>1212</v>
      </c>
      <c r="G810" s="13"/>
      <c r="H810" s="187" t="s">
        <v>3</v>
      </c>
      <c r="I810" s="189"/>
      <c r="J810" s="13"/>
      <c r="K810" s="13"/>
      <c r="L810" s="185"/>
      <c r="M810" s="190"/>
      <c r="N810" s="191"/>
      <c r="O810" s="191"/>
      <c r="P810" s="191"/>
      <c r="Q810" s="191"/>
      <c r="R810" s="191"/>
      <c r="S810" s="191"/>
      <c r="T810" s="19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87" t="s">
        <v>166</v>
      </c>
      <c r="AU810" s="187" t="s">
        <v>82</v>
      </c>
      <c r="AV810" s="13" t="s">
        <v>80</v>
      </c>
      <c r="AW810" s="13" t="s">
        <v>34</v>
      </c>
      <c r="AX810" s="13" t="s">
        <v>72</v>
      </c>
      <c r="AY810" s="187" t="s">
        <v>154</v>
      </c>
    </row>
    <row r="811" s="14" customFormat="1">
      <c r="A811" s="14"/>
      <c r="B811" s="193"/>
      <c r="C811" s="14"/>
      <c r="D811" s="186" t="s">
        <v>166</v>
      </c>
      <c r="E811" s="194" t="s">
        <v>3</v>
      </c>
      <c r="F811" s="195" t="s">
        <v>1213</v>
      </c>
      <c r="G811" s="14"/>
      <c r="H811" s="196">
        <v>106.968</v>
      </c>
      <c r="I811" s="197"/>
      <c r="J811" s="14"/>
      <c r="K811" s="14"/>
      <c r="L811" s="193"/>
      <c r="M811" s="198"/>
      <c r="N811" s="199"/>
      <c r="O811" s="199"/>
      <c r="P811" s="199"/>
      <c r="Q811" s="199"/>
      <c r="R811" s="199"/>
      <c r="S811" s="199"/>
      <c r="T811" s="20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194" t="s">
        <v>166</v>
      </c>
      <c r="AU811" s="194" t="s">
        <v>82</v>
      </c>
      <c r="AV811" s="14" t="s">
        <v>82</v>
      </c>
      <c r="AW811" s="14" t="s">
        <v>34</v>
      </c>
      <c r="AX811" s="14" t="s">
        <v>72</v>
      </c>
      <c r="AY811" s="194" t="s">
        <v>154</v>
      </c>
    </row>
    <row r="812" s="14" customFormat="1">
      <c r="A812" s="14"/>
      <c r="B812" s="193"/>
      <c r="C812" s="14"/>
      <c r="D812" s="186" t="s">
        <v>166</v>
      </c>
      <c r="E812" s="194" t="s">
        <v>3</v>
      </c>
      <c r="F812" s="195" t="s">
        <v>1174</v>
      </c>
      <c r="G812" s="14"/>
      <c r="H812" s="196">
        <v>-4.7279999999999998</v>
      </c>
      <c r="I812" s="197"/>
      <c r="J812" s="14"/>
      <c r="K812" s="14"/>
      <c r="L812" s="193"/>
      <c r="M812" s="198"/>
      <c r="N812" s="199"/>
      <c r="O812" s="199"/>
      <c r="P812" s="199"/>
      <c r="Q812" s="199"/>
      <c r="R812" s="199"/>
      <c r="S812" s="199"/>
      <c r="T812" s="20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194" t="s">
        <v>166</v>
      </c>
      <c r="AU812" s="194" t="s">
        <v>82</v>
      </c>
      <c r="AV812" s="14" t="s">
        <v>82</v>
      </c>
      <c r="AW812" s="14" t="s">
        <v>34</v>
      </c>
      <c r="AX812" s="14" t="s">
        <v>72</v>
      </c>
      <c r="AY812" s="194" t="s">
        <v>154</v>
      </c>
    </row>
    <row r="813" s="14" customFormat="1">
      <c r="A813" s="14"/>
      <c r="B813" s="193"/>
      <c r="C813" s="14"/>
      <c r="D813" s="186" t="s">
        <v>166</v>
      </c>
      <c r="E813" s="194" t="s">
        <v>3</v>
      </c>
      <c r="F813" s="195" t="s">
        <v>1214</v>
      </c>
      <c r="G813" s="14"/>
      <c r="H813" s="196">
        <v>-3.0299999999999998</v>
      </c>
      <c r="I813" s="197"/>
      <c r="J813" s="14"/>
      <c r="K813" s="14"/>
      <c r="L813" s="193"/>
      <c r="M813" s="198"/>
      <c r="N813" s="199"/>
      <c r="O813" s="199"/>
      <c r="P813" s="199"/>
      <c r="Q813" s="199"/>
      <c r="R813" s="199"/>
      <c r="S813" s="199"/>
      <c r="T813" s="20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194" t="s">
        <v>166</v>
      </c>
      <c r="AU813" s="194" t="s">
        <v>82</v>
      </c>
      <c r="AV813" s="14" t="s">
        <v>82</v>
      </c>
      <c r="AW813" s="14" t="s">
        <v>34</v>
      </c>
      <c r="AX813" s="14" t="s">
        <v>72</v>
      </c>
      <c r="AY813" s="194" t="s">
        <v>154</v>
      </c>
    </row>
    <row r="814" s="14" customFormat="1">
      <c r="A814" s="14"/>
      <c r="B814" s="193"/>
      <c r="C814" s="14"/>
      <c r="D814" s="186" t="s">
        <v>166</v>
      </c>
      <c r="E814" s="194" t="s">
        <v>3</v>
      </c>
      <c r="F814" s="195" t="s">
        <v>1215</v>
      </c>
      <c r="G814" s="14"/>
      <c r="H814" s="196">
        <v>-11.067</v>
      </c>
      <c r="I814" s="197"/>
      <c r="J814" s="14"/>
      <c r="K814" s="14"/>
      <c r="L814" s="193"/>
      <c r="M814" s="198"/>
      <c r="N814" s="199"/>
      <c r="O814" s="199"/>
      <c r="P814" s="199"/>
      <c r="Q814" s="199"/>
      <c r="R814" s="199"/>
      <c r="S814" s="199"/>
      <c r="T814" s="20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94" t="s">
        <v>166</v>
      </c>
      <c r="AU814" s="194" t="s">
        <v>82</v>
      </c>
      <c r="AV814" s="14" t="s">
        <v>82</v>
      </c>
      <c r="AW814" s="14" t="s">
        <v>34</v>
      </c>
      <c r="AX814" s="14" t="s">
        <v>72</v>
      </c>
      <c r="AY814" s="194" t="s">
        <v>154</v>
      </c>
    </row>
    <row r="815" s="13" customFormat="1">
      <c r="A815" s="13"/>
      <c r="B815" s="185"/>
      <c r="C815" s="13"/>
      <c r="D815" s="186" t="s">
        <v>166</v>
      </c>
      <c r="E815" s="187" t="s">
        <v>3</v>
      </c>
      <c r="F815" s="188" t="s">
        <v>1216</v>
      </c>
      <c r="G815" s="13"/>
      <c r="H815" s="187" t="s">
        <v>3</v>
      </c>
      <c r="I815" s="189"/>
      <c r="J815" s="13"/>
      <c r="K815" s="13"/>
      <c r="L815" s="185"/>
      <c r="M815" s="190"/>
      <c r="N815" s="191"/>
      <c r="O815" s="191"/>
      <c r="P815" s="191"/>
      <c r="Q815" s="191"/>
      <c r="R815" s="191"/>
      <c r="S815" s="191"/>
      <c r="T815" s="19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87" t="s">
        <v>166</v>
      </c>
      <c r="AU815" s="187" t="s">
        <v>82</v>
      </c>
      <c r="AV815" s="13" t="s">
        <v>80</v>
      </c>
      <c r="AW815" s="13" t="s">
        <v>34</v>
      </c>
      <c r="AX815" s="13" t="s">
        <v>72</v>
      </c>
      <c r="AY815" s="187" t="s">
        <v>154</v>
      </c>
    </row>
    <row r="816" s="14" customFormat="1">
      <c r="A816" s="14"/>
      <c r="B816" s="193"/>
      <c r="C816" s="14"/>
      <c r="D816" s="186" t="s">
        <v>166</v>
      </c>
      <c r="E816" s="194" t="s">
        <v>3</v>
      </c>
      <c r="F816" s="195" t="s">
        <v>1217</v>
      </c>
      <c r="G816" s="14"/>
      <c r="H816" s="196">
        <v>29.302</v>
      </c>
      <c r="I816" s="197"/>
      <c r="J816" s="14"/>
      <c r="K816" s="14"/>
      <c r="L816" s="193"/>
      <c r="M816" s="198"/>
      <c r="N816" s="199"/>
      <c r="O816" s="199"/>
      <c r="P816" s="199"/>
      <c r="Q816" s="199"/>
      <c r="R816" s="199"/>
      <c r="S816" s="199"/>
      <c r="T816" s="20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4" t="s">
        <v>166</v>
      </c>
      <c r="AU816" s="194" t="s">
        <v>82</v>
      </c>
      <c r="AV816" s="14" t="s">
        <v>82</v>
      </c>
      <c r="AW816" s="14" t="s">
        <v>34</v>
      </c>
      <c r="AX816" s="14" t="s">
        <v>72</v>
      </c>
      <c r="AY816" s="194" t="s">
        <v>154</v>
      </c>
    </row>
    <row r="817" s="14" customFormat="1">
      <c r="A817" s="14"/>
      <c r="B817" s="193"/>
      <c r="C817" s="14"/>
      <c r="D817" s="186" t="s">
        <v>166</v>
      </c>
      <c r="E817" s="194" t="s">
        <v>3</v>
      </c>
      <c r="F817" s="195" t="s">
        <v>232</v>
      </c>
      <c r="G817" s="14"/>
      <c r="H817" s="196">
        <v>-1.379</v>
      </c>
      <c r="I817" s="197"/>
      <c r="J817" s="14"/>
      <c r="K817" s="14"/>
      <c r="L817" s="193"/>
      <c r="M817" s="198"/>
      <c r="N817" s="199"/>
      <c r="O817" s="199"/>
      <c r="P817" s="199"/>
      <c r="Q817" s="199"/>
      <c r="R817" s="199"/>
      <c r="S817" s="199"/>
      <c r="T817" s="20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94" t="s">
        <v>166</v>
      </c>
      <c r="AU817" s="194" t="s">
        <v>82</v>
      </c>
      <c r="AV817" s="14" t="s">
        <v>82</v>
      </c>
      <c r="AW817" s="14" t="s">
        <v>34</v>
      </c>
      <c r="AX817" s="14" t="s">
        <v>72</v>
      </c>
      <c r="AY817" s="194" t="s">
        <v>154</v>
      </c>
    </row>
    <row r="818" s="14" customFormat="1">
      <c r="A818" s="14"/>
      <c r="B818" s="193"/>
      <c r="C818" s="14"/>
      <c r="D818" s="186" t="s">
        <v>166</v>
      </c>
      <c r="E818" s="194" t="s">
        <v>3</v>
      </c>
      <c r="F818" s="195" t="s">
        <v>1218</v>
      </c>
      <c r="G818" s="14"/>
      <c r="H818" s="196">
        <v>-1.204</v>
      </c>
      <c r="I818" s="197"/>
      <c r="J818" s="14"/>
      <c r="K818" s="14"/>
      <c r="L818" s="193"/>
      <c r="M818" s="198"/>
      <c r="N818" s="199"/>
      <c r="O818" s="199"/>
      <c r="P818" s="199"/>
      <c r="Q818" s="199"/>
      <c r="R818" s="199"/>
      <c r="S818" s="199"/>
      <c r="T818" s="20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194" t="s">
        <v>166</v>
      </c>
      <c r="AU818" s="194" t="s">
        <v>82</v>
      </c>
      <c r="AV818" s="14" t="s">
        <v>82</v>
      </c>
      <c r="AW818" s="14" t="s">
        <v>34</v>
      </c>
      <c r="AX818" s="14" t="s">
        <v>72</v>
      </c>
      <c r="AY818" s="194" t="s">
        <v>154</v>
      </c>
    </row>
    <row r="819" s="13" customFormat="1">
      <c r="A819" s="13"/>
      <c r="B819" s="185"/>
      <c r="C819" s="13"/>
      <c r="D819" s="186" t="s">
        <v>166</v>
      </c>
      <c r="E819" s="187" t="s">
        <v>3</v>
      </c>
      <c r="F819" s="188" t="s">
        <v>1219</v>
      </c>
      <c r="G819" s="13"/>
      <c r="H819" s="187" t="s">
        <v>3</v>
      </c>
      <c r="I819" s="189"/>
      <c r="J819" s="13"/>
      <c r="K819" s="13"/>
      <c r="L819" s="185"/>
      <c r="M819" s="190"/>
      <c r="N819" s="191"/>
      <c r="O819" s="191"/>
      <c r="P819" s="191"/>
      <c r="Q819" s="191"/>
      <c r="R819" s="191"/>
      <c r="S819" s="191"/>
      <c r="T819" s="19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87" t="s">
        <v>166</v>
      </c>
      <c r="AU819" s="187" t="s">
        <v>82</v>
      </c>
      <c r="AV819" s="13" t="s">
        <v>80</v>
      </c>
      <c r="AW819" s="13" t="s">
        <v>34</v>
      </c>
      <c r="AX819" s="13" t="s">
        <v>72</v>
      </c>
      <c r="AY819" s="187" t="s">
        <v>154</v>
      </c>
    </row>
    <row r="820" s="14" customFormat="1">
      <c r="A820" s="14"/>
      <c r="B820" s="193"/>
      <c r="C820" s="14"/>
      <c r="D820" s="186" t="s">
        <v>166</v>
      </c>
      <c r="E820" s="194" t="s">
        <v>3</v>
      </c>
      <c r="F820" s="195" t="s">
        <v>1220</v>
      </c>
      <c r="G820" s="14"/>
      <c r="H820" s="196">
        <v>43.920999999999999</v>
      </c>
      <c r="I820" s="197"/>
      <c r="J820" s="14"/>
      <c r="K820" s="14"/>
      <c r="L820" s="193"/>
      <c r="M820" s="198"/>
      <c r="N820" s="199"/>
      <c r="O820" s="199"/>
      <c r="P820" s="199"/>
      <c r="Q820" s="199"/>
      <c r="R820" s="199"/>
      <c r="S820" s="199"/>
      <c r="T820" s="20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194" t="s">
        <v>166</v>
      </c>
      <c r="AU820" s="194" t="s">
        <v>82</v>
      </c>
      <c r="AV820" s="14" t="s">
        <v>82</v>
      </c>
      <c r="AW820" s="14" t="s">
        <v>34</v>
      </c>
      <c r="AX820" s="14" t="s">
        <v>72</v>
      </c>
      <c r="AY820" s="194" t="s">
        <v>154</v>
      </c>
    </row>
    <row r="821" s="14" customFormat="1">
      <c r="A821" s="14"/>
      <c r="B821" s="193"/>
      <c r="C821" s="14"/>
      <c r="D821" s="186" t="s">
        <v>166</v>
      </c>
      <c r="E821" s="194" t="s">
        <v>3</v>
      </c>
      <c r="F821" s="195" t="s">
        <v>1174</v>
      </c>
      <c r="G821" s="14"/>
      <c r="H821" s="196">
        <v>-4.7279999999999998</v>
      </c>
      <c r="I821" s="197"/>
      <c r="J821" s="14"/>
      <c r="K821" s="14"/>
      <c r="L821" s="193"/>
      <c r="M821" s="198"/>
      <c r="N821" s="199"/>
      <c r="O821" s="199"/>
      <c r="P821" s="199"/>
      <c r="Q821" s="199"/>
      <c r="R821" s="199"/>
      <c r="S821" s="199"/>
      <c r="T821" s="20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94" t="s">
        <v>166</v>
      </c>
      <c r="AU821" s="194" t="s">
        <v>82</v>
      </c>
      <c r="AV821" s="14" t="s">
        <v>82</v>
      </c>
      <c r="AW821" s="14" t="s">
        <v>34</v>
      </c>
      <c r="AX821" s="14" t="s">
        <v>72</v>
      </c>
      <c r="AY821" s="194" t="s">
        <v>154</v>
      </c>
    </row>
    <row r="822" s="14" customFormat="1">
      <c r="A822" s="14"/>
      <c r="B822" s="193"/>
      <c r="C822" s="14"/>
      <c r="D822" s="186" t="s">
        <v>166</v>
      </c>
      <c r="E822" s="194" t="s">
        <v>3</v>
      </c>
      <c r="F822" s="195" t="s">
        <v>1218</v>
      </c>
      <c r="G822" s="14"/>
      <c r="H822" s="196">
        <v>-1.204</v>
      </c>
      <c r="I822" s="197"/>
      <c r="J822" s="14"/>
      <c r="K822" s="14"/>
      <c r="L822" s="193"/>
      <c r="M822" s="198"/>
      <c r="N822" s="199"/>
      <c r="O822" s="199"/>
      <c r="P822" s="199"/>
      <c r="Q822" s="199"/>
      <c r="R822" s="199"/>
      <c r="S822" s="199"/>
      <c r="T822" s="20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94" t="s">
        <v>166</v>
      </c>
      <c r="AU822" s="194" t="s">
        <v>82</v>
      </c>
      <c r="AV822" s="14" t="s">
        <v>82</v>
      </c>
      <c r="AW822" s="14" t="s">
        <v>34</v>
      </c>
      <c r="AX822" s="14" t="s">
        <v>72</v>
      </c>
      <c r="AY822" s="194" t="s">
        <v>154</v>
      </c>
    </row>
    <row r="823" s="13" customFormat="1">
      <c r="A823" s="13"/>
      <c r="B823" s="185"/>
      <c r="C823" s="13"/>
      <c r="D823" s="186" t="s">
        <v>166</v>
      </c>
      <c r="E823" s="187" t="s">
        <v>3</v>
      </c>
      <c r="F823" s="188" t="s">
        <v>1221</v>
      </c>
      <c r="G823" s="13"/>
      <c r="H823" s="187" t="s">
        <v>3</v>
      </c>
      <c r="I823" s="189"/>
      <c r="J823" s="13"/>
      <c r="K823" s="13"/>
      <c r="L823" s="185"/>
      <c r="M823" s="190"/>
      <c r="N823" s="191"/>
      <c r="O823" s="191"/>
      <c r="P823" s="191"/>
      <c r="Q823" s="191"/>
      <c r="R823" s="191"/>
      <c r="S823" s="191"/>
      <c r="T823" s="19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87" t="s">
        <v>166</v>
      </c>
      <c r="AU823" s="187" t="s">
        <v>82</v>
      </c>
      <c r="AV823" s="13" t="s">
        <v>80</v>
      </c>
      <c r="AW823" s="13" t="s">
        <v>34</v>
      </c>
      <c r="AX823" s="13" t="s">
        <v>72</v>
      </c>
      <c r="AY823" s="187" t="s">
        <v>154</v>
      </c>
    </row>
    <row r="824" s="14" customFormat="1">
      <c r="A824" s="14"/>
      <c r="B824" s="193"/>
      <c r="C824" s="14"/>
      <c r="D824" s="186" t="s">
        <v>166</v>
      </c>
      <c r="E824" s="194" t="s">
        <v>3</v>
      </c>
      <c r="F824" s="195" t="s">
        <v>1222</v>
      </c>
      <c r="G824" s="14"/>
      <c r="H824" s="196">
        <v>47.591999999999999</v>
      </c>
      <c r="I824" s="197"/>
      <c r="J824" s="14"/>
      <c r="K824" s="14"/>
      <c r="L824" s="193"/>
      <c r="M824" s="198"/>
      <c r="N824" s="199"/>
      <c r="O824" s="199"/>
      <c r="P824" s="199"/>
      <c r="Q824" s="199"/>
      <c r="R824" s="199"/>
      <c r="S824" s="199"/>
      <c r="T824" s="20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194" t="s">
        <v>166</v>
      </c>
      <c r="AU824" s="194" t="s">
        <v>82</v>
      </c>
      <c r="AV824" s="14" t="s">
        <v>82</v>
      </c>
      <c r="AW824" s="14" t="s">
        <v>34</v>
      </c>
      <c r="AX824" s="14" t="s">
        <v>72</v>
      </c>
      <c r="AY824" s="194" t="s">
        <v>154</v>
      </c>
    </row>
    <row r="825" s="14" customFormat="1">
      <c r="A825" s="14"/>
      <c r="B825" s="193"/>
      <c r="C825" s="14"/>
      <c r="D825" s="186" t="s">
        <v>166</v>
      </c>
      <c r="E825" s="194" t="s">
        <v>3</v>
      </c>
      <c r="F825" s="195" t="s">
        <v>1174</v>
      </c>
      <c r="G825" s="14"/>
      <c r="H825" s="196">
        <v>-4.7279999999999998</v>
      </c>
      <c r="I825" s="197"/>
      <c r="J825" s="14"/>
      <c r="K825" s="14"/>
      <c r="L825" s="193"/>
      <c r="M825" s="198"/>
      <c r="N825" s="199"/>
      <c r="O825" s="199"/>
      <c r="P825" s="199"/>
      <c r="Q825" s="199"/>
      <c r="R825" s="199"/>
      <c r="S825" s="199"/>
      <c r="T825" s="20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194" t="s">
        <v>166</v>
      </c>
      <c r="AU825" s="194" t="s">
        <v>82</v>
      </c>
      <c r="AV825" s="14" t="s">
        <v>82</v>
      </c>
      <c r="AW825" s="14" t="s">
        <v>34</v>
      </c>
      <c r="AX825" s="14" t="s">
        <v>72</v>
      </c>
      <c r="AY825" s="194" t="s">
        <v>154</v>
      </c>
    </row>
    <row r="826" s="14" customFormat="1">
      <c r="A826" s="14"/>
      <c r="B826" s="193"/>
      <c r="C826" s="14"/>
      <c r="D826" s="186" t="s">
        <v>166</v>
      </c>
      <c r="E826" s="194" t="s">
        <v>3</v>
      </c>
      <c r="F826" s="195" t="s">
        <v>1218</v>
      </c>
      <c r="G826" s="14"/>
      <c r="H826" s="196">
        <v>-1.204</v>
      </c>
      <c r="I826" s="197"/>
      <c r="J826" s="14"/>
      <c r="K826" s="14"/>
      <c r="L826" s="193"/>
      <c r="M826" s="198"/>
      <c r="N826" s="199"/>
      <c r="O826" s="199"/>
      <c r="P826" s="199"/>
      <c r="Q826" s="199"/>
      <c r="R826" s="199"/>
      <c r="S826" s="199"/>
      <c r="T826" s="20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194" t="s">
        <v>166</v>
      </c>
      <c r="AU826" s="194" t="s">
        <v>82</v>
      </c>
      <c r="AV826" s="14" t="s">
        <v>82</v>
      </c>
      <c r="AW826" s="14" t="s">
        <v>34</v>
      </c>
      <c r="AX826" s="14" t="s">
        <v>72</v>
      </c>
      <c r="AY826" s="194" t="s">
        <v>154</v>
      </c>
    </row>
    <row r="827" s="13" customFormat="1">
      <c r="A827" s="13"/>
      <c r="B827" s="185"/>
      <c r="C827" s="13"/>
      <c r="D827" s="186" t="s">
        <v>166</v>
      </c>
      <c r="E827" s="187" t="s">
        <v>3</v>
      </c>
      <c r="F827" s="188" t="s">
        <v>1223</v>
      </c>
      <c r="G827" s="13"/>
      <c r="H827" s="187" t="s">
        <v>3</v>
      </c>
      <c r="I827" s="189"/>
      <c r="J827" s="13"/>
      <c r="K827" s="13"/>
      <c r="L827" s="185"/>
      <c r="M827" s="190"/>
      <c r="N827" s="191"/>
      <c r="O827" s="191"/>
      <c r="P827" s="191"/>
      <c r="Q827" s="191"/>
      <c r="R827" s="191"/>
      <c r="S827" s="191"/>
      <c r="T827" s="19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87" t="s">
        <v>166</v>
      </c>
      <c r="AU827" s="187" t="s">
        <v>82</v>
      </c>
      <c r="AV827" s="13" t="s">
        <v>80</v>
      </c>
      <c r="AW827" s="13" t="s">
        <v>34</v>
      </c>
      <c r="AX827" s="13" t="s">
        <v>72</v>
      </c>
      <c r="AY827" s="187" t="s">
        <v>154</v>
      </c>
    </row>
    <row r="828" s="14" customFormat="1">
      <c r="A828" s="14"/>
      <c r="B828" s="193"/>
      <c r="C828" s="14"/>
      <c r="D828" s="186" t="s">
        <v>166</v>
      </c>
      <c r="E828" s="194" t="s">
        <v>3</v>
      </c>
      <c r="F828" s="195" t="s">
        <v>1224</v>
      </c>
      <c r="G828" s="14"/>
      <c r="H828" s="196">
        <v>65.043999999999997</v>
      </c>
      <c r="I828" s="197"/>
      <c r="J828" s="14"/>
      <c r="K828" s="14"/>
      <c r="L828" s="193"/>
      <c r="M828" s="198"/>
      <c r="N828" s="199"/>
      <c r="O828" s="199"/>
      <c r="P828" s="199"/>
      <c r="Q828" s="199"/>
      <c r="R828" s="199"/>
      <c r="S828" s="199"/>
      <c r="T828" s="20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194" t="s">
        <v>166</v>
      </c>
      <c r="AU828" s="194" t="s">
        <v>82</v>
      </c>
      <c r="AV828" s="14" t="s">
        <v>82</v>
      </c>
      <c r="AW828" s="14" t="s">
        <v>34</v>
      </c>
      <c r="AX828" s="14" t="s">
        <v>72</v>
      </c>
      <c r="AY828" s="194" t="s">
        <v>154</v>
      </c>
    </row>
    <row r="829" s="14" customFormat="1">
      <c r="A829" s="14"/>
      <c r="B829" s="193"/>
      <c r="C829" s="14"/>
      <c r="D829" s="186" t="s">
        <v>166</v>
      </c>
      <c r="E829" s="194" t="s">
        <v>3</v>
      </c>
      <c r="F829" s="195" t="s">
        <v>237</v>
      </c>
      <c r="G829" s="14"/>
      <c r="H829" s="196">
        <v>-1.5760000000000001</v>
      </c>
      <c r="I829" s="197"/>
      <c r="J829" s="14"/>
      <c r="K829" s="14"/>
      <c r="L829" s="193"/>
      <c r="M829" s="198"/>
      <c r="N829" s="199"/>
      <c r="O829" s="199"/>
      <c r="P829" s="199"/>
      <c r="Q829" s="199"/>
      <c r="R829" s="199"/>
      <c r="S829" s="199"/>
      <c r="T829" s="20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94" t="s">
        <v>166</v>
      </c>
      <c r="AU829" s="194" t="s">
        <v>82</v>
      </c>
      <c r="AV829" s="14" t="s">
        <v>82</v>
      </c>
      <c r="AW829" s="14" t="s">
        <v>34</v>
      </c>
      <c r="AX829" s="14" t="s">
        <v>72</v>
      </c>
      <c r="AY829" s="194" t="s">
        <v>154</v>
      </c>
    </row>
    <row r="830" s="14" customFormat="1">
      <c r="A830" s="14"/>
      <c r="B830" s="193"/>
      <c r="C830" s="14"/>
      <c r="D830" s="186" t="s">
        <v>166</v>
      </c>
      <c r="E830" s="194" t="s">
        <v>3</v>
      </c>
      <c r="F830" s="195" t="s">
        <v>232</v>
      </c>
      <c r="G830" s="14"/>
      <c r="H830" s="196">
        <v>-1.379</v>
      </c>
      <c r="I830" s="197"/>
      <c r="J830" s="14"/>
      <c r="K830" s="14"/>
      <c r="L830" s="193"/>
      <c r="M830" s="198"/>
      <c r="N830" s="199"/>
      <c r="O830" s="199"/>
      <c r="P830" s="199"/>
      <c r="Q830" s="199"/>
      <c r="R830" s="199"/>
      <c r="S830" s="199"/>
      <c r="T830" s="20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94" t="s">
        <v>166</v>
      </c>
      <c r="AU830" s="194" t="s">
        <v>82</v>
      </c>
      <c r="AV830" s="14" t="s">
        <v>82</v>
      </c>
      <c r="AW830" s="14" t="s">
        <v>34</v>
      </c>
      <c r="AX830" s="14" t="s">
        <v>72</v>
      </c>
      <c r="AY830" s="194" t="s">
        <v>154</v>
      </c>
    </row>
    <row r="831" s="13" customFormat="1">
      <c r="A831" s="13"/>
      <c r="B831" s="185"/>
      <c r="C831" s="13"/>
      <c r="D831" s="186" t="s">
        <v>166</v>
      </c>
      <c r="E831" s="187" t="s">
        <v>3</v>
      </c>
      <c r="F831" s="188" t="s">
        <v>1225</v>
      </c>
      <c r="G831" s="13"/>
      <c r="H831" s="187" t="s">
        <v>3</v>
      </c>
      <c r="I831" s="189"/>
      <c r="J831" s="13"/>
      <c r="K831" s="13"/>
      <c r="L831" s="185"/>
      <c r="M831" s="190"/>
      <c r="N831" s="191"/>
      <c r="O831" s="191"/>
      <c r="P831" s="191"/>
      <c r="Q831" s="191"/>
      <c r="R831" s="191"/>
      <c r="S831" s="191"/>
      <c r="T831" s="19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87" t="s">
        <v>166</v>
      </c>
      <c r="AU831" s="187" t="s">
        <v>82</v>
      </c>
      <c r="AV831" s="13" t="s">
        <v>80</v>
      </c>
      <c r="AW831" s="13" t="s">
        <v>34</v>
      </c>
      <c r="AX831" s="13" t="s">
        <v>72</v>
      </c>
      <c r="AY831" s="187" t="s">
        <v>154</v>
      </c>
    </row>
    <row r="832" s="14" customFormat="1">
      <c r="A832" s="14"/>
      <c r="B832" s="193"/>
      <c r="C832" s="14"/>
      <c r="D832" s="186" t="s">
        <v>166</v>
      </c>
      <c r="E832" s="194" t="s">
        <v>3</v>
      </c>
      <c r="F832" s="195" t="s">
        <v>1226</v>
      </c>
      <c r="G832" s="14"/>
      <c r="H832" s="196">
        <v>39.283999999999999</v>
      </c>
      <c r="I832" s="197"/>
      <c r="J832" s="14"/>
      <c r="K832" s="14"/>
      <c r="L832" s="193"/>
      <c r="M832" s="198"/>
      <c r="N832" s="199"/>
      <c r="O832" s="199"/>
      <c r="P832" s="199"/>
      <c r="Q832" s="199"/>
      <c r="R832" s="199"/>
      <c r="S832" s="199"/>
      <c r="T832" s="20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194" t="s">
        <v>166</v>
      </c>
      <c r="AU832" s="194" t="s">
        <v>82</v>
      </c>
      <c r="AV832" s="14" t="s">
        <v>82</v>
      </c>
      <c r="AW832" s="14" t="s">
        <v>34</v>
      </c>
      <c r="AX832" s="14" t="s">
        <v>72</v>
      </c>
      <c r="AY832" s="194" t="s">
        <v>154</v>
      </c>
    </row>
    <row r="833" s="14" customFormat="1">
      <c r="A833" s="14"/>
      <c r="B833" s="193"/>
      <c r="C833" s="14"/>
      <c r="D833" s="186" t="s">
        <v>166</v>
      </c>
      <c r="E833" s="194" t="s">
        <v>3</v>
      </c>
      <c r="F833" s="195" t="s">
        <v>251</v>
      </c>
      <c r="G833" s="14"/>
      <c r="H833" s="196">
        <v>-3.1520000000000001</v>
      </c>
      <c r="I833" s="197"/>
      <c r="J833" s="14"/>
      <c r="K833" s="14"/>
      <c r="L833" s="193"/>
      <c r="M833" s="198"/>
      <c r="N833" s="199"/>
      <c r="O833" s="199"/>
      <c r="P833" s="199"/>
      <c r="Q833" s="199"/>
      <c r="R833" s="199"/>
      <c r="S833" s="199"/>
      <c r="T833" s="20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194" t="s">
        <v>166</v>
      </c>
      <c r="AU833" s="194" t="s">
        <v>82</v>
      </c>
      <c r="AV833" s="14" t="s">
        <v>82</v>
      </c>
      <c r="AW833" s="14" t="s">
        <v>34</v>
      </c>
      <c r="AX833" s="14" t="s">
        <v>72</v>
      </c>
      <c r="AY833" s="194" t="s">
        <v>154</v>
      </c>
    </row>
    <row r="834" s="14" customFormat="1">
      <c r="A834" s="14"/>
      <c r="B834" s="193"/>
      <c r="C834" s="14"/>
      <c r="D834" s="186" t="s">
        <v>166</v>
      </c>
      <c r="E834" s="194" t="s">
        <v>3</v>
      </c>
      <c r="F834" s="195" t="s">
        <v>1214</v>
      </c>
      <c r="G834" s="14"/>
      <c r="H834" s="196">
        <v>-3.0299999999999998</v>
      </c>
      <c r="I834" s="197"/>
      <c r="J834" s="14"/>
      <c r="K834" s="14"/>
      <c r="L834" s="193"/>
      <c r="M834" s="198"/>
      <c r="N834" s="199"/>
      <c r="O834" s="199"/>
      <c r="P834" s="199"/>
      <c r="Q834" s="199"/>
      <c r="R834" s="199"/>
      <c r="S834" s="199"/>
      <c r="T834" s="20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94" t="s">
        <v>166</v>
      </c>
      <c r="AU834" s="194" t="s">
        <v>82</v>
      </c>
      <c r="AV834" s="14" t="s">
        <v>82</v>
      </c>
      <c r="AW834" s="14" t="s">
        <v>34</v>
      </c>
      <c r="AX834" s="14" t="s">
        <v>72</v>
      </c>
      <c r="AY834" s="194" t="s">
        <v>154</v>
      </c>
    </row>
    <row r="835" s="14" customFormat="1">
      <c r="A835" s="14"/>
      <c r="B835" s="193"/>
      <c r="C835" s="14"/>
      <c r="D835" s="186" t="s">
        <v>166</v>
      </c>
      <c r="E835" s="194" t="s">
        <v>3</v>
      </c>
      <c r="F835" s="195" t="s">
        <v>1218</v>
      </c>
      <c r="G835" s="14"/>
      <c r="H835" s="196">
        <v>-1.204</v>
      </c>
      <c r="I835" s="197"/>
      <c r="J835" s="14"/>
      <c r="K835" s="14"/>
      <c r="L835" s="193"/>
      <c r="M835" s="198"/>
      <c r="N835" s="199"/>
      <c r="O835" s="199"/>
      <c r="P835" s="199"/>
      <c r="Q835" s="199"/>
      <c r="R835" s="199"/>
      <c r="S835" s="199"/>
      <c r="T835" s="20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194" t="s">
        <v>166</v>
      </c>
      <c r="AU835" s="194" t="s">
        <v>82</v>
      </c>
      <c r="AV835" s="14" t="s">
        <v>82</v>
      </c>
      <c r="AW835" s="14" t="s">
        <v>34</v>
      </c>
      <c r="AX835" s="14" t="s">
        <v>72</v>
      </c>
      <c r="AY835" s="194" t="s">
        <v>154</v>
      </c>
    </row>
    <row r="836" s="13" customFormat="1">
      <c r="A836" s="13"/>
      <c r="B836" s="185"/>
      <c r="C836" s="13"/>
      <c r="D836" s="186" t="s">
        <v>166</v>
      </c>
      <c r="E836" s="187" t="s">
        <v>3</v>
      </c>
      <c r="F836" s="188" t="s">
        <v>1227</v>
      </c>
      <c r="G836" s="13"/>
      <c r="H836" s="187" t="s">
        <v>3</v>
      </c>
      <c r="I836" s="189"/>
      <c r="J836" s="13"/>
      <c r="K836" s="13"/>
      <c r="L836" s="185"/>
      <c r="M836" s="190"/>
      <c r="N836" s="191"/>
      <c r="O836" s="191"/>
      <c r="P836" s="191"/>
      <c r="Q836" s="191"/>
      <c r="R836" s="191"/>
      <c r="S836" s="191"/>
      <c r="T836" s="19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87" t="s">
        <v>166</v>
      </c>
      <c r="AU836" s="187" t="s">
        <v>82</v>
      </c>
      <c r="AV836" s="13" t="s">
        <v>80</v>
      </c>
      <c r="AW836" s="13" t="s">
        <v>34</v>
      </c>
      <c r="AX836" s="13" t="s">
        <v>72</v>
      </c>
      <c r="AY836" s="187" t="s">
        <v>154</v>
      </c>
    </row>
    <row r="837" s="14" customFormat="1">
      <c r="A837" s="14"/>
      <c r="B837" s="193"/>
      <c r="C837" s="14"/>
      <c r="D837" s="186" t="s">
        <v>166</v>
      </c>
      <c r="E837" s="194" t="s">
        <v>3</v>
      </c>
      <c r="F837" s="195" t="s">
        <v>1228</v>
      </c>
      <c r="G837" s="14"/>
      <c r="H837" s="196">
        <v>36.322000000000003</v>
      </c>
      <c r="I837" s="197"/>
      <c r="J837" s="14"/>
      <c r="K837" s="14"/>
      <c r="L837" s="193"/>
      <c r="M837" s="198"/>
      <c r="N837" s="199"/>
      <c r="O837" s="199"/>
      <c r="P837" s="199"/>
      <c r="Q837" s="199"/>
      <c r="R837" s="199"/>
      <c r="S837" s="199"/>
      <c r="T837" s="20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94" t="s">
        <v>166</v>
      </c>
      <c r="AU837" s="194" t="s">
        <v>82</v>
      </c>
      <c r="AV837" s="14" t="s">
        <v>82</v>
      </c>
      <c r="AW837" s="14" t="s">
        <v>34</v>
      </c>
      <c r="AX837" s="14" t="s">
        <v>72</v>
      </c>
      <c r="AY837" s="194" t="s">
        <v>154</v>
      </c>
    </row>
    <row r="838" s="14" customFormat="1">
      <c r="A838" s="14"/>
      <c r="B838" s="193"/>
      <c r="C838" s="14"/>
      <c r="D838" s="186" t="s">
        <v>166</v>
      </c>
      <c r="E838" s="194" t="s">
        <v>3</v>
      </c>
      <c r="F838" s="195" t="s">
        <v>237</v>
      </c>
      <c r="G838" s="14"/>
      <c r="H838" s="196">
        <v>-1.5760000000000001</v>
      </c>
      <c r="I838" s="197"/>
      <c r="J838" s="14"/>
      <c r="K838" s="14"/>
      <c r="L838" s="193"/>
      <c r="M838" s="198"/>
      <c r="N838" s="199"/>
      <c r="O838" s="199"/>
      <c r="P838" s="199"/>
      <c r="Q838" s="199"/>
      <c r="R838" s="199"/>
      <c r="S838" s="199"/>
      <c r="T838" s="20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194" t="s">
        <v>166</v>
      </c>
      <c r="AU838" s="194" t="s">
        <v>82</v>
      </c>
      <c r="AV838" s="14" t="s">
        <v>82</v>
      </c>
      <c r="AW838" s="14" t="s">
        <v>34</v>
      </c>
      <c r="AX838" s="14" t="s">
        <v>72</v>
      </c>
      <c r="AY838" s="194" t="s">
        <v>154</v>
      </c>
    </row>
    <row r="839" s="14" customFormat="1">
      <c r="A839" s="14"/>
      <c r="B839" s="193"/>
      <c r="C839" s="14"/>
      <c r="D839" s="186" t="s">
        <v>166</v>
      </c>
      <c r="E839" s="194" t="s">
        <v>3</v>
      </c>
      <c r="F839" s="195" t="s">
        <v>1218</v>
      </c>
      <c r="G839" s="14"/>
      <c r="H839" s="196">
        <v>-1.204</v>
      </c>
      <c r="I839" s="197"/>
      <c r="J839" s="14"/>
      <c r="K839" s="14"/>
      <c r="L839" s="193"/>
      <c r="M839" s="198"/>
      <c r="N839" s="199"/>
      <c r="O839" s="199"/>
      <c r="P839" s="199"/>
      <c r="Q839" s="199"/>
      <c r="R839" s="199"/>
      <c r="S839" s="199"/>
      <c r="T839" s="20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194" t="s">
        <v>166</v>
      </c>
      <c r="AU839" s="194" t="s">
        <v>82</v>
      </c>
      <c r="AV839" s="14" t="s">
        <v>82</v>
      </c>
      <c r="AW839" s="14" t="s">
        <v>34</v>
      </c>
      <c r="AX839" s="14" t="s">
        <v>72</v>
      </c>
      <c r="AY839" s="194" t="s">
        <v>154</v>
      </c>
    </row>
    <row r="840" s="14" customFormat="1">
      <c r="A840" s="14"/>
      <c r="B840" s="193"/>
      <c r="C840" s="14"/>
      <c r="D840" s="186" t="s">
        <v>166</v>
      </c>
      <c r="E840" s="194" t="s">
        <v>3</v>
      </c>
      <c r="F840" s="195" t="s">
        <v>232</v>
      </c>
      <c r="G840" s="14"/>
      <c r="H840" s="196">
        <v>-1.379</v>
      </c>
      <c r="I840" s="197"/>
      <c r="J840" s="14"/>
      <c r="K840" s="14"/>
      <c r="L840" s="193"/>
      <c r="M840" s="198"/>
      <c r="N840" s="199"/>
      <c r="O840" s="199"/>
      <c r="P840" s="199"/>
      <c r="Q840" s="199"/>
      <c r="R840" s="199"/>
      <c r="S840" s="199"/>
      <c r="T840" s="20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194" t="s">
        <v>166</v>
      </c>
      <c r="AU840" s="194" t="s">
        <v>82</v>
      </c>
      <c r="AV840" s="14" t="s">
        <v>82</v>
      </c>
      <c r="AW840" s="14" t="s">
        <v>34</v>
      </c>
      <c r="AX840" s="14" t="s">
        <v>72</v>
      </c>
      <c r="AY840" s="194" t="s">
        <v>154</v>
      </c>
    </row>
    <row r="841" s="13" customFormat="1">
      <c r="A841" s="13"/>
      <c r="B841" s="185"/>
      <c r="C841" s="13"/>
      <c r="D841" s="186" t="s">
        <v>166</v>
      </c>
      <c r="E841" s="187" t="s">
        <v>3</v>
      </c>
      <c r="F841" s="188" t="s">
        <v>246</v>
      </c>
      <c r="G841" s="13"/>
      <c r="H841" s="187" t="s">
        <v>3</v>
      </c>
      <c r="I841" s="189"/>
      <c r="J841" s="13"/>
      <c r="K841" s="13"/>
      <c r="L841" s="185"/>
      <c r="M841" s="190"/>
      <c r="N841" s="191"/>
      <c r="O841" s="191"/>
      <c r="P841" s="191"/>
      <c r="Q841" s="191"/>
      <c r="R841" s="191"/>
      <c r="S841" s="191"/>
      <c r="T841" s="19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87" t="s">
        <v>166</v>
      </c>
      <c r="AU841" s="187" t="s">
        <v>82</v>
      </c>
      <c r="AV841" s="13" t="s">
        <v>80</v>
      </c>
      <c r="AW841" s="13" t="s">
        <v>34</v>
      </c>
      <c r="AX841" s="13" t="s">
        <v>72</v>
      </c>
      <c r="AY841" s="187" t="s">
        <v>154</v>
      </c>
    </row>
    <row r="842" s="14" customFormat="1">
      <c r="A842" s="14"/>
      <c r="B842" s="193"/>
      <c r="C842" s="14"/>
      <c r="D842" s="186" t="s">
        <v>166</v>
      </c>
      <c r="E842" s="194" t="s">
        <v>3</v>
      </c>
      <c r="F842" s="195" t="s">
        <v>1229</v>
      </c>
      <c r="G842" s="14"/>
      <c r="H842" s="196">
        <v>58.121000000000002</v>
      </c>
      <c r="I842" s="197"/>
      <c r="J842" s="14"/>
      <c r="K842" s="14"/>
      <c r="L842" s="193"/>
      <c r="M842" s="198"/>
      <c r="N842" s="199"/>
      <c r="O842" s="199"/>
      <c r="P842" s="199"/>
      <c r="Q842" s="199"/>
      <c r="R842" s="199"/>
      <c r="S842" s="199"/>
      <c r="T842" s="20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194" t="s">
        <v>166</v>
      </c>
      <c r="AU842" s="194" t="s">
        <v>82</v>
      </c>
      <c r="AV842" s="14" t="s">
        <v>82</v>
      </c>
      <c r="AW842" s="14" t="s">
        <v>34</v>
      </c>
      <c r="AX842" s="14" t="s">
        <v>72</v>
      </c>
      <c r="AY842" s="194" t="s">
        <v>154</v>
      </c>
    </row>
    <row r="843" s="14" customFormat="1">
      <c r="A843" s="14"/>
      <c r="B843" s="193"/>
      <c r="C843" s="14"/>
      <c r="D843" s="186" t="s">
        <v>166</v>
      </c>
      <c r="E843" s="194" t="s">
        <v>3</v>
      </c>
      <c r="F843" s="195" t="s">
        <v>1230</v>
      </c>
      <c r="G843" s="14"/>
      <c r="H843" s="196">
        <v>-2.222</v>
      </c>
      <c r="I843" s="197"/>
      <c r="J843" s="14"/>
      <c r="K843" s="14"/>
      <c r="L843" s="193"/>
      <c r="M843" s="198"/>
      <c r="N843" s="199"/>
      <c r="O843" s="199"/>
      <c r="P843" s="199"/>
      <c r="Q843" s="199"/>
      <c r="R843" s="199"/>
      <c r="S843" s="199"/>
      <c r="T843" s="20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94" t="s">
        <v>166</v>
      </c>
      <c r="AU843" s="194" t="s">
        <v>82</v>
      </c>
      <c r="AV843" s="14" t="s">
        <v>82</v>
      </c>
      <c r="AW843" s="14" t="s">
        <v>34</v>
      </c>
      <c r="AX843" s="14" t="s">
        <v>72</v>
      </c>
      <c r="AY843" s="194" t="s">
        <v>154</v>
      </c>
    </row>
    <row r="844" s="14" customFormat="1">
      <c r="A844" s="14"/>
      <c r="B844" s="193"/>
      <c r="C844" s="14"/>
      <c r="D844" s="186" t="s">
        <v>166</v>
      </c>
      <c r="E844" s="194" t="s">
        <v>3</v>
      </c>
      <c r="F844" s="195" t="s">
        <v>248</v>
      </c>
      <c r="G844" s="14"/>
      <c r="H844" s="196">
        <v>-1.7729999999999999</v>
      </c>
      <c r="I844" s="197"/>
      <c r="J844" s="14"/>
      <c r="K844" s="14"/>
      <c r="L844" s="193"/>
      <c r="M844" s="198"/>
      <c r="N844" s="199"/>
      <c r="O844" s="199"/>
      <c r="P844" s="199"/>
      <c r="Q844" s="199"/>
      <c r="R844" s="199"/>
      <c r="S844" s="199"/>
      <c r="T844" s="20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194" t="s">
        <v>166</v>
      </c>
      <c r="AU844" s="194" t="s">
        <v>82</v>
      </c>
      <c r="AV844" s="14" t="s">
        <v>82</v>
      </c>
      <c r="AW844" s="14" t="s">
        <v>34</v>
      </c>
      <c r="AX844" s="14" t="s">
        <v>72</v>
      </c>
      <c r="AY844" s="194" t="s">
        <v>154</v>
      </c>
    </row>
    <row r="845" s="14" customFormat="1">
      <c r="A845" s="14"/>
      <c r="B845" s="193"/>
      <c r="C845" s="14"/>
      <c r="D845" s="186" t="s">
        <v>166</v>
      </c>
      <c r="E845" s="194" t="s">
        <v>3</v>
      </c>
      <c r="F845" s="195" t="s">
        <v>237</v>
      </c>
      <c r="G845" s="14"/>
      <c r="H845" s="196">
        <v>-1.5760000000000001</v>
      </c>
      <c r="I845" s="197"/>
      <c r="J845" s="14"/>
      <c r="K845" s="14"/>
      <c r="L845" s="193"/>
      <c r="M845" s="198"/>
      <c r="N845" s="199"/>
      <c r="O845" s="199"/>
      <c r="P845" s="199"/>
      <c r="Q845" s="199"/>
      <c r="R845" s="199"/>
      <c r="S845" s="199"/>
      <c r="T845" s="20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4" t="s">
        <v>166</v>
      </c>
      <c r="AU845" s="194" t="s">
        <v>82</v>
      </c>
      <c r="AV845" s="14" t="s">
        <v>82</v>
      </c>
      <c r="AW845" s="14" t="s">
        <v>34</v>
      </c>
      <c r="AX845" s="14" t="s">
        <v>72</v>
      </c>
      <c r="AY845" s="194" t="s">
        <v>154</v>
      </c>
    </row>
    <row r="846" s="14" customFormat="1">
      <c r="A846" s="14"/>
      <c r="B846" s="193"/>
      <c r="C846" s="14"/>
      <c r="D846" s="186" t="s">
        <v>166</v>
      </c>
      <c r="E846" s="194" t="s">
        <v>3</v>
      </c>
      <c r="F846" s="195" t="s">
        <v>714</v>
      </c>
      <c r="G846" s="14"/>
      <c r="H846" s="196">
        <v>-1.843</v>
      </c>
      <c r="I846" s="197"/>
      <c r="J846" s="14"/>
      <c r="K846" s="14"/>
      <c r="L846" s="193"/>
      <c r="M846" s="198"/>
      <c r="N846" s="199"/>
      <c r="O846" s="199"/>
      <c r="P846" s="199"/>
      <c r="Q846" s="199"/>
      <c r="R846" s="199"/>
      <c r="S846" s="199"/>
      <c r="T846" s="20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194" t="s">
        <v>166</v>
      </c>
      <c r="AU846" s="194" t="s">
        <v>82</v>
      </c>
      <c r="AV846" s="14" t="s">
        <v>82</v>
      </c>
      <c r="AW846" s="14" t="s">
        <v>34</v>
      </c>
      <c r="AX846" s="14" t="s">
        <v>72</v>
      </c>
      <c r="AY846" s="194" t="s">
        <v>154</v>
      </c>
    </row>
    <row r="847" s="13" customFormat="1">
      <c r="A847" s="13"/>
      <c r="B847" s="185"/>
      <c r="C847" s="13"/>
      <c r="D847" s="186" t="s">
        <v>166</v>
      </c>
      <c r="E847" s="187" t="s">
        <v>3</v>
      </c>
      <c r="F847" s="188" t="s">
        <v>1231</v>
      </c>
      <c r="G847" s="13"/>
      <c r="H847" s="187" t="s">
        <v>3</v>
      </c>
      <c r="I847" s="189"/>
      <c r="J847" s="13"/>
      <c r="K847" s="13"/>
      <c r="L847" s="185"/>
      <c r="M847" s="190"/>
      <c r="N847" s="191"/>
      <c r="O847" s="191"/>
      <c r="P847" s="191"/>
      <c r="Q847" s="191"/>
      <c r="R847" s="191"/>
      <c r="S847" s="191"/>
      <c r="T847" s="19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87" t="s">
        <v>166</v>
      </c>
      <c r="AU847" s="187" t="s">
        <v>82</v>
      </c>
      <c r="AV847" s="13" t="s">
        <v>80</v>
      </c>
      <c r="AW847" s="13" t="s">
        <v>34</v>
      </c>
      <c r="AX847" s="13" t="s">
        <v>72</v>
      </c>
      <c r="AY847" s="187" t="s">
        <v>154</v>
      </c>
    </row>
    <row r="848" s="14" customFormat="1">
      <c r="A848" s="14"/>
      <c r="B848" s="193"/>
      <c r="C848" s="14"/>
      <c r="D848" s="186" t="s">
        <v>166</v>
      </c>
      <c r="E848" s="194" t="s">
        <v>3</v>
      </c>
      <c r="F848" s="195" t="s">
        <v>1232</v>
      </c>
      <c r="G848" s="14"/>
      <c r="H848" s="196">
        <v>26.875</v>
      </c>
      <c r="I848" s="197"/>
      <c r="J848" s="14"/>
      <c r="K848" s="14"/>
      <c r="L848" s="193"/>
      <c r="M848" s="198"/>
      <c r="N848" s="199"/>
      <c r="O848" s="199"/>
      <c r="P848" s="199"/>
      <c r="Q848" s="199"/>
      <c r="R848" s="199"/>
      <c r="S848" s="199"/>
      <c r="T848" s="20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194" t="s">
        <v>166</v>
      </c>
      <c r="AU848" s="194" t="s">
        <v>82</v>
      </c>
      <c r="AV848" s="14" t="s">
        <v>82</v>
      </c>
      <c r="AW848" s="14" t="s">
        <v>34</v>
      </c>
      <c r="AX848" s="14" t="s">
        <v>72</v>
      </c>
      <c r="AY848" s="194" t="s">
        <v>154</v>
      </c>
    </row>
    <row r="849" s="14" customFormat="1">
      <c r="A849" s="14"/>
      <c r="B849" s="193"/>
      <c r="C849" s="14"/>
      <c r="D849" s="186" t="s">
        <v>166</v>
      </c>
      <c r="E849" s="194" t="s">
        <v>3</v>
      </c>
      <c r="F849" s="195" t="s">
        <v>412</v>
      </c>
      <c r="G849" s="14"/>
      <c r="H849" s="196">
        <v>-6.3040000000000003</v>
      </c>
      <c r="I849" s="197"/>
      <c r="J849" s="14"/>
      <c r="K849" s="14"/>
      <c r="L849" s="193"/>
      <c r="M849" s="198"/>
      <c r="N849" s="199"/>
      <c r="O849" s="199"/>
      <c r="P849" s="199"/>
      <c r="Q849" s="199"/>
      <c r="R849" s="199"/>
      <c r="S849" s="199"/>
      <c r="T849" s="20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4" t="s">
        <v>166</v>
      </c>
      <c r="AU849" s="194" t="s">
        <v>82</v>
      </c>
      <c r="AV849" s="14" t="s">
        <v>82</v>
      </c>
      <c r="AW849" s="14" t="s">
        <v>34</v>
      </c>
      <c r="AX849" s="14" t="s">
        <v>72</v>
      </c>
      <c r="AY849" s="194" t="s">
        <v>154</v>
      </c>
    </row>
    <row r="850" s="14" customFormat="1">
      <c r="A850" s="14"/>
      <c r="B850" s="193"/>
      <c r="C850" s="14"/>
      <c r="D850" s="186" t="s">
        <v>166</v>
      </c>
      <c r="E850" s="194" t="s">
        <v>3</v>
      </c>
      <c r="F850" s="195" t="s">
        <v>248</v>
      </c>
      <c r="G850" s="14"/>
      <c r="H850" s="196">
        <v>-1.7729999999999999</v>
      </c>
      <c r="I850" s="197"/>
      <c r="J850" s="14"/>
      <c r="K850" s="14"/>
      <c r="L850" s="193"/>
      <c r="M850" s="198"/>
      <c r="N850" s="199"/>
      <c r="O850" s="199"/>
      <c r="P850" s="199"/>
      <c r="Q850" s="199"/>
      <c r="R850" s="199"/>
      <c r="S850" s="199"/>
      <c r="T850" s="20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94" t="s">
        <v>166</v>
      </c>
      <c r="AU850" s="194" t="s">
        <v>82</v>
      </c>
      <c r="AV850" s="14" t="s">
        <v>82</v>
      </c>
      <c r="AW850" s="14" t="s">
        <v>34</v>
      </c>
      <c r="AX850" s="14" t="s">
        <v>72</v>
      </c>
      <c r="AY850" s="194" t="s">
        <v>154</v>
      </c>
    </row>
    <row r="851" s="14" customFormat="1">
      <c r="A851" s="14"/>
      <c r="B851" s="193"/>
      <c r="C851" s="14"/>
      <c r="D851" s="186" t="s">
        <v>166</v>
      </c>
      <c r="E851" s="194" t="s">
        <v>3</v>
      </c>
      <c r="F851" s="195" t="s">
        <v>236</v>
      </c>
      <c r="G851" s="14"/>
      <c r="H851" s="196">
        <v>-2.758</v>
      </c>
      <c r="I851" s="197"/>
      <c r="J851" s="14"/>
      <c r="K851" s="14"/>
      <c r="L851" s="193"/>
      <c r="M851" s="198"/>
      <c r="N851" s="199"/>
      <c r="O851" s="199"/>
      <c r="P851" s="199"/>
      <c r="Q851" s="199"/>
      <c r="R851" s="199"/>
      <c r="S851" s="199"/>
      <c r="T851" s="20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94" t="s">
        <v>166</v>
      </c>
      <c r="AU851" s="194" t="s">
        <v>82</v>
      </c>
      <c r="AV851" s="14" t="s">
        <v>82</v>
      </c>
      <c r="AW851" s="14" t="s">
        <v>34</v>
      </c>
      <c r="AX851" s="14" t="s">
        <v>72</v>
      </c>
      <c r="AY851" s="194" t="s">
        <v>154</v>
      </c>
    </row>
    <row r="852" s="13" customFormat="1">
      <c r="A852" s="13"/>
      <c r="B852" s="185"/>
      <c r="C852" s="13"/>
      <c r="D852" s="186" t="s">
        <v>166</v>
      </c>
      <c r="E852" s="187" t="s">
        <v>3</v>
      </c>
      <c r="F852" s="188" t="s">
        <v>1233</v>
      </c>
      <c r="G852" s="13"/>
      <c r="H852" s="187" t="s">
        <v>3</v>
      </c>
      <c r="I852" s="189"/>
      <c r="J852" s="13"/>
      <c r="K852" s="13"/>
      <c r="L852" s="185"/>
      <c r="M852" s="190"/>
      <c r="N852" s="191"/>
      <c r="O852" s="191"/>
      <c r="P852" s="191"/>
      <c r="Q852" s="191"/>
      <c r="R852" s="191"/>
      <c r="S852" s="191"/>
      <c r="T852" s="19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87" t="s">
        <v>166</v>
      </c>
      <c r="AU852" s="187" t="s">
        <v>82</v>
      </c>
      <c r="AV852" s="13" t="s">
        <v>80</v>
      </c>
      <c r="AW852" s="13" t="s">
        <v>34</v>
      </c>
      <c r="AX852" s="13" t="s">
        <v>72</v>
      </c>
      <c r="AY852" s="187" t="s">
        <v>154</v>
      </c>
    </row>
    <row r="853" s="14" customFormat="1">
      <c r="A853" s="14"/>
      <c r="B853" s="193"/>
      <c r="C853" s="14"/>
      <c r="D853" s="186" t="s">
        <v>166</v>
      </c>
      <c r="E853" s="194" t="s">
        <v>3</v>
      </c>
      <c r="F853" s="195" t="s">
        <v>413</v>
      </c>
      <c r="G853" s="14"/>
      <c r="H853" s="196">
        <v>46.600000000000001</v>
      </c>
      <c r="I853" s="197"/>
      <c r="J853" s="14"/>
      <c r="K853" s="14"/>
      <c r="L853" s="193"/>
      <c r="M853" s="198"/>
      <c r="N853" s="199"/>
      <c r="O853" s="199"/>
      <c r="P853" s="199"/>
      <c r="Q853" s="199"/>
      <c r="R853" s="199"/>
      <c r="S853" s="199"/>
      <c r="T853" s="20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194" t="s">
        <v>166</v>
      </c>
      <c r="AU853" s="194" t="s">
        <v>82</v>
      </c>
      <c r="AV853" s="14" t="s">
        <v>82</v>
      </c>
      <c r="AW853" s="14" t="s">
        <v>34</v>
      </c>
      <c r="AX853" s="14" t="s">
        <v>72</v>
      </c>
      <c r="AY853" s="194" t="s">
        <v>154</v>
      </c>
    </row>
    <row r="854" s="14" customFormat="1">
      <c r="A854" s="14"/>
      <c r="B854" s="193"/>
      <c r="C854" s="14"/>
      <c r="D854" s="186" t="s">
        <v>166</v>
      </c>
      <c r="E854" s="194" t="s">
        <v>3</v>
      </c>
      <c r="F854" s="195" t="s">
        <v>237</v>
      </c>
      <c r="G854" s="14"/>
      <c r="H854" s="196">
        <v>-1.5760000000000001</v>
      </c>
      <c r="I854" s="197"/>
      <c r="J854" s="14"/>
      <c r="K854" s="14"/>
      <c r="L854" s="193"/>
      <c r="M854" s="198"/>
      <c r="N854" s="199"/>
      <c r="O854" s="199"/>
      <c r="P854" s="199"/>
      <c r="Q854" s="199"/>
      <c r="R854" s="199"/>
      <c r="S854" s="199"/>
      <c r="T854" s="20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94" t="s">
        <v>166</v>
      </c>
      <c r="AU854" s="194" t="s">
        <v>82</v>
      </c>
      <c r="AV854" s="14" t="s">
        <v>82</v>
      </c>
      <c r="AW854" s="14" t="s">
        <v>34</v>
      </c>
      <c r="AX854" s="14" t="s">
        <v>72</v>
      </c>
      <c r="AY854" s="194" t="s">
        <v>154</v>
      </c>
    </row>
    <row r="855" s="14" customFormat="1">
      <c r="A855" s="14"/>
      <c r="B855" s="193"/>
      <c r="C855" s="14"/>
      <c r="D855" s="186" t="s">
        <v>166</v>
      </c>
      <c r="E855" s="194" t="s">
        <v>3</v>
      </c>
      <c r="F855" s="195" t="s">
        <v>715</v>
      </c>
      <c r="G855" s="14"/>
      <c r="H855" s="196">
        <v>-1.44</v>
      </c>
      <c r="I855" s="197"/>
      <c r="J855" s="14"/>
      <c r="K855" s="14"/>
      <c r="L855" s="193"/>
      <c r="M855" s="198"/>
      <c r="N855" s="199"/>
      <c r="O855" s="199"/>
      <c r="P855" s="199"/>
      <c r="Q855" s="199"/>
      <c r="R855" s="199"/>
      <c r="S855" s="199"/>
      <c r="T855" s="20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194" t="s">
        <v>166</v>
      </c>
      <c r="AU855" s="194" t="s">
        <v>82</v>
      </c>
      <c r="AV855" s="14" t="s">
        <v>82</v>
      </c>
      <c r="AW855" s="14" t="s">
        <v>34</v>
      </c>
      <c r="AX855" s="14" t="s">
        <v>72</v>
      </c>
      <c r="AY855" s="194" t="s">
        <v>154</v>
      </c>
    </row>
    <row r="856" s="13" customFormat="1">
      <c r="A856" s="13"/>
      <c r="B856" s="185"/>
      <c r="C856" s="13"/>
      <c r="D856" s="186" t="s">
        <v>166</v>
      </c>
      <c r="E856" s="187" t="s">
        <v>3</v>
      </c>
      <c r="F856" s="188" t="s">
        <v>1234</v>
      </c>
      <c r="G856" s="13"/>
      <c r="H856" s="187" t="s">
        <v>3</v>
      </c>
      <c r="I856" s="189"/>
      <c r="J856" s="13"/>
      <c r="K856" s="13"/>
      <c r="L856" s="185"/>
      <c r="M856" s="190"/>
      <c r="N856" s="191"/>
      <c r="O856" s="191"/>
      <c r="P856" s="191"/>
      <c r="Q856" s="191"/>
      <c r="R856" s="191"/>
      <c r="S856" s="191"/>
      <c r="T856" s="19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7" t="s">
        <v>166</v>
      </c>
      <c r="AU856" s="187" t="s">
        <v>82</v>
      </c>
      <c r="AV856" s="13" t="s">
        <v>80</v>
      </c>
      <c r="AW856" s="13" t="s">
        <v>34</v>
      </c>
      <c r="AX856" s="13" t="s">
        <v>72</v>
      </c>
      <c r="AY856" s="187" t="s">
        <v>154</v>
      </c>
    </row>
    <row r="857" s="14" customFormat="1">
      <c r="A857" s="14"/>
      <c r="B857" s="193"/>
      <c r="C857" s="14"/>
      <c r="D857" s="186" t="s">
        <v>166</v>
      </c>
      <c r="E857" s="194" t="s">
        <v>3</v>
      </c>
      <c r="F857" s="195" t="s">
        <v>1235</v>
      </c>
      <c r="G857" s="14"/>
      <c r="H857" s="196">
        <v>40.350000000000001</v>
      </c>
      <c r="I857" s="197"/>
      <c r="J857" s="14"/>
      <c r="K857" s="14"/>
      <c r="L857" s="193"/>
      <c r="M857" s="198"/>
      <c r="N857" s="199"/>
      <c r="O857" s="199"/>
      <c r="P857" s="199"/>
      <c r="Q857" s="199"/>
      <c r="R857" s="199"/>
      <c r="S857" s="199"/>
      <c r="T857" s="20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4" t="s">
        <v>166</v>
      </c>
      <c r="AU857" s="194" t="s">
        <v>82</v>
      </c>
      <c r="AV857" s="14" t="s">
        <v>82</v>
      </c>
      <c r="AW857" s="14" t="s">
        <v>34</v>
      </c>
      <c r="AX857" s="14" t="s">
        <v>72</v>
      </c>
      <c r="AY857" s="194" t="s">
        <v>154</v>
      </c>
    </row>
    <row r="858" s="14" customFormat="1">
      <c r="A858" s="14"/>
      <c r="B858" s="193"/>
      <c r="C858" s="14"/>
      <c r="D858" s="186" t="s">
        <v>166</v>
      </c>
      <c r="E858" s="194" t="s">
        <v>3</v>
      </c>
      <c r="F858" s="195" t="s">
        <v>237</v>
      </c>
      <c r="G858" s="14"/>
      <c r="H858" s="196">
        <v>-1.5760000000000001</v>
      </c>
      <c r="I858" s="197"/>
      <c r="J858" s="14"/>
      <c r="K858" s="14"/>
      <c r="L858" s="193"/>
      <c r="M858" s="198"/>
      <c r="N858" s="199"/>
      <c r="O858" s="199"/>
      <c r="P858" s="199"/>
      <c r="Q858" s="199"/>
      <c r="R858" s="199"/>
      <c r="S858" s="199"/>
      <c r="T858" s="20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194" t="s">
        <v>166</v>
      </c>
      <c r="AU858" s="194" t="s">
        <v>82</v>
      </c>
      <c r="AV858" s="14" t="s">
        <v>82</v>
      </c>
      <c r="AW858" s="14" t="s">
        <v>34</v>
      </c>
      <c r="AX858" s="14" t="s">
        <v>72</v>
      </c>
      <c r="AY858" s="194" t="s">
        <v>154</v>
      </c>
    </row>
    <row r="859" s="14" customFormat="1">
      <c r="A859" s="14"/>
      <c r="B859" s="193"/>
      <c r="C859" s="14"/>
      <c r="D859" s="186" t="s">
        <v>166</v>
      </c>
      <c r="E859" s="194" t="s">
        <v>3</v>
      </c>
      <c r="F859" s="195" t="s">
        <v>715</v>
      </c>
      <c r="G859" s="14"/>
      <c r="H859" s="196">
        <v>-1.44</v>
      </c>
      <c r="I859" s="197"/>
      <c r="J859" s="14"/>
      <c r="K859" s="14"/>
      <c r="L859" s="193"/>
      <c r="M859" s="198"/>
      <c r="N859" s="199"/>
      <c r="O859" s="199"/>
      <c r="P859" s="199"/>
      <c r="Q859" s="199"/>
      <c r="R859" s="199"/>
      <c r="S859" s="199"/>
      <c r="T859" s="20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194" t="s">
        <v>166</v>
      </c>
      <c r="AU859" s="194" t="s">
        <v>82</v>
      </c>
      <c r="AV859" s="14" t="s">
        <v>82</v>
      </c>
      <c r="AW859" s="14" t="s">
        <v>34</v>
      </c>
      <c r="AX859" s="14" t="s">
        <v>72</v>
      </c>
      <c r="AY859" s="194" t="s">
        <v>154</v>
      </c>
    </row>
    <row r="860" s="13" customFormat="1">
      <c r="A860" s="13"/>
      <c r="B860" s="185"/>
      <c r="C860" s="13"/>
      <c r="D860" s="186" t="s">
        <v>166</v>
      </c>
      <c r="E860" s="187" t="s">
        <v>3</v>
      </c>
      <c r="F860" s="188" t="s">
        <v>1236</v>
      </c>
      <c r="G860" s="13"/>
      <c r="H860" s="187" t="s">
        <v>3</v>
      </c>
      <c r="I860" s="189"/>
      <c r="J860" s="13"/>
      <c r="K860" s="13"/>
      <c r="L860" s="185"/>
      <c r="M860" s="190"/>
      <c r="N860" s="191"/>
      <c r="O860" s="191"/>
      <c r="P860" s="191"/>
      <c r="Q860" s="191"/>
      <c r="R860" s="191"/>
      <c r="S860" s="191"/>
      <c r="T860" s="19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87" t="s">
        <v>166</v>
      </c>
      <c r="AU860" s="187" t="s">
        <v>82</v>
      </c>
      <c r="AV860" s="13" t="s">
        <v>80</v>
      </c>
      <c r="AW860" s="13" t="s">
        <v>34</v>
      </c>
      <c r="AX860" s="13" t="s">
        <v>72</v>
      </c>
      <c r="AY860" s="187" t="s">
        <v>154</v>
      </c>
    </row>
    <row r="861" s="14" customFormat="1">
      <c r="A861" s="14"/>
      <c r="B861" s="193"/>
      <c r="C861" s="14"/>
      <c r="D861" s="186" t="s">
        <v>166</v>
      </c>
      <c r="E861" s="194" t="s">
        <v>3</v>
      </c>
      <c r="F861" s="195" t="s">
        <v>1237</v>
      </c>
      <c r="G861" s="14"/>
      <c r="H861" s="196">
        <v>40.924999999999997</v>
      </c>
      <c r="I861" s="197"/>
      <c r="J861" s="14"/>
      <c r="K861" s="14"/>
      <c r="L861" s="193"/>
      <c r="M861" s="198"/>
      <c r="N861" s="199"/>
      <c r="O861" s="199"/>
      <c r="P861" s="199"/>
      <c r="Q861" s="199"/>
      <c r="R861" s="199"/>
      <c r="S861" s="199"/>
      <c r="T861" s="20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194" t="s">
        <v>166</v>
      </c>
      <c r="AU861" s="194" t="s">
        <v>82</v>
      </c>
      <c r="AV861" s="14" t="s">
        <v>82</v>
      </c>
      <c r="AW861" s="14" t="s">
        <v>34</v>
      </c>
      <c r="AX861" s="14" t="s">
        <v>72</v>
      </c>
      <c r="AY861" s="194" t="s">
        <v>154</v>
      </c>
    </row>
    <row r="862" s="14" customFormat="1">
      <c r="A862" s="14"/>
      <c r="B862" s="193"/>
      <c r="C862" s="14"/>
      <c r="D862" s="186" t="s">
        <v>166</v>
      </c>
      <c r="E862" s="194" t="s">
        <v>3</v>
      </c>
      <c r="F862" s="195" t="s">
        <v>237</v>
      </c>
      <c r="G862" s="14"/>
      <c r="H862" s="196">
        <v>-1.5760000000000001</v>
      </c>
      <c r="I862" s="197"/>
      <c r="J862" s="14"/>
      <c r="K862" s="14"/>
      <c r="L862" s="193"/>
      <c r="M862" s="198"/>
      <c r="N862" s="199"/>
      <c r="O862" s="199"/>
      <c r="P862" s="199"/>
      <c r="Q862" s="199"/>
      <c r="R862" s="199"/>
      <c r="S862" s="199"/>
      <c r="T862" s="20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194" t="s">
        <v>166</v>
      </c>
      <c r="AU862" s="194" t="s">
        <v>82</v>
      </c>
      <c r="AV862" s="14" t="s">
        <v>82</v>
      </c>
      <c r="AW862" s="14" t="s">
        <v>34</v>
      </c>
      <c r="AX862" s="14" t="s">
        <v>72</v>
      </c>
      <c r="AY862" s="194" t="s">
        <v>154</v>
      </c>
    </row>
    <row r="863" s="13" customFormat="1">
      <c r="A863" s="13"/>
      <c r="B863" s="185"/>
      <c r="C863" s="13"/>
      <c r="D863" s="186" t="s">
        <v>166</v>
      </c>
      <c r="E863" s="187" t="s">
        <v>3</v>
      </c>
      <c r="F863" s="188" t="s">
        <v>1238</v>
      </c>
      <c r="G863" s="13"/>
      <c r="H863" s="187" t="s">
        <v>3</v>
      </c>
      <c r="I863" s="189"/>
      <c r="J863" s="13"/>
      <c r="K863" s="13"/>
      <c r="L863" s="185"/>
      <c r="M863" s="190"/>
      <c r="N863" s="191"/>
      <c r="O863" s="191"/>
      <c r="P863" s="191"/>
      <c r="Q863" s="191"/>
      <c r="R863" s="191"/>
      <c r="S863" s="191"/>
      <c r="T863" s="19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7" t="s">
        <v>166</v>
      </c>
      <c r="AU863" s="187" t="s">
        <v>82</v>
      </c>
      <c r="AV863" s="13" t="s">
        <v>80</v>
      </c>
      <c r="AW863" s="13" t="s">
        <v>34</v>
      </c>
      <c r="AX863" s="13" t="s">
        <v>72</v>
      </c>
      <c r="AY863" s="187" t="s">
        <v>154</v>
      </c>
    </row>
    <row r="864" s="14" customFormat="1">
      <c r="A864" s="14"/>
      <c r="B864" s="193"/>
      <c r="C864" s="14"/>
      <c r="D864" s="186" t="s">
        <v>166</v>
      </c>
      <c r="E864" s="194" t="s">
        <v>3</v>
      </c>
      <c r="F864" s="195" t="s">
        <v>1239</v>
      </c>
      <c r="G864" s="14"/>
      <c r="H864" s="196">
        <v>40.274999999999999</v>
      </c>
      <c r="I864" s="197"/>
      <c r="J864" s="14"/>
      <c r="K864" s="14"/>
      <c r="L864" s="193"/>
      <c r="M864" s="198"/>
      <c r="N864" s="199"/>
      <c r="O864" s="199"/>
      <c r="P864" s="199"/>
      <c r="Q864" s="199"/>
      <c r="R864" s="199"/>
      <c r="S864" s="199"/>
      <c r="T864" s="20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194" t="s">
        <v>166</v>
      </c>
      <c r="AU864" s="194" t="s">
        <v>82</v>
      </c>
      <c r="AV864" s="14" t="s">
        <v>82</v>
      </c>
      <c r="AW864" s="14" t="s">
        <v>34</v>
      </c>
      <c r="AX864" s="14" t="s">
        <v>72</v>
      </c>
      <c r="AY864" s="194" t="s">
        <v>154</v>
      </c>
    </row>
    <row r="865" s="14" customFormat="1">
      <c r="A865" s="14"/>
      <c r="B865" s="193"/>
      <c r="C865" s="14"/>
      <c r="D865" s="186" t="s">
        <v>166</v>
      </c>
      <c r="E865" s="194" t="s">
        <v>3</v>
      </c>
      <c r="F865" s="195" t="s">
        <v>237</v>
      </c>
      <c r="G865" s="14"/>
      <c r="H865" s="196">
        <v>-1.5760000000000001</v>
      </c>
      <c r="I865" s="197"/>
      <c r="J865" s="14"/>
      <c r="K865" s="14"/>
      <c r="L865" s="193"/>
      <c r="M865" s="198"/>
      <c r="N865" s="199"/>
      <c r="O865" s="199"/>
      <c r="P865" s="199"/>
      <c r="Q865" s="199"/>
      <c r="R865" s="199"/>
      <c r="S865" s="199"/>
      <c r="T865" s="20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4" t="s">
        <v>166</v>
      </c>
      <c r="AU865" s="194" t="s">
        <v>82</v>
      </c>
      <c r="AV865" s="14" t="s">
        <v>82</v>
      </c>
      <c r="AW865" s="14" t="s">
        <v>34</v>
      </c>
      <c r="AX865" s="14" t="s">
        <v>72</v>
      </c>
      <c r="AY865" s="194" t="s">
        <v>154</v>
      </c>
    </row>
    <row r="866" s="13" customFormat="1">
      <c r="A866" s="13"/>
      <c r="B866" s="185"/>
      <c r="C866" s="13"/>
      <c r="D866" s="186" t="s">
        <v>166</v>
      </c>
      <c r="E866" s="187" t="s">
        <v>3</v>
      </c>
      <c r="F866" s="188" t="s">
        <v>1240</v>
      </c>
      <c r="G866" s="13"/>
      <c r="H866" s="187" t="s">
        <v>3</v>
      </c>
      <c r="I866" s="189"/>
      <c r="J866" s="13"/>
      <c r="K866" s="13"/>
      <c r="L866" s="185"/>
      <c r="M866" s="190"/>
      <c r="N866" s="191"/>
      <c r="O866" s="191"/>
      <c r="P866" s="191"/>
      <c r="Q866" s="191"/>
      <c r="R866" s="191"/>
      <c r="S866" s="191"/>
      <c r="T866" s="19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87" t="s">
        <v>166</v>
      </c>
      <c r="AU866" s="187" t="s">
        <v>82</v>
      </c>
      <c r="AV866" s="13" t="s">
        <v>80</v>
      </c>
      <c r="AW866" s="13" t="s">
        <v>34</v>
      </c>
      <c r="AX866" s="13" t="s">
        <v>72</v>
      </c>
      <c r="AY866" s="187" t="s">
        <v>154</v>
      </c>
    </row>
    <row r="867" s="14" customFormat="1">
      <c r="A867" s="14"/>
      <c r="B867" s="193"/>
      <c r="C867" s="14"/>
      <c r="D867" s="186" t="s">
        <v>166</v>
      </c>
      <c r="E867" s="194" t="s">
        <v>3</v>
      </c>
      <c r="F867" s="195" t="s">
        <v>1241</v>
      </c>
      <c r="G867" s="14"/>
      <c r="H867" s="196">
        <v>39.350000000000001</v>
      </c>
      <c r="I867" s="197"/>
      <c r="J867" s="14"/>
      <c r="K867" s="14"/>
      <c r="L867" s="193"/>
      <c r="M867" s="198"/>
      <c r="N867" s="199"/>
      <c r="O867" s="199"/>
      <c r="P867" s="199"/>
      <c r="Q867" s="199"/>
      <c r="R867" s="199"/>
      <c r="S867" s="199"/>
      <c r="T867" s="20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194" t="s">
        <v>166</v>
      </c>
      <c r="AU867" s="194" t="s">
        <v>82</v>
      </c>
      <c r="AV867" s="14" t="s">
        <v>82</v>
      </c>
      <c r="AW867" s="14" t="s">
        <v>34</v>
      </c>
      <c r="AX867" s="14" t="s">
        <v>72</v>
      </c>
      <c r="AY867" s="194" t="s">
        <v>154</v>
      </c>
    </row>
    <row r="868" s="14" customFormat="1">
      <c r="A868" s="14"/>
      <c r="B868" s="193"/>
      <c r="C868" s="14"/>
      <c r="D868" s="186" t="s">
        <v>166</v>
      </c>
      <c r="E868" s="194" t="s">
        <v>3</v>
      </c>
      <c r="F868" s="195" t="s">
        <v>237</v>
      </c>
      <c r="G868" s="14"/>
      <c r="H868" s="196">
        <v>-1.5760000000000001</v>
      </c>
      <c r="I868" s="197"/>
      <c r="J868" s="14"/>
      <c r="K868" s="14"/>
      <c r="L868" s="193"/>
      <c r="M868" s="198"/>
      <c r="N868" s="199"/>
      <c r="O868" s="199"/>
      <c r="P868" s="199"/>
      <c r="Q868" s="199"/>
      <c r="R868" s="199"/>
      <c r="S868" s="199"/>
      <c r="T868" s="20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194" t="s">
        <v>166</v>
      </c>
      <c r="AU868" s="194" t="s">
        <v>82</v>
      </c>
      <c r="AV868" s="14" t="s">
        <v>82</v>
      </c>
      <c r="AW868" s="14" t="s">
        <v>34</v>
      </c>
      <c r="AX868" s="14" t="s">
        <v>72</v>
      </c>
      <c r="AY868" s="194" t="s">
        <v>154</v>
      </c>
    </row>
    <row r="869" s="14" customFormat="1">
      <c r="A869" s="14"/>
      <c r="B869" s="193"/>
      <c r="C869" s="14"/>
      <c r="D869" s="186" t="s">
        <v>166</v>
      </c>
      <c r="E869" s="194" t="s">
        <v>3</v>
      </c>
      <c r="F869" s="195" t="s">
        <v>715</v>
      </c>
      <c r="G869" s="14"/>
      <c r="H869" s="196">
        <v>-1.44</v>
      </c>
      <c r="I869" s="197"/>
      <c r="J869" s="14"/>
      <c r="K869" s="14"/>
      <c r="L869" s="193"/>
      <c r="M869" s="198"/>
      <c r="N869" s="199"/>
      <c r="O869" s="199"/>
      <c r="P869" s="199"/>
      <c r="Q869" s="199"/>
      <c r="R869" s="199"/>
      <c r="S869" s="199"/>
      <c r="T869" s="20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194" t="s">
        <v>166</v>
      </c>
      <c r="AU869" s="194" t="s">
        <v>82</v>
      </c>
      <c r="AV869" s="14" t="s">
        <v>82</v>
      </c>
      <c r="AW869" s="14" t="s">
        <v>34</v>
      </c>
      <c r="AX869" s="14" t="s">
        <v>72</v>
      </c>
      <c r="AY869" s="194" t="s">
        <v>154</v>
      </c>
    </row>
    <row r="870" s="13" customFormat="1">
      <c r="A870" s="13"/>
      <c r="B870" s="185"/>
      <c r="C870" s="13"/>
      <c r="D870" s="186" t="s">
        <v>166</v>
      </c>
      <c r="E870" s="187" t="s">
        <v>3</v>
      </c>
      <c r="F870" s="188" t="s">
        <v>907</v>
      </c>
      <c r="G870" s="13"/>
      <c r="H870" s="187" t="s">
        <v>3</v>
      </c>
      <c r="I870" s="189"/>
      <c r="J870" s="13"/>
      <c r="K870" s="13"/>
      <c r="L870" s="185"/>
      <c r="M870" s="190"/>
      <c r="N870" s="191"/>
      <c r="O870" s="191"/>
      <c r="P870" s="191"/>
      <c r="Q870" s="191"/>
      <c r="R870" s="191"/>
      <c r="S870" s="191"/>
      <c r="T870" s="19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87" t="s">
        <v>166</v>
      </c>
      <c r="AU870" s="187" t="s">
        <v>82</v>
      </c>
      <c r="AV870" s="13" t="s">
        <v>80</v>
      </c>
      <c r="AW870" s="13" t="s">
        <v>34</v>
      </c>
      <c r="AX870" s="13" t="s">
        <v>72</v>
      </c>
      <c r="AY870" s="187" t="s">
        <v>154</v>
      </c>
    </row>
    <row r="871" s="14" customFormat="1">
      <c r="A871" s="14"/>
      <c r="B871" s="193"/>
      <c r="C871" s="14"/>
      <c r="D871" s="186" t="s">
        <v>166</v>
      </c>
      <c r="E871" s="194" t="s">
        <v>3</v>
      </c>
      <c r="F871" s="195" t="s">
        <v>1242</v>
      </c>
      <c r="G871" s="14"/>
      <c r="H871" s="196">
        <v>73.477999999999994</v>
      </c>
      <c r="I871" s="197"/>
      <c r="J871" s="14"/>
      <c r="K871" s="14"/>
      <c r="L871" s="193"/>
      <c r="M871" s="198"/>
      <c r="N871" s="199"/>
      <c r="O871" s="199"/>
      <c r="P871" s="199"/>
      <c r="Q871" s="199"/>
      <c r="R871" s="199"/>
      <c r="S871" s="199"/>
      <c r="T871" s="20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194" t="s">
        <v>166</v>
      </c>
      <c r="AU871" s="194" t="s">
        <v>82</v>
      </c>
      <c r="AV871" s="14" t="s">
        <v>82</v>
      </c>
      <c r="AW871" s="14" t="s">
        <v>34</v>
      </c>
      <c r="AX871" s="14" t="s">
        <v>72</v>
      </c>
      <c r="AY871" s="194" t="s">
        <v>154</v>
      </c>
    </row>
    <row r="872" s="14" customFormat="1">
      <c r="A872" s="14"/>
      <c r="B872" s="193"/>
      <c r="C872" s="14"/>
      <c r="D872" s="186" t="s">
        <v>166</v>
      </c>
      <c r="E872" s="194" t="s">
        <v>3</v>
      </c>
      <c r="F872" s="195" t="s">
        <v>1243</v>
      </c>
      <c r="G872" s="14"/>
      <c r="H872" s="196">
        <v>-6.6660000000000004</v>
      </c>
      <c r="I872" s="197"/>
      <c r="J872" s="14"/>
      <c r="K872" s="14"/>
      <c r="L872" s="193"/>
      <c r="M872" s="198"/>
      <c r="N872" s="199"/>
      <c r="O872" s="199"/>
      <c r="P872" s="199"/>
      <c r="Q872" s="199"/>
      <c r="R872" s="199"/>
      <c r="S872" s="199"/>
      <c r="T872" s="20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94" t="s">
        <v>166</v>
      </c>
      <c r="AU872" s="194" t="s">
        <v>82</v>
      </c>
      <c r="AV872" s="14" t="s">
        <v>82</v>
      </c>
      <c r="AW872" s="14" t="s">
        <v>34</v>
      </c>
      <c r="AX872" s="14" t="s">
        <v>72</v>
      </c>
      <c r="AY872" s="194" t="s">
        <v>154</v>
      </c>
    </row>
    <row r="873" s="13" customFormat="1">
      <c r="A873" s="13"/>
      <c r="B873" s="185"/>
      <c r="C873" s="13"/>
      <c r="D873" s="186" t="s">
        <v>166</v>
      </c>
      <c r="E873" s="187" t="s">
        <v>3</v>
      </c>
      <c r="F873" s="188" t="s">
        <v>1249</v>
      </c>
      <c r="G873" s="13"/>
      <c r="H873" s="187" t="s">
        <v>3</v>
      </c>
      <c r="I873" s="189"/>
      <c r="J873" s="13"/>
      <c r="K873" s="13"/>
      <c r="L873" s="185"/>
      <c r="M873" s="190"/>
      <c r="N873" s="191"/>
      <c r="O873" s="191"/>
      <c r="P873" s="191"/>
      <c r="Q873" s="191"/>
      <c r="R873" s="191"/>
      <c r="S873" s="191"/>
      <c r="T873" s="19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87" t="s">
        <v>166</v>
      </c>
      <c r="AU873" s="187" t="s">
        <v>82</v>
      </c>
      <c r="AV873" s="13" t="s">
        <v>80</v>
      </c>
      <c r="AW873" s="13" t="s">
        <v>34</v>
      </c>
      <c r="AX873" s="13" t="s">
        <v>72</v>
      </c>
      <c r="AY873" s="187" t="s">
        <v>154</v>
      </c>
    </row>
    <row r="874" s="14" customFormat="1">
      <c r="A874" s="14"/>
      <c r="B874" s="193"/>
      <c r="C874" s="14"/>
      <c r="D874" s="186" t="s">
        <v>166</v>
      </c>
      <c r="E874" s="194" t="s">
        <v>3</v>
      </c>
      <c r="F874" s="195" t="s">
        <v>1250</v>
      </c>
      <c r="G874" s="14"/>
      <c r="H874" s="196">
        <v>-273.54599999999999</v>
      </c>
      <c r="I874" s="197"/>
      <c r="J874" s="14"/>
      <c r="K874" s="14"/>
      <c r="L874" s="193"/>
      <c r="M874" s="198"/>
      <c r="N874" s="199"/>
      <c r="O874" s="199"/>
      <c r="P874" s="199"/>
      <c r="Q874" s="199"/>
      <c r="R874" s="199"/>
      <c r="S874" s="199"/>
      <c r="T874" s="20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194" t="s">
        <v>166</v>
      </c>
      <c r="AU874" s="194" t="s">
        <v>82</v>
      </c>
      <c r="AV874" s="14" t="s">
        <v>82</v>
      </c>
      <c r="AW874" s="14" t="s">
        <v>34</v>
      </c>
      <c r="AX874" s="14" t="s">
        <v>72</v>
      </c>
      <c r="AY874" s="194" t="s">
        <v>154</v>
      </c>
    </row>
    <row r="875" s="15" customFormat="1">
      <c r="A875" s="15"/>
      <c r="B875" s="201"/>
      <c r="C875" s="15"/>
      <c r="D875" s="186" t="s">
        <v>166</v>
      </c>
      <c r="E875" s="202" t="s">
        <v>3</v>
      </c>
      <c r="F875" s="203" t="s">
        <v>171</v>
      </c>
      <c r="G875" s="15"/>
      <c r="H875" s="204">
        <v>1059.5389999999993</v>
      </c>
      <c r="I875" s="205"/>
      <c r="J875" s="15"/>
      <c r="K875" s="15"/>
      <c r="L875" s="201"/>
      <c r="M875" s="206"/>
      <c r="N875" s="207"/>
      <c r="O875" s="207"/>
      <c r="P875" s="207"/>
      <c r="Q875" s="207"/>
      <c r="R875" s="207"/>
      <c r="S875" s="207"/>
      <c r="T875" s="208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02" t="s">
        <v>166</v>
      </c>
      <c r="AU875" s="202" t="s">
        <v>82</v>
      </c>
      <c r="AV875" s="15" t="s">
        <v>162</v>
      </c>
      <c r="AW875" s="15" t="s">
        <v>34</v>
      </c>
      <c r="AX875" s="15" t="s">
        <v>80</v>
      </c>
      <c r="AY875" s="202" t="s">
        <v>154</v>
      </c>
    </row>
    <row r="876" s="2" customFormat="1" ht="24.15" customHeight="1">
      <c r="A876" s="40"/>
      <c r="B876" s="166"/>
      <c r="C876" s="167" t="s">
        <v>1251</v>
      </c>
      <c r="D876" s="167" t="s">
        <v>157</v>
      </c>
      <c r="E876" s="168" t="s">
        <v>1252</v>
      </c>
      <c r="F876" s="169" t="s">
        <v>1253</v>
      </c>
      <c r="G876" s="170" t="s">
        <v>186</v>
      </c>
      <c r="H876" s="171">
        <v>55.643000000000001</v>
      </c>
      <c r="I876" s="172"/>
      <c r="J876" s="173">
        <f>ROUND(I876*H876,2)</f>
        <v>0</v>
      </c>
      <c r="K876" s="169" t="s">
        <v>161</v>
      </c>
      <c r="L876" s="41"/>
      <c r="M876" s="174" t="s">
        <v>3</v>
      </c>
      <c r="N876" s="175" t="s">
        <v>43</v>
      </c>
      <c r="O876" s="74"/>
      <c r="P876" s="176">
        <f>O876*H876</f>
        <v>0</v>
      </c>
      <c r="Q876" s="176">
        <v>0.034680000000000002</v>
      </c>
      <c r="R876" s="176">
        <f>Q876*H876</f>
        <v>1.9296992400000002</v>
      </c>
      <c r="S876" s="176">
        <v>0</v>
      </c>
      <c r="T876" s="177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178" t="s">
        <v>162</v>
      </c>
      <c r="AT876" s="178" t="s">
        <v>157</v>
      </c>
      <c r="AU876" s="178" t="s">
        <v>82</v>
      </c>
      <c r="AY876" s="21" t="s">
        <v>154</v>
      </c>
      <c r="BE876" s="179">
        <f>IF(N876="základní",J876,0)</f>
        <v>0</v>
      </c>
      <c r="BF876" s="179">
        <f>IF(N876="snížená",J876,0)</f>
        <v>0</v>
      </c>
      <c r="BG876" s="179">
        <f>IF(N876="zákl. přenesená",J876,0)</f>
        <v>0</v>
      </c>
      <c r="BH876" s="179">
        <f>IF(N876="sníž. přenesená",J876,0)</f>
        <v>0</v>
      </c>
      <c r="BI876" s="179">
        <f>IF(N876="nulová",J876,0)</f>
        <v>0</v>
      </c>
      <c r="BJ876" s="21" t="s">
        <v>80</v>
      </c>
      <c r="BK876" s="179">
        <f>ROUND(I876*H876,2)</f>
        <v>0</v>
      </c>
      <c r="BL876" s="21" t="s">
        <v>162</v>
      </c>
      <c r="BM876" s="178" t="s">
        <v>1254</v>
      </c>
    </row>
    <row r="877" s="2" customFormat="1">
      <c r="A877" s="40"/>
      <c r="B877" s="41"/>
      <c r="C877" s="40"/>
      <c r="D877" s="180" t="s">
        <v>164</v>
      </c>
      <c r="E877" s="40"/>
      <c r="F877" s="181" t="s">
        <v>1255</v>
      </c>
      <c r="G877" s="40"/>
      <c r="H877" s="40"/>
      <c r="I877" s="182"/>
      <c r="J877" s="40"/>
      <c r="K877" s="40"/>
      <c r="L877" s="41"/>
      <c r="M877" s="183"/>
      <c r="N877" s="184"/>
      <c r="O877" s="74"/>
      <c r="P877" s="74"/>
      <c r="Q877" s="74"/>
      <c r="R877" s="74"/>
      <c r="S877" s="74"/>
      <c r="T877" s="75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21" t="s">
        <v>164</v>
      </c>
      <c r="AU877" s="21" t="s">
        <v>82</v>
      </c>
    </row>
    <row r="878" s="13" customFormat="1">
      <c r="A878" s="13"/>
      <c r="B878" s="185"/>
      <c r="C878" s="13"/>
      <c r="D878" s="186" t="s">
        <v>166</v>
      </c>
      <c r="E878" s="187" t="s">
        <v>3</v>
      </c>
      <c r="F878" s="188" t="s">
        <v>195</v>
      </c>
      <c r="G878" s="13"/>
      <c r="H878" s="187" t="s">
        <v>3</v>
      </c>
      <c r="I878" s="189"/>
      <c r="J878" s="13"/>
      <c r="K878" s="13"/>
      <c r="L878" s="185"/>
      <c r="M878" s="190"/>
      <c r="N878" s="191"/>
      <c r="O878" s="191"/>
      <c r="P878" s="191"/>
      <c r="Q878" s="191"/>
      <c r="R878" s="191"/>
      <c r="S878" s="191"/>
      <c r="T878" s="19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87" t="s">
        <v>166</v>
      </c>
      <c r="AU878" s="187" t="s">
        <v>82</v>
      </c>
      <c r="AV878" s="13" t="s">
        <v>80</v>
      </c>
      <c r="AW878" s="13" t="s">
        <v>34</v>
      </c>
      <c r="AX878" s="13" t="s">
        <v>72</v>
      </c>
      <c r="AY878" s="187" t="s">
        <v>154</v>
      </c>
    </row>
    <row r="879" s="14" customFormat="1">
      <c r="A879" s="14"/>
      <c r="B879" s="193"/>
      <c r="C879" s="14"/>
      <c r="D879" s="186" t="s">
        <v>166</v>
      </c>
      <c r="E879" s="194" t="s">
        <v>3</v>
      </c>
      <c r="F879" s="195" t="s">
        <v>1256</v>
      </c>
      <c r="G879" s="14"/>
      <c r="H879" s="196">
        <v>6.75</v>
      </c>
      <c r="I879" s="197"/>
      <c r="J879" s="14"/>
      <c r="K879" s="14"/>
      <c r="L879" s="193"/>
      <c r="M879" s="198"/>
      <c r="N879" s="199"/>
      <c r="O879" s="199"/>
      <c r="P879" s="199"/>
      <c r="Q879" s="199"/>
      <c r="R879" s="199"/>
      <c r="S879" s="199"/>
      <c r="T879" s="20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94" t="s">
        <v>166</v>
      </c>
      <c r="AU879" s="194" t="s">
        <v>82</v>
      </c>
      <c r="AV879" s="14" t="s">
        <v>82</v>
      </c>
      <c r="AW879" s="14" t="s">
        <v>34</v>
      </c>
      <c r="AX879" s="14" t="s">
        <v>72</v>
      </c>
      <c r="AY879" s="194" t="s">
        <v>154</v>
      </c>
    </row>
    <row r="880" s="14" customFormat="1">
      <c r="A880" s="14"/>
      <c r="B880" s="193"/>
      <c r="C880" s="14"/>
      <c r="D880" s="186" t="s">
        <v>166</v>
      </c>
      <c r="E880" s="194" t="s">
        <v>3</v>
      </c>
      <c r="F880" s="195" t="s">
        <v>1257</v>
      </c>
      <c r="G880" s="14"/>
      <c r="H880" s="196">
        <v>2.52</v>
      </c>
      <c r="I880" s="197"/>
      <c r="J880" s="14"/>
      <c r="K880" s="14"/>
      <c r="L880" s="193"/>
      <c r="M880" s="198"/>
      <c r="N880" s="199"/>
      <c r="O880" s="199"/>
      <c r="P880" s="199"/>
      <c r="Q880" s="199"/>
      <c r="R880" s="199"/>
      <c r="S880" s="199"/>
      <c r="T880" s="20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194" t="s">
        <v>166</v>
      </c>
      <c r="AU880" s="194" t="s">
        <v>82</v>
      </c>
      <c r="AV880" s="14" t="s">
        <v>82</v>
      </c>
      <c r="AW880" s="14" t="s">
        <v>34</v>
      </c>
      <c r="AX880" s="14" t="s">
        <v>72</v>
      </c>
      <c r="AY880" s="194" t="s">
        <v>154</v>
      </c>
    </row>
    <row r="881" s="14" customFormat="1">
      <c r="A881" s="14"/>
      <c r="B881" s="193"/>
      <c r="C881" s="14"/>
      <c r="D881" s="186" t="s">
        <v>166</v>
      </c>
      <c r="E881" s="194" t="s">
        <v>3</v>
      </c>
      <c r="F881" s="195" t="s">
        <v>1258</v>
      </c>
      <c r="G881" s="14"/>
      <c r="H881" s="196">
        <v>2.25</v>
      </c>
      <c r="I881" s="197"/>
      <c r="J881" s="14"/>
      <c r="K881" s="14"/>
      <c r="L881" s="193"/>
      <c r="M881" s="198"/>
      <c r="N881" s="199"/>
      <c r="O881" s="199"/>
      <c r="P881" s="199"/>
      <c r="Q881" s="199"/>
      <c r="R881" s="199"/>
      <c r="S881" s="199"/>
      <c r="T881" s="20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94" t="s">
        <v>166</v>
      </c>
      <c r="AU881" s="194" t="s">
        <v>82</v>
      </c>
      <c r="AV881" s="14" t="s">
        <v>82</v>
      </c>
      <c r="AW881" s="14" t="s">
        <v>34</v>
      </c>
      <c r="AX881" s="14" t="s">
        <v>72</v>
      </c>
      <c r="AY881" s="194" t="s">
        <v>154</v>
      </c>
    </row>
    <row r="882" s="14" customFormat="1">
      <c r="A882" s="14"/>
      <c r="B882" s="193"/>
      <c r="C882" s="14"/>
      <c r="D882" s="186" t="s">
        <v>166</v>
      </c>
      <c r="E882" s="194" t="s">
        <v>3</v>
      </c>
      <c r="F882" s="195" t="s">
        <v>1259</v>
      </c>
      <c r="G882" s="14"/>
      <c r="H882" s="196">
        <v>5.2649999999999997</v>
      </c>
      <c r="I882" s="197"/>
      <c r="J882" s="14"/>
      <c r="K882" s="14"/>
      <c r="L882" s="193"/>
      <c r="M882" s="198"/>
      <c r="N882" s="199"/>
      <c r="O882" s="199"/>
      <c r="P882" s="199"/>
      <c r="Q882" s="199"/>
      <c r="R882" s="199"/>
      <c r="S882" s="199"/>
      <c r="T882" s="20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194" t="s">
        <v>166</v>
      </c>
      <c r="AU882" s="194" t="s">
        <v>82</v>
      </c>
      <c r="AV882" s="14" t="s">
        <v>82</v>
      </c>
      <c r="AW882" s="14" t="s">
        <v>34</v>
      </c>
      <c r="AX882" s="14" t="s">
        <v>72</v>
      </c>
      <c r="AY882" s="194" t="s">
        <v>154</v>
      </c>
    </row>
    <row r="883" s="14" customFormat="1">
      <c r="A883" s="14"/>
      <c r="B883" s="193"/>
      <c r="C883" s="14"/>
      <c r="D883" s="186" t="s">
        <v>166</v>
      </c>
      <c r="E883" s="194" t="s">
        <v>3</v>
      </c>
      <c r="F883" s="195" t="s">
        <v>1260</v>
      </c>
      <c r="G883" s="14"/>
      <c r="H883" s="196">
        <v>1.395</v>
      </c>
      <c r="I883" s="197"/>
      <c r="J883" s="14"/>
      <c r="K883" s="14"/>
      <c r="L883" s="193"/>
      <c r="M883" s="198"/>
      <c r="N883" s="199"/>
      <c r="O883" s="199"/>
      <c r="P883" s="199"/>
      <c r="Q883" s="199"/>
      <c r="R883" s="199"/>
      <c r="S883" s="199"/>
      <c r="T883" s="20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194" t="s">
        <v>166</v>
      </c>
      <c r="AU883" s="194" t="s">
        <v>82</v>
      </c>
      <c r="AV883" s="14" t="s">
        <v>82</v>
      </c>
      <c r="AW883" s="14" t="s">
        <v>34</v>
      </c>
      <c r="AX883" s="14" t="s">
        <v>72</v>
      </c>
      <c r="AY883" s="194" t="s">
        <v>154</v>
      </c>
    </row>
    <row r="884" s="14" customFormat="1">
      <c r="A884" s="14"/>
      <c r="B884" s="193"/>
      <c r="C884" s="14"/>
      <c r="D884" s="186" t="s">
        <v>166</v>
      </c>
      <c r="E884" s="194" t="s">
        <v>3</v>
      </c>
      <c r="F884" s="195" t="s">
        <v>1261</v>
      </c>
      <c r="G884" s="14"/>
      <c r="H884" s="196">
        <v>1.0580000000000001</v>
      </c>
      <c r="I884" s="197"/>
      <c r="J884" s="14"/>
      <c r="K884" s="14"/>
      <c r="L884" s="193"/>
      <c r="M884" s="198"/>
      <c r="N884" s="199"/>
      <c r="O884" s="199"/>
      <c r="P884" s="199"/>
      <c r="Q884" s="199"/>
      <c r="R884" s="199"/>
      <c r="S884" s="199"/>
      <c r="T884" s="20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194" t="s">
        <v>166</v>
      </c>
      <c r="AU884" s="194" t="s">
        <v>82</v>
      </c>
      <c r="AV884" s="14" t="s">
        <v>82</v>
      </c>
      <c r="AW884" s="14" t="s">
        <v>34</v>
      </c>
      <c r="AX884" s="14" t="s">
        <v>72</v>
      </c>
      <c r="AY884" s="194" t="s">
        <v>154</v>
      </c>
    </row>
    <row r="885" s="13" customFormat="1">
      <c r="A885" s="13"/>
      <c r="B885" s="185"/>
      <c r="C885" s="13"/>
      <c r="D885" s="186" t="s">
        <v>166</v>
      </c>
      <c r="E885" s="187" t="s">
        <v>3</v>
      </c>
      <c r="F885" s="188" t="s">
        <v>222</v>
      </c>
      <c r="G885" s="13"/>
      <c r="H885" s="187" t="s">
        <v>3</v>
      </c>
      <c r="I885" s="189"/>
      <c r="J885" s="13"/>
      <c r="K885" s="13"/>
      <c r="L885" s="185"/>
      <c r="M885" s="190"/>
      <c r="N885" s="191"/>
      <c r="O885" s="191"/>
      <c r="P885" s="191"/>
      <c r="Q885" s="191"/>
      <c r="R885" s="191"/>
      <c r="S885" s="191"/>
      <c r="T885" s="19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87" t="s">
        <v>166</v>
      </c>
      <c r="AU885" s="187" t="s">
        <v>82</v>
      </c>
      <c r="AV885" s="13" t="s">
        <v>80</v>
      </c>
      <c r="AW885" s="13" t="s">
        <v>34</v>
      </c>
      <c r="AX885" s="13" t="s">
        <v>72</v>
      </c>
      <c r="AY885" s="187" t="s">
        <v>154</v>
      </c>
    </row>
    <row r="886" s="14" customFormat="1">
      <c r="A886" s="14"/>
      <c r="B886" s="193"/>
      <c r="C886" s="14"/>
      <c r="D886" s="186" t="s">
        <v>166</v>
      </c>
      <c r="E886" s="194" t="s">
        <v>3</v>
      </c>
      <c r="F886" s="195" t="s">
        <v>1262</v>
      </c>
      <c r="G886" s="14"/>
      <c r="H886" s="196">
        <v>5.4359999999999999</v>
      </c>
      <c r="I886" s="197"/>
      <c r="J886" s="14"/>
      <c r="K886" s="14"/>
      <c r="L886" s="193"/>
      <c r="M886" s="198"/>
      <c r="N886" s="199"/>
      <c r="O886" s="199"/>
      <c r="P886" s="199"/>
      <c r="Q886" s="199"/>
      <c r="R886" s="199"/>
      <c r="S886" s="199"/>
      <c r="T886" s="20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194" t="s">
        <v>166</v>
      </c>
      <c r="AU886" s="194" t="s">
        <v>82</v>
      </c>
      <c r="AV886" s="14" t="s">
        <v>82</v>
      </c>
      <c r="AW886" s="14" t="s">
        <v>34</v>
      </c>
      <c r="AX886" s="14" t="s">
        <v>72</v>
      </c>
      <c r="AY886" s="194" t="s">
        <v>154</v>
      </c>
    </row>
    <row r="887" s="14" customFormat="1">
      <c r="A887" s="14"/>
      <c r="B887" s="193"/>
      <c r="C887" s="14"/>
      <c r="D887" s="186" t="s">
        <v>166</v>
      </c>
      <c r="E887" s="194" t="s">
        <v>3</v>
      </c>
      <c r="F887" s="195" t="s">
        <v>1263</v>
      </c>
      <c r="G887" s="14"/>
      <c r="H887" s="196">
        <v>5.5620000000000003</v>
      </c>
      <c r="I887" s="197"/>
      <c r="J887" s="14"/>
      <c r="K887" s="14"/>
      <c r="L887" s="193"/>
      <c r="M887" s="198"/>
      <c r="N887" s="199"/>
      <c r="O887" s="199"/>
      <c r="P887" s="199"/>
      <c r="Q887" s="199"/>
      <c r="R887" s="199"/>
      <c r="S887" s="199"/>
      <c r="T887" s="20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194" t="s">
        <v>166</v>
      </c>
      <c r="AU887" s="194" t="s">
        <v>82</v>
      </c>
      <c r="AV887" s="14" t="s">
        <v>82</v>
      </c>
      <c r="AW887" s="14" t="s">
        <v>34</v>
      </c>
      <c r="AX887" s="14" t="s">
        <v>72</v>
      </c>
      <c r="AY887" s="194" t="s">
        <v>154</v>
      </c>
    </row>
    <row r="888" s="14" customFormat="1">
      <c r="A888" s="14"/>
      <c r="B888" s="193"/>
      <c r="C888" s="14"/>
      <c r="D888" s="186" t="s">
        <v>166</v>
      </c>
      <c r="E888" s="194" t="s">
        <v>3</v>
      </c>
      <c r="F888" s="195" t="s">
        <v>1264</v>
      </c>
      <c r="G888" s="14"/>
      <c r="H888" s="196">
        <v>3.645</v>
      </c>
      <c r="I888" s="197"/>
      <c r="J888" s="14"/>
      <c r="K888" s="14"/>
      <c r="L888" s="193"/>
      <c r="M888" s="198"/>
      <c r="N888" s="199"/>
      <c r="O888" s="199"/>
      <c r="P888" s="199"/>
      <c r="Q888" s="199"/>
      <c r="R888" s="199"/>
      <c r="S888" s="199"/>
      <c r="T888" s="20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94" t="s">
        <v>166</v>
      </c>
      <c r="AU888" s="194" t="s">
        <v>82</v>
      </c>
      <c r="AV888" s="14" t="s">
        <v>82</v>
      </c>
      <c r="AW888" s="14" t="s">
        <v>34</v>
      </c>
      <c r="AX888" s="14" t="s">
        <v>72</v>
      </c>
      <c r="AY888" s="194" t="s">
        <v>154</v>
      </c>
    </row>
    <row r="889" s="14" customFormat="1">
      <c r="A889" s="14"/>
      <c r="B889" s="193"/>
      <c r="C889" s="14"/>
      <c r="D889" s="186" t="s">
        <v>166</v>
      </c>
      <c r="E889" s="194" t="s">
        <v>3</v>
      </c>
      <c r="F889" s="195" t="s">
        <v>1265</v>
      </c>
      <c r="G889" s="14"/>
      <c r="H889" s="196">
        <v>9.3149999999999995</v>
      </c>
      <c r="I889" s="197"/>
      <c r="J889" s="14"/>
      <c r="K889" s="14"/>
      <c r="L889" s="193"/>
      <c r="M889" s="198"/>
      <c r="N889" s="199"/>
      <c r="O889" s="199"/>
      <c r="P889" s="199"/>
      <c r="Q889" s="199"/>
      <c r="R889" s="199"/>
      <c r="S889" s="199"/>
      <c r="T889" s="20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194" t="s">
        <v>166</v>
      </c>
      <c r="AU889" s="194" t="s">
        <v>82</v>
      </c>
      <c r="AV889" s="14" t="s">
        <v>82</v>
      </c>
      <c r="AW889" s="14" t="s">
        <v>34</v>
      </c>
      <c r="AX889" s="14" t="s">
        <v>72</v>
      </c>
      <c r="AY889" s="194" t="s">
        <v>154</v>
      </c>
    </row>
    <row r="890" s="14" customFormat="1">
      <c r="A890" s="14"/>
      <c r="B890" s="193"/>
      <c r="C890" s="14"/>
      <c r="D890" s="186" t="s">
        <v>166</v>
      </c>
      <c r="E890" s="194" t="s">
        <v>3</v>
      </c>
      <c r="F890" s="195" t="s">
        <v>1266</v>
      </c>
      <c r="G890" s="14"/>
      <c r="H890" s="196">
        <v>4.9859999999999998</v>
      </c>
      <c r="I890" s="197"/>
      <c r="J890" s="14"/>
      <c r="K890" s="14"/>
      <c r="L890" s="193"/>
      <c r="M890" s="198"/>
      <c r="N890" s="199"/>
      <c r="O890" s="199"/>
      <c r="P890" s="199"/>
      <c r="Q890" s="199"/>
      <c r="R890" s="199"/>
      <c r="S890" s="199"/>
      <c r="T890" s="20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194" t="s">
        <v>166</v>
      </c>
      <c r="AU890" s="194" t="s">
        <v>82</v>
      </c>
      <c r="AV890" s="14" t="s">
        <v>82</v>
      </c>
      <c r="AW890" s="14" t="s">
        <v>34</v>
      </c>
      <c r="AX890" s="14" t="s">
        <v>72</v>
      </c>
      <c r="AY890" s="194" t="s">
        <v>154</v>
      </c>
    </row>
    <row r="891" s="13" customFormat="1">
      <c r="A891" s="13"/>
      <c r="B891" s="185"/>
      <c r="C891" s="13"/>
      <c r="D891" s="186" t="s">
        <v>166</v>
      </c>
      <c r="E891" s="187" t="s">
        <v>3</v>
      </c>
      <c r="F891" s="188" t="s">
        <v>246</v>
      </c>
      <c r="G891" s="13"/>
      <c r="H891" s="187" t="s">
        <v>3</v>
      </c>
      <c r="I891" s="189"/>
      <c r="J891" s="13"/>
      <c r="K891" s="13"/>
      <c r="L891" s="185"/>
      <c r="M891" s="190"/>
      <c r="N891" s="191"/>
      <c r="O891" s="191"/>
      <c r="P891" s="191"/>
      <c r="Q891" s="191"/>
      <c r="R891" s="191"/>
      <c r="S891" s="191"/>
      <c r="T891" s="19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7" t="s">
        <v>166</v>
      </c>
      <c r="AU891" s="187" t="s">
        <v>82</v>
      </c>
      <c r="AV891" s="13" t="s">
        <v>80</v>
      </c>
      <c r="AW891" s="13" t="s">
        <v>34</v>
      </c>
      <c r="AX891" s="13" t="s">
        <v>72</v>
      </c>
      <c r="AY891" s="187" t="s">
        <v>154</v>
      </c>
    </row>
    <row r="892" s="14" customFormat="1">
      <c r="A892" s="14"/>
      <c r="B892" s="193"/>
      <c r="C892" s="14"/>
      <c r="D892" s="186" t="s">
        <v>166</v>
      </c>
      <c r="E892" s="194" t="s">
        <v>3</v>
      </c>
      <c r="F892" s="195" t="s">
        <v>1267</v>
      </c>
      <c r="G892" s="14"/>
      <c r="H892" s="196">
        <v>2.601</v>
      </c>
      <c r="I892" s="197"/>
      <c r="J892" s="14"/>
      <c r="K892" s="14"/>
      <c r="L892" s="193"/>
      <c r="M892" s="198"/>
      <c r="N892" s="199"/>
      <c r="O892" s="199"/>
      <c r="P892" s="199"/>
      <c r="Q892" s="199"/>
      <c r="R892" s="199"/>
      <c r="S892" s="199"/>
      <c r="T892" s="20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94" t="s">
        <v>166</v>
      </c>
      <c r="AU892" s="194" t="s">
        <v>82</v>
      </c>
      <c r="AV892" s="14" t="s">
        <v>82</v>
      </c>
      <c r="AW892" s="14" t="s">
        <v>34</v>
      </c>
      <c r="AX892" s="14" t="s">
        <v>72</v>
      </c>
      <c r="AY892" s="194" t="s">
        <v>154</v>
      </c>
    </row>
    <row r="893" s="14" customFormat="1">
      <c r="A893" s="14"/>
      <c r="B893" s="193"/>
      <c r="C893" s="14"/>
      <c r="D893" s="186" t="s">
        <v>166</v>
      </c>
      <c r="E893" s="194" t="s">
        <v>3</v>
      </c>
      <c r="F893" s="195" t="s">
        <v>1268</v>
      </c>
      <c r="G893" s="14"/>
      <c r="H893" s="196">
        <v>4.8600000000000003</v>
      </c>
      <c r="I893" s="197"/>
      <c r="J893" s="14"/>
      <c r="K893" s="14"/>
      <c r="L893" s="193"/>
      <c r="M893" s="198"/>
      <c r="N893" s="199"/>
      <c r="O893" s="199"/>
      <c r="P893" s="199"/>
      <c r="Q893" s="199"/>
      <c r="R893" s="199"/>
      <c r="S893" s="199"/>
      <c r="T893" s="20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194" t="s">
        <v>166</v>
      </c>
      <c r="AU893" s="194" t="s">
        <v>82</v>
      </c>
      <c r="AV893" s="14" t="s">
        <v>82</v>
      </c>
      <c r="AW893" s="14" t="s">
        <v>34</v>
      </c>
      <c r="AX893" s="14" t="s">
        <v>72</v>
      </c>
      <c r="AY893" s="194" t="s">
        <v>154</v>
      </c>
    </row>
    <row r="894" s="15" customFormat="1">
      <c r="A894" s="15"/>
      <c r="B894" s="201"/>
      <c r="C894" s="15"/>
      <c r="D894" s="186" t="s">
        <v>166</v>
      </c>
      <c r="E894" s="202" t="s">
        <v>3</v>
      </c>
      <c r="F894" s="203" t="s">
        <v>171</v>
      </c>
      <c r="G894" s="15"/>
      <c r="H894" s="204">
        <v>55.642999999999994</v>
      </c>
      <c r="I894" s="205"/>
      <c r="J894" s="15"/>
      <c r="K894" s="15"/>
      <c r="L894" s="201"/>
      <c r="M894" s="206"/>
      <c r="N894" s="207"/>
      <c r="O894" s="207"/>
      <c r="P894" s="207"/>
      <c r="Q894" s="207"/>
      <c r="R894" s="207"/>
      <c r="S894" s="207"/>
      <c r="T894" s="20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02" t="s">
        <v>166</v>
      </c>
      <c r="AU894" s="202" t="s">
        <v>82</v>
      </c>
      <c r="AV894" s="15" t="s">
        <v>162</v>
      </c>
      <c r="AW894" s="15" t="s">
        <v>34</v>
      </c>
      <c r="AX894" s="15" t="s">
        <v>80</v>
      </c>
      <c r="AY894" s="202" t="s">
        <v>154</v>
      </c>
    </row>
    <row r="895" s="2" customFormat="1" ht="24.15" customHeight="1">
      <c r="A895" s="40"/>
      <c r="B895" s="166"/>
      <c r="C895" s="167" t="s">
        <v>1269</v>
      </c>
      <c r="D895" s="167" t="s">
        <v>157</v>
      </c>
      <c r="E895" s="168" t="s">
        <v>1270</v>
      </c>
      <c r="F895" s="169" t="s">
        <v>1271</v>
      </c>
      <c r="G895" s="170" t="s">
        <v>160</v>
      </c>
      <c r="H895" s="171">
        <v>90.909999999999997</v>
      </c>
      <c r="I895" s="172"/>
      <c r="J895" s="173">
        <f>ROUND(I895*H895,2)</f>
        <v>0</v>
      </c>
      <c r="K895" s="169" t="s">
        <v>161</v>
      </c>
      <c r="L895" s="41"/>
      <c r="M895" s="174" t="s">
        <v>3</v>
      </c>
      <c r="N895" s="175" t="s">
        <v>43</v>
      </c>
      <c r="O895" s="74"/>
      <c r="P895" s="176">
        <f>O895*H895</f>
        <v>0</v>
      </c>
      <c r="Q895" s="176">
        <v>0.0015</v>
      </c>
      <c r="R895" s="176">
        <f>Q895*H895</f>
        <v>0.13636499999999999</v>
      </c>
      <c r="S895" s="176">
        <v>0</v>
      </c>
      <c r="T895" s="177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178" t="s">
        <v>162</v>
      </c>
      <c r="AT895" s="178" t="s">
        <v>157</v>
      </c>
      <c r="AU895" s="178" t="s">
        <v>82</v>
      </c>
      <c r="AY895" s="21" t="s">
        <v>154</v>
      </c>
      <c r="BE895" s="179">
        <f>IF(N895="základní",J895,0)</f>
        <v>0</v>
      </c>
      <c r="BF895" s="179">
        <f>IF(N895="snížená",J895,0)</f>
        <v>0</v>
      </c>
      <c r="BG895" s="179">
        <f>IF(N895="zákl. přenesená",J895,0)</f>
        <v>0</v>
      </c>
      <c r="BH895" s="179">
        <f>IF(N895="sníž. přenesená",J895,0)</f>
        <v>0</v>
      </c>
      <c r="BI895" s="179">
        <f>IF(N895="nulová",J895,0)</f>
        <v>0</v>
      </c>
      <c r="BJ895" s="21" t="s">
        <v>80</v>
      </c>
      <c r="BK895" s="179">
        <f>ROUND(I895*H895,2)</f>
        <v>0</v>
      </c>
      <c r="BL895" s="21" t="s">
        <v>162</v>
      </c>
      <c r="BM895" s="178" t="s">
        <v>1272</v>
      </c>
    </row>
    <row r="896" s="2" customFormat="1">
      <c r="A896" s="40"/>
      <c r="B896" s="41"/>
      <c r="C896" s="40"/>
      <c r="D896" s="180" t="s">
        <v>164</v>
      </c>
      <c r="E896" s="40"/>
      <c r="F896" s="181" t="s">
        <v>1273</v>
      </c>
      <c r="G896" s="40"/>
      <c r="H896" s="40"/>
      <c r="I896" s="182"/>
      <c r="J896" s="40"/>
      <c r="K896" s="40"/>
      <c r="L896" s="41"/>
      <c r="M896" s="183"/>
      <c r="N896" s="184"/>
      <c r="O896" s="74"/>
      <c r="P896" s="74"/>
      <c r="Q896" s="74"/>
      <c r="R896" s="74"/>
      <c r="S896" s="74"/>
      <c r="T896" s="75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21" t="s">
        <v>164</v>
      </c>
      <c r="AU896" s="21" t="s">
        <v>82</v>
      </c>
    </row>
    <row r="897" s="13" customFormat="1">
      <c r="A897" s="13"/>
      <c r="B897" s="185"/>
      <c r="C897" s="13"/>
      <c r="D897" s="186" t="s">
        <v>166</v>
      </c>
      <c r="E897" s="187" t="s">
        <v>3</v>
      </c>
      <c r="F897" s="188" t="s">
        <v>195</v>
      </c>
      <c r="G897" s="13"/>
      <c r="H897" s="187" t="s">
        <v>3</v>
      </c>
      <c r="I897" s="189"/>
      <c r="J897" s="13"/>
      <c r="K897" s="13"/>
      <c r="L897" s="185"/>
      <c r="M897" s="190"/>
      <c r="N897" s="191"/>
      <c r="O897" s="191"/>
      <c r="P897" s="191"/>
      <c r="Q897" s="191"/>
      <c r="R897" s="191"/>
      <c r="S897" s="191"/>
      <c r="T897" s="19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87" t="s">
        <v>166</v>
      </c>
      <c r="AU897" s="187" t="s">
        <v>82</v>
      </c>
      <c r="AV897" s="13" t="s">
        <v>80</v>
      </c>
      <c r="AW897" s="13" t="s">
        <v>34</v>
      </c>
      <c r="AX897" s="13" t="s">
        <v>72</v>
      </c>
      <c r="AY897" s="187" t="s">
        <v>154</v>
      </c>
    </row>
    <row r="898" s="14" customFormat="1">
      <c r="A898" s="14"/>
      <c r="B898" s="193"/>
      <c r="C898" s="14"/>
      <c r="D898" s="186" t="s">
        <v>166</v>
      </c>
      <c r="E898" s="194" t="s">
        <v>3</v>
      </c>
      <c r="F898" s="195" t="s">
        <v>1274</v>
      </c>
      <c r="G898" s="14"/>
      <c r="H898" s="196">
        <v>5.5999999999999996</v>
      </c>
      <c r="I898" s="197"/>
      <c r="J898" s="14"/>
      <c r="K898" s="14"/>
      <c r="L898" s="193"/>
      <c r="M898" s="198"/>
      <c r="N898" s="199"/>
      <c r="O898" s="199"/>
      <c r="P898" s="199"/>
      <c r="Q898" s="199"/>
      <c r="R898" s="199"/>
      <c r="S898" s="199"/>
      <c r="T898" s="20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194" t="s">
        <v>166</v>
      </c>
      <c r="AU898" s="194" t="s">
        <v>82</v>
      </c>
      <c r="AV898" s="14" t="s">
        <v>82</v>
      </c>
      <c r="AW898" s="14" t="s">
        <v>34</v>
      </c>
      <c r="AX898" s="14" t="s">
        <v>72</v>
      </c>
      <c r="AY898" s="194" t="s">
        <v>154</v>
      </c>
    </row>
    <row r="899" s="14" customFormat="1">
      <c r="A899" s="14"/>
      <c r="B899" s="193"/>
      <c r="C899" s="14"/>
      <c r="D899" s="186" t="s">
        <v>166</v>
      </c>
      <c r="E899" s="194" t="s">
        <v>3</v>
      </c>
      <c r="F899" s="195" t="s">
        <v>1275</v>
      </c>
      <c r="G899" s="14"/>
      <c r="H899" s="196">
        <v>3.1000000000000001</v>
      </c>
      <c r="I899" s="197"/>
      <c r="J899" s="14"/>
      <c r="K899" s="14"/>
      <c r="L899" s="193"/>
      <c r="M899" s="198"/>
      <c r="N899" s="199"/>
      <c r="O899" s="199"/>
      <c r="P899" s="199"/>
      <c r="Q899" s="199"/>
      <c r="R899" s="199"/>
      <c r="S899" s="199"/>
      <c r="T899" s="20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94" t="s">
        <v>166</v>
      </c>
      <c r="AU899" s="194" t="s">
        <v>82</v>
      </c>
      <c r="AV899" s="14" t="s">
        <v>82</v>
      </c>
      <c r="AW899" s="14" t="s">
        <v>34</v>
      </c>
      <c r="AX899" s="14" t="s">
        <v>72</v>
      </c>
      <c r="AY899" s="194" t="s">
        <v>154</v>
      </c>
    </row>
    <row r="900" s="14" customFormat="1">
      <c r="A900" s="14"/>
      <c r="B900" s="193"/>
      <c r="C900" s="14"/>
      <c r="D900" s="186" t="s">
        <v>166</v>
      </c>
      <c r="E900" s="194" t="s">
        <v>3</v>
      </c>
      <c r="F900" s="195" t="s">
        <v>1276</v>
      </c>
      <c r="G900" s="14"/>
      <c r="H900" s="196">
        <v>2.3500000000000001</v>
      </c>
      <c r="I900" s="197"/>
      <c r="J900" s="14"/>
      <c r="K900" s="14"/>
      <c r="L900" s="193"/>
      <c r="M900" s="198"/>
      <c r="N900" s="199"/>
      <c r="O900" s="199"/>
      <c r="P900" s="199"/>
      <c r="Q900" s="199"/>
      <c r="R900" s="199"/>
      <c r="S900" s="199"/>
      <c r="T900" s="20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94" t="s">
        <v>166</v>
      </c>
      <c r="AU900" s="194" t="s">
        <v>82</v>
      </c>
      <c r="AV900" s="14" t="s">
        <v>82</v>
      </c>
      <c r="AW900" s="14" t="s">
        <v>34</v>
      </c>
      <c r="AX900" s="14" t="s">
        <v>72</v>
      </c>
      <c r="AY900" s="194" t="s">
        <v>154</v>
      </c>
    </row>
    <row r="901" s="13" customFormat="1">
      <c r="A901" s="13"/>
      <c r="B901" s="185"/>
      <c r="C901" s="13"/>
      <c r="D901" s="186" t="s">
        <v>166</v>
      </c>
      <c r="E901" s="187" t="s">
        <v>3</v>
      </c>
      <c r="F901" s="188" t="s">
        <v>494</v>
      </c>
      <c r="G901" s="13"/>
      <c r="H901" s="187" t="s">
        <v>3</v>
      </c>
      <c r="I901" s="189"/>
      <c r="J901" s="13"/>
      <c r="K901" s="13"/>
      <c r="L901" s="185"/>
      <c r="M901" s="190"/>
      <c r="N901" s="191"/>
      <c r="O901" s="191"/>
      <c r="P901" s="191"/>
      <c r="Q901" s="191"/>
      <c r="R901" s="191"/>
      <c r="S901" s="191"/>
      <c r="T901" s="19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87" t="s">
        <v>166</v>
      </c>
      <c r="AU901" s="187" t="s">
        <v>82</v>
      </c>
      <c r="AV901" s="13" t="s">
        <v>80</v>
      </c>
      <c r="AW901" s="13" t="s">
        <v>34</v>
      </c>
      <c r="AX901" s="13" t="s">
        <v>72</v>
      </c>
      <c r="AY901" s="187" t="s">
        <v>154</v>
      </c>
    </row>
    <row r="902" s="14" customFormat="1">
      <c r="A902" s="14"/>
      <c r="B902" s="193"/>
      <c r="C902" s="14"/>
      <c r="D902" s="186" t="s">
        <v>166</v>
      </c>
      <c r="E902" s="194" t="s">
        <v>3</v>
      </c>
      <c r="F902" s="195" t="s">
        <v>1277</v>
      </c>
      <c r="G902" s="14"/>
      <c r="H902" s="196">
        <v>5.7800000000000002</v>
      </c>
      <c r="I902" s="197"/>
      <c r="J902" s="14"/>
      <c r="K902" s="14"/>
      <c r="L902" s="193"/>
      <c r="M902" s="198"/>
      <c r="N902" s="199"/>
      <c r="O902" s="199"/>
      <c r="P902" s="199"/>
      <c r="Q902" s="199"/>
      <c r="R902" s="199"/>
      <c r="S902" s="199"/>
      <c r="T902" s="20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194" t="s">
        <v>166</v>
      </c>
      <c r="AU902" s="194" t="s">
        <v>82</v>
      </c>
      <c r="AV902" s="14" t="s">
        <v>82</v>
      </c>
      <c r="AW902" s="14" t="s">
        <v>34</v>
      </c>
      <c r="AX902" s="14" t="s">
        <v>72</v>
      </c>
      <c r="AY902" s="194" t="s">
        <v>154</v>
      </c>
    </row>
    <row r="903" s="13" customFormat="1">
      <c r="A903" s="13"/>
      <c r="B903" s="185"/>
      <c r="C903" s="13"/>
      <c r="D903" s="186" t="s">
        <v>166</v>
      </c>
      <c r="E903" s="187" t="s">
        <v>3</v>
      </c>
      <c r="F903" s="188" t="s">
        <v>195</v>
      </c>
      <c r="G903" s="13"/>
      <c r="H903" s="187" t="s">
        <v>3</v>
      </c>
      <c r="I903" s="189"/>
      <c r="J903" s="13"/>
      <c r="K903" s="13"/>
      <c r="L903" s="185"/>
      <c r="M903" s="190"/>
      <c r="N903" s="191"/>
      <c r="O903" s="191"/>
      <c r="P903" s="191"/>
      <c r="Q903" s="191"/>
      <c r="R903" s="191"/>
      <c r="S903" s="191"/>
      <c r="T903" s="19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87" t="s">
        <v>166</v>
      </c>
      <c r="AU903" s="187" t="s">
        <v>82</v>
      </c>
      <c r="AV903" s="13" t="s">
        <v>80</v>
      </c>
      <c r="AW903" s="13" t="s">
        <v>34</v>
      </c>
      <c r="AX903" s="13" t="s">
        <v>72</v>
      </c>
      <c r="AY903" s="187" t="s">
        <v>154</v>
      </c>
    </row>
    <row r="904" s="14" customFormat="1">
      <c r="A904" s="14"/>
      <c r="B904" s="193"/>
      <c r="C904" s="14"/>
      <c r="D904" s="186" t="s">
        <v>166</v>
      </c>
      <c r="E904" s="194" t="s">
        <v>3</v>
      </c>
      <c r="F904" s="195" t="s">
        <v>1278</v>
      </c>
      <c r="G904" s="14"/>
      <c r="H904" s="196">
        <v>11.699999999999999</v>
      </c>
      <c r="I904" s="197"/>
      <c r="J904" s="14"/>
      <c r="K904" s="14"/>
      <c r="L904" s="193"/>
      <c r="M904" s="198"/>
      <c r="N904" s="199"/>
      <c r="O904" s="199"/>
      <c r="P904" s="199"/>
      <c r="Q904" s="199"/>
      <c r="R904" s="199"/>
      <c r="S904" s="199"/>
      <c r="T904" s="20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194" t="s">
        <v>166</v>
      </c>
      <c r="AU904" s="194" t="s">
        <v>82</v>
      </c>
      <c r="AV904" s="14" t="s">
        <v>82</v>
      </c>
      <c r="AW904" s="14" t="s">
        <v>34</v>
      </c>
      <c r="AX904" s="14" t="s">
        <v>72</v>
      </c>
      <c r="AY904" s="194" t="s">
        <v>154</v>
      </c>
    </row>
    <row r="905" s="13" customFormat="1">
      <c r="A905" s="13"/>
      <c r="B905" s="185"/>
      <c r="C905" s="13"/>
      <c r="D905" s="186" t="s">
        <v>166</v>
      </c>
      <c r="E905" s="187" t="s">
        <v>3</v>
      </c>
      <c r="F905" s="188" t="s">
        <v>222</v>
      </c>
      <c r="G905" s="13"/>
      <c r="H905" s="187" t="s">
        <v>3</v>
      </c>
      <c r="I905" s="189"/>
      <c r="J905" s="13"/>
      <c r="K905" s="13"/>
      <c r="L905" s="185"/>
      <c r="M905" s="190"/>
      <c r="N905" s="191"/>
      <c r="O905" s="191"/>
      <c r="P905" s="191"/>
      <c r="Q905" s="191"/>
      <c r="R905" s="191"/>
      <c r="S905" s="191"/>
      <c r="T905" s="19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87" t="s">
        <v>166</v>
      </c>
      <c r="AU905" s="187" t="s">
        <v>82</v>
      </c>
      <c r="AV905" s="13" t="s">
        <v>80</v>
      </c>
      <c r="AW905" s="13" t="s">
        <v>34</v>
      </c>
      <c r="AX905" s="13" t="s">
        <v>72</v>
      </c>
      <c r="AY905" s="187" t="s">
        <v>154</v>
      </c>
    </row>
    <row r="906" s="14" customFormat="1">
      <c r="A906" s="14"/>
      <c r="B906" s="193"/>
      <c r="C906" s="14"/>
      <c r="D906" s="186" t="s">
        <v>166</v>
      </c>
      <c r="E906" s="194" t="s">
        <v>3</v>
      </c>
      <c r="F906" s="195" t="s">
        <v>1279</v>
      </c>
      <c r="G906" s="14"/>
      <c r="H906" s="196">
        <v>20.699999999999999</v>
      </c>
      <c r="I906" s="197"/>
      <c r="J906" s="14"/>
      <c r="K906" s="14"/>
      <c r="L906" s="193"/>
      <c r="M906" s="198"/>
      <c r="N906" s="199"/>
      <c r="O906" s="199"/>
      <c r="P906" s="199"/>
      <c r="Q906" s="199"/>
      <c r="R906" s="199"/>
      <c r="S906" s="199"/>
      <c r="T906" s="20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194" t="s">
        <v>166</v>
      </c>
      <c r="AU906" s="194" t="s">
        <v>82</v>
      </c>
      <c r="AV906" s="14" t="s">
        <v>82</v>
      </c>
      <c r="AW906" s="14" t="s">
        <v>34</v>
      </c>
      <c r="AX906" s="14" t="s">
        <v>72</v>
      </c>
      <c r="AY906" s="194" t="s">
        <v>154</v>
      </c>
    </row>
    <row r="907" s="13" customFormat="1">
      <c r="A907" s="13"/>
      <c r="B907" s="185"/>
      <c r="C907" s="13"/>
      <c r="D907" s="186" t="s">
        <v>166</v>
      </c>
      <c r="E907" s="187" t="s">
        <v>3</v>
      </c>
      <c r="F907" s="188" t="s">
        <v>494</v>
      </c>
      <c r="G907" s="13"/>
      <c r="H907" s="187" t="s">
        <v>3</v>
      </c>
      <c r="I907" s="189"/>
      <c r="J907" s="13"/>
      <c r="K907" s="13"/>
      <c r="L907" s="185"/>
      <c r="M907" s="190"/>
      <c r="N907" s="191"/>
      <c r="O907" s="191"/>
      <c r="P907" s="191"/>
      <c r="Q907" s="191"/>
      <c r="R907" s="191"/>
      <c r="S907" s="191"/>
      <c r="T907" s="19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87" t="s">
        <v>166</v>
      </c>
      <c r="AU907" s="187" t="s">
        <v>82</v>
      </c>
      <c r="AV907" s="13" t="s">
        <v>80</v>
      </c>
      <c r="AW907" s="13" t="s">
        <v>34</v>
      </c>
      <c r="AX907" s="13" t="s">
        <v>72</v>
      </c>
      <c r="AY907" s="187" t="s">
        <v>154</v>
      </c>
    </row>
    <row r="908" s="14" customFormat="1">
      <c r="A908" s="14"/>
      <c r="B908" s="193"/>
      <c r="C908" s="14"/>
      <c r="D908" s="186" t="s">
        <v>166</v>
      </c>
      <c r="E908" s="194" t="s">
        <v>3</v>
      </c>
      <c r="F908" s="195" t="s">
        <v>1280</v>
      </c>
      <c r="G908" s="14"/>
      <c r="H908" s="196">
        <v>10.800000000000001</v>
      </c>
      <c r="I908" s="197"/>
      <c r="J908" s="14"/>
      <c r="K908" s="14"/>
      <c r="L908" s="193"/>
      <c r="M908" s="198"/>
      <c r="N908" s="199"/>
      <c r="O908" s="199"/>
      <c r="P908" s="199"/>
      <c r="Q908" s="199"/>
      <c r="R908" s="199"/>
      <c r="S908" s="199"/>
      <c r="T908" s="20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194" t="s">
        <v>166</v>
      </c>
      <c r="AU908" s="194" t="s">
        <v>82</v>
      </c>
      <c r="AV908" s="14" t="s">
        <v>82</v>
      </c>
      <c r="AW908" s="14" t="s">
        <v>34</v>
      </c>
      <c r="AX908" s="14" t="s">
        <v>72</v>
      </c>
      <c r="AY908" s="194" t="s">
        <v>154</v>
      </c>
    </row>
    <row r="909" s="16" customFormat="1">
      <c r="A909" s="16"/>
      <c r="B909" s="209"/>
      <c r="C909" s="16"/>
      <c r="D909" s="186" t="s">
        <v>166</v>
      </c>
      <c r="E909" s="210" t="s">
        <v>3</v>
      </c>
      <c r="F909" s="211" t="s">
        <v>234</v>
      </c>
      <c r="G909" s="16"/>
      <c r="H909" s="212">
        <v>60.030000000000001</v>
      </c>
      <c r="I909" s="213"/>
      <c r="J909" s="16"/>
      <c r="K909" s="16"/>
      <c r="L909" s="209"/>
      <c r="M909" s="214"/>
      <c r="N909" s="215"/>
      <c r="O909" s="215"/>
      <c r="P909" s="215"/>
      <c r="Q909" s="215"/>
      <c r="R909" s="215"/>
      <c r="S909" s="215"/>
      <c r="T909" s="2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210" t="s">
        <v>166</v>
      </c>
      <c r="AU909" s="210" t="s">
        <v>82</v>
      </c>
      <c r="AV909" s="16" t="s">
        <v>183</v>
      </c>
      <c r="AW909" s="16" t="s">
        <v>34</v>
      </c>
      <c r="AX909" s="16" t="s">
        <v>72</v>
      </c>
      <c r="AY909" s="210" t="s">
        <v>154</v>
      </c>
    </row>
    <row r="910" s="13" customFormat="1">
      <c r="A910" s="13"/>
      <c r="B910" s="185"/>
      <c r="C910" s="13"/>
      <c r="D910" s="186" t="s">
        <v>166</v>
      </c>
      <c r="E910" s="187" t="s">
        <v>3</v>
      </c>
      <c r="F910" s="188" t="s">
        <v>222</v>
      </c>
      <c r="G910" s="13"/>
      <c r="H910" s="187" t="s">
        <v>3</v>
      </c>
      <c r="I910" s="189"/>
      <c r="J910" s="13"/>
      <c r="K910" s="13"/>
      <c r="L910" s="185"/>
      <c r="M910" s="190"/>
      <c r="N910" s="191"/>
      <c r="O910" s="191"/>
      <c r="P910" s="191"/>
      <c r="Q910" s="191"/>
      <c r="R910" s="191"/>
      <c r="S910" s="191"/>
      <c r="T910" s="19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87" t="s">
        <v>166</v>
      </c>
      <c r="AU910" s="187" t="s">
        <v>82</v>
      </c>
      <c r="AV910" s="13" t="s">
        <v>80</v>
      </c>
      <c r="AW910" s="13" t="s">
        <v>34</v>
      </c>
      <c r="AX910" s="13" t="s">
        <v>72</v>
      </c>
      <c r="AY910" s="187" t="s">
        <v>154</v>
      </c>
    </row>
    <row r="911" s="14" customFormat="1">
      <c r="A911" s="14"/>
      <c r="B911" s="193"/>
      <c r="C911" s="14"/>
      <c r="D911" s="186" t="s">
        <v>166</v>
      </c>
      <c r="E911" s="194" t="s">
        <v>3</v>
      </c>
      <c r="F911" s="195" t="s">
        <v>1281</v>
      </c>
      <c r="G911" s="14"/>
      <c r="H911" s="196">
        <v>8.0999999999999996</v>
      </c>
      <c r="I911" s="197"/>
      <c r="J911" s="14"/>
      <c r="K911" s="14"/>
      <c r="L911" s="193"/>
      <c r="M911" s="198"/>
      <c r="N911" s="199"/>
      <c r="O911" s="199"/>
      <c r="P911" s="199"/>
      <c r="Q911" s="199"/>
      <c r="R911" s="199"/>
      <c r="S911" s="199"/>
      <c r="T911" s="20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194" t="s">
        <v>166</v>
      </c>
      <c r="AU911" s="194" t="s">
        <v>82</v>
      </c>
      <c r="AV911" s="14" t="s">
        <v>82</v>
      </c>
      <c r="AW911" s="14" t="s">
        <v>34</v>
      </c>
      <c r="AX911" s="14" t="s">
        <v>72</v>
      </c>
      <c r="AY911" s="194" t="s">
        <v>154</v>
      </c>
    </row>
    <row r="912" s="14" customFormat="1">
      <c r="A912" s="14"/>
      <c r="B912" s="193"/>
      <c r="C912" s="14"/>
      <c r="D912" s="186" t="s">
        <v>166</v>
      </c>
      <c r="E912" s="194" t="s">
        <v>3</v>
      </c>
      <c r="F912" s="195" t="s">
        <v>1282</v>
      </c>
      <c r="G912" s="14"/>
      <c r="H912" s="196">
        <v>11.08</v>
      </c>
      <c r="I912" s="197"/>
      <c r="J912" s="14"/>
      <c r="K912" s="14"/>
      <c r="L912" s="193"/>
      <c r="M912" s="198"/>
      <c r="N912" s="199"/>
      <c r="O912" s="199"/>
      <c r="P912" s="199"/>
      <c r="Q912" s="199"/>
      <c r="R912" s="199"/>
      <c r="S912" s="199"/>
      <c r="T912" s="20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194" t="s">
        <v>166</v>
      </c>
      <c r="AU912" s="194" t="s">
        <v>82</v>
      </c>
      <c r="AV912" s="14" t="s">
        <v>82</v>
      </c>
      <c r="AW912" s="14" t="s">
        <v>34</v>
      </c>
      <c r="AX912" s="14" t="s">
        <v>72</v>
      </c>
      <c r="AY912" s="194" t="s">
        <v>154</v>
      </c>
    </row>
    <row r="913" s="13" customFormat="1">
      <c r="A913" s="13"/>
      <c r="B913" s="185"/>
      <c r="C913" s="13"/>
      <c r="D913" s="186" t="s">
        <v>166</v>
      </c>
      <c r="E913" s="187" t="s">
        <v>3</v>
      </c>
      <c r="F913" s="188" t="s">
        <v>1283</v>
      </c>
      <c r="G913" s="13"/>
      <c r="H913" s="187" t="s">
        <v>3</v>
      </c>
      <c r="I913" s="189"/>
      <c r="J913" s="13"/>
      <c r="K913" s="13"/>
      <c r="L913" s="185"/>
      <c r="M913" s="190"/>
      <c r="N913" s="191"/>
      <c r="O913" s="191"/>
      <c r="P913" s="191"/>
      <c r="Q913" s="191"/>
      <c r="R913" s="191"/>
      <c r="S913" s="191"/>
      <c r="T913" s="19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87" t="s">
        <v>166</v>
      </c>
      <c r="AU913" s="187" t="s">
        <v>82</v>
      </c>
      <c r="AV913" s="13" t="s">
        <v>80</v>
      </c>
      <c r="AW913" s="13" t="s">
        <v>34</v>
      </c>
      <c r="AX913" s="13" t="s">
        <v>72</v>
      </c>
      <c r="AY913" s="187" t="s">
        <v>154</v>
      </c>
    </row>
    <row r="914" s="14" customFormat="1">
      <c r="A914" s="14"/>
      <c r="B914" s="193"/>
      <c r="C914" s="14"/>
      <c r="D914" s="186" t="s">
        <v>166</v>
      </c>
      <c r="E914" s="194" t="s">
        <v>3</v>
      </c>
      <c r="F914" s="195" t="s">
        <v>1284</v>
      </c>
      <c r="G914" s="14"/>
      <c r="H914" s="196">
        <v>6.7000000000000002</v>
      </c>
      <c r="I914" s="197"/>
      <c r="J914" s="14"/>
      <c r="K914" s="14"/>
      <c r="L914" s="193"/>
      <c r="M914" s="198"/>
      <c r="N914" s="199"/>
      <c r="O914" s="199"/>
      <c r="P914" s="199"/>
      <c r="Q914" s="199"/>
      <c r="R914" s="199"/>
      <c r="S914" s="199"/>
      <c r="T914" s="20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194" t="s">
        <v>166</v>
      </c>
      <c r="AU914" s="194" t="s">
        <v>82</v>
      </c>
      <c r="AV914" s="14" t="s">
        <v>82</v>
      </c>
      <c r="AW914" s="14" t="s">
        <v>34</v>
      </c>
      <c r="AX914" s="14" t="s">
        <v>72</v>
      </c>
      <c r="AY914" s="194" t="s">
        <v>154</v>
      </c>
    </row>
    <row r="915" s="14" customFormat="1">
      <c r="A915" s="14"/>
      <c r="B915" s="193"/>
      <c r="C915" s="14"/>
      <c r="D915" s="186" t="s">
        <v>166</v>
      </c>
      <c r="E915" s="194" t="s">
        <v>3</v>
      </c>
      <c r="F915" s="195" t="s">
        <v>1285</v>
      </c>
      <c r="G915" s="14"/>
      <c r="H915" s="196">
        <v>5</v>
      </c>
      <c r="I915" s="197"/>
      <c r="J915" s="14"/>
      <c r="K915" s="14"/>
      <c r="L915" s="193"/>
      <c r="M915" s="198"/>
      <c r="N915" s="199"/>
      <c r="O915" s="199"/>
      <c r="P915" s="199"/>
      <c r="Q915" s="199"/>
      <c r="R915" s="199"/>
      <c r="S915" s="199"/>
      <c r="T915" s="20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94" t="s">
        <v>166</v>
      </c>
      <c r="AU915" s="194" t="s">
        <v>82</v>
      </c>
      <c r="AV915" s="14" t="s">
        <v>82</v>
      </c>
      <c r="AW915" s="14" t="s">
        <v>34</v>
      </c>
      <c r="AX915" s="14" t="s">
        <v>72</v>
      </c>
      <c r="AY915" s="194" t="s">
        <v>154</v>
      </c>
    </row>
    <row r="916" s="15" customFormat="1">
      <c r="A916" s="15"/>
      <c r="B916" s="201"/>
      <c r="C916" s="15"/>
      <c r="D916" s="186" t="s">
        <v>166</v>
      </c>
      <c r="E916" s="202" t="s">
        <v>3</v>
      </c>
      <c r="F916" s="203" t="s">
        <v>171</v>
      </c>
      <c r="G916" s="15"/>
      <c r="H916" s="204">
        <v>90.909999999999997</v>
      </c>
      <c r="I916" s="205"/>
      <c r="J916" s="15"/>
      <c r="K916" s="15"/>
      <c r="L916" s="201"/>
      <c r="M916" s="206"/>
      <c r="N916" s="207"/>
      <c r="O916" s="207"/>
      <c r="P916" s="207"/>
      <c r="Q916" s="207"/>
      <c r="R916" s="207"/>
      <c r="S916" s="207"/>
      <c r="T916" s="20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02" t="s">
        <v>166</v>
      </c>
      <c r="AU916" s="202" t="s">
        <v>82</v>
      </c>
      <c r="AV916" s="15" t="s">
        <v>162</v>
      </c>
      <c r="AW916" s="15" t="s">
        <v>34</v>
      </c>
      <c r="AX916" s="15" t="s">
        <v>80</v>
      </c>
      <c r="AY916" s="202" t="s">
        <v>154</v>
      </c>
    </row>
    <row r="917" s="2" customFormat="1" ht="24.15" customHeight="1">
      <c r="A917" s="40"/>
      <c r="B917" s="166"/>
      <c r="C917" s="167" t="s">
        <v>1286</v>
      </c>
      <c r="D917" s="167" t="s">
        <v>157</v>
      </c>
      <c r="E917" s="168" t="s">
        <v>1287</v>
      </c>
      <c r="F917" s="169" t="s">
        <v>1288</v>
      </c>
      <c r="G917" s="170" t="s">
        <v>186</v>
      </c>
      <c r="H917" s="171">
        <v>541.92899999999997</v>
      </c>
      <c r="I917" s="172"/>
      <c r="J917" s="173">
        <f>ROUND(I917*H917,2)</f>
        <v>0</v>
      </c>
      <c r="K917" s="169" t="s">
        <v>161</v>
      </c>
      <c r="L917" s="41"/>
      <c r="M917" s="174" t="s">
        <v>3</v>
      </c>
      <c r="N917" s="175" t="s">
        <v>43</v>
      </c>
      <c r="O917" s="74"/>
      <c r="P917" s="176">
        <f>O917*H917</f>
        <v>0</v>
      </c>
      <c r="Q917" s="176">
        <v>0.00025999999999999998</v>
      </c>
      <c r="R917" s="176">
        <f>Q917*H917</f>
        <v>0.14090153999999999</v>
      </c>
      <c r="S917" s="176">
        <v>0</v>
      </c>
      <c r="T917" s="177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178" t="s">
        <v>162</v>
      </c>
      <c r="AT917" s="178" t="s">
        <v>157</v>
      </c>
      <c r="AU917" s="178" t="s">
        <v>82</v>
      </c>
      <c r="AY917" s="21" t="s">
        <v>154</v>
      </c>
      <c r="BE917" s="179">
        <f>IF(N917="základní",J917,0)</f>
        <v>0</v>
      </c>
      <c r="BF917" s="179">
        <f>IF(N917="snížená",J917,0)</f>
        <v>0</v>
      </c>
      <c r="BG917" s="179">
        <f>IF(N917="zákl. přenesená",J917,0)</f>
        <v>0</v>
      </c>
      <c r="BH917" s="179">
        <f>IF(N917="sníž. přenesená",J917,0)</f>
        <v>0</v>
      </c>
      <c r="BI917" s="179">
        <f>IF(N917="nulová",J917,0)</f>
        <v>0</v>
      </c>
      <c r="BJ917" s="21" t="s">
        <v>80</v>
      </c>
      <c r="BK917" s="179">
        <f>ROUND(I917*H917,2)</f>
        <v>0</v>
      </c>
      <c r="BL917" s="21" t="s">
        <v>162</v>
      </c>
      <c r="BM917" s="178" t="s">
        <v>1289</v>
      </c>
    </row>
    <row r="918" s="2" customFormat="1">
      <c r="A918" s="40"/>
      <c r="B918" s="41"/>
      <c r="C918" s="40"/>
      <c r="D918" s="180" t="s">
        <v>164</v>
      </c>
      <c r="E918" s="40"/>
      <c r="F918" s="181" t="s">
        <v>1290</v>
      </c>
      <c r="G918" s="40"/>
      <c r="H918" s="40"/>
      <c r="I918" s="182"/>
      <c r="J918" s="40"/>
      <c r="K918" s="40"/>
      <c r="L918" s="41"/>
      <c r="M918" s="183"/>
      <c r="N918" s="184"/>
      <c r="O918" s="74"/>
      <c r="P918" s="74"/>
      <c r="Q918" s="74"/>
      <c r="R918" s="74"/>
      <c r="S918" s="74"/>
      <c r="T918" s="75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21" t="s">
        <v>164</v>
      </c>
      <c r="AU918" s="21" t="s">
        <v>82</v>
      </c>
    </row>
    <row r="919" s="14" customFormat="1">
      <c r="A919" s="14"/>
      <c r="B919" s="193"/>
      <c r="C919" s="14"/>
      <c r="D919" s="186" t="s">
        <v>166</v>
      </c>
      <c r="E919" s="194" t="s">
        <v>3</v>
      </c>
      <c r="F919" s="195" t="s">
        <v>1291</v>
      </c>
      <c r="G919" s="14"/>
      <c r="H919" s="196">
        <v>463.637</v>
      </c>
      <c r="I919" s="197"/>
      <c r="J919" s="14"/>
      <c r="K919" s="14"/>
      <c r="L919" s="193"/>
      <c r="M919" s="198"/>
      <c r="N919" s="199"/>
      <c r="O919" s="199"/>
      <c r="P919" s="199"/>
      <c r="Q919" s="199"/>
      <c r="R919" s="199"/>
      <c r="S919" s="199"/>
      <c r="T919" s="20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194" t="s">
        <v>166</v>
      </c>
      <c r="AU919" s="194" t="s">
        <v>82</v>
      </c>
      <c r="AV919" s="14" t="s">
        <v>82</v>
      </c>
      <c r="AW919" s="14" t="s">
        <v>34</v>
      </c>
      <c r="AX919" s="14" t="s">
        <v>72</v>
      </c>
      <c r="AY919" s="194" t="s">
        <v>154</v>
      </c>
    </row>
    <row r="920" s="14" customFormat="1">
      <c r="A920" s="14"/>
      <c r="B920" s="193"/>
      <c r="C920" s="14"/>
      <c r="D920" s="186" t="s">
        <v>166</v>
      </c>
      <c r="E920" s="194" t="s">
        <v>3</v>
      </c>
      <c r="F920" s="195" t="s">
        <v>1292</v>
      </c>
      <c r="G920" s="14"/>
      <c r="H920" s="196">
        <v>66.682000000000002</v>
      </c>
      <c r="I920" s="197"/>
      <c r="J920" s="14"/>
      <c r="K920" s="14"/>
      <c r="L920" s="193"/>
      <c r="M920" s="198"/>
      <c r="N920" s="199"/>
      <c r="O920" s="199"/>
      <c r="P920" s="199"/>
      <c r="Q920" s="199"/>
      <c r="R920" s="199"/>
      <c r="S920" s="199"/>
      <c r="T920" s="20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194" t="s">
        <v>166</v>
      </c>
      <c r="AU920" s="194" t="s">
        <v>82</v>
      </c>
      <c r="AV920" s="14" t="s">
        <v>82</v>
      </c>
      <c r="AW920" s="14" t="s">
        <v>34</v>
      </c>
      <c r="AX920" s="14" t="s">
        <v>72</v>
      </c>
      <c r="AY920" s="194" t="s">
        <v>154</v>
      </c>
    </row>
    <row r="921" s="14" customFormat="1">
      <c r="A921" s="14"/>
      <c r="B921" s="193"/>
      <c r="C921" s="14"/>
      <c r="D921" s="186" t="s">
        <v>166</v>
      </c>
      <c r="E921" s="194" t="s">
        <v>3</v>
      </c>
      <c r="F921" s="195" t="s">
        <v>1293</v>
      </c>
      <c r="G921" s="14"/>
      <c r="H921" s="196">
        <v>11.609999999999999</v>
      </c>
      <c r="I921" s="197"/>
      <c r="J921" s="14"/>
      <c r="K921" s="14"/>
      <c r="L921" s="193"/>
      <c r="M921" s="198"/>
      <c r="N921" s="199"/>
      <c r="O921" s="199"/>
      <c r="P921" s="199"/>
      <c r="Q921" s="199"/>
      <c r="R921" s="199"/>
      <c r="S921" s="199"/>
      <c r="T921" s="20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194" t="s">
        <v>166</v>
      </c>
      <c r="AU921" s="194" t="s">
        <v>82</v>
      </c>
      <c r="AV921" s="14" t="s">
        <v>82</v>
      </c>
      <c r="AW921" s="14" t="s">
        <v>34</v>
      </c>
      <c r="AX921" s="14" t="s">
        <v>72</v>
      </c>
      <c r="AY921" s="194" t="s">
        <v>154</v>
      </c>
    </row>
    <row r="922" s="15" customFormat="1">
      <c r="A922" s="15"/>
      <c r="B922" s="201"/>
      <c r="C922" s="15"/>
      <c r="D922" s="186" t="s">
        <v>166</v>
      </c>
      <c r="E922" s="202" t="s">
        <v>3</v>
      </c>
      <c r="F922" s="203" t="s">
        <v>171</v>
      </c>
      <c r="G922" s="15"/>
      <c r="H922" s="204">
        <v>541.92899999999997</v>
      </c>
      <c r="I922" s="205"/>
      <c r="J922" s="15"/>
      <c r="K922" s="15"/>
      <c r="L922" s="201"/>
      <c r="M922" s="206"/>
      <c r="N922" s="207"/>
      <c r="O922" s="207"/>
      <c r="P922" s="207"/>
      <c r="Q922" s="207"/>
      <c r="R922" s="207"/>
      <c r="S922" s="207"/>
      <c r="T922" s="208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02" t="s">
        <v>166</v>
      </c>
      <c r="AU922" s="202" t="s">
        <v>82</v>
      </c>
      <c r="AV922" s="15" t="s">
        <v>162</v>
      </c>
      <c r="AW922" s="15" t="s">
        <v>34</v>
      </c>
      <c r="AX922" s="15" t="s">
        <v>80</v>
      </c>
      <c r="AY922" s="202" t="s">
        <v>154</v>
      </c>
    </row>
    <row r="923" s="2" customFormat="1" ht="33" customHeight="1">
      <c r="A923" s="40"/>
      <c r="B923" s="166"/>
      <c r="C923" s="167" t="s">
        <v>1294</v>
      </c>
      <c r="D923" s="167" t="s">
        <v>157</v>
      </c>
      <c r="E923" s="168" t="s">
        <v>1295</v>
      </c>
      <c r="F923" s="169" t="s">
        <v>1296</v>
      </c>
      <c r="G923" s="170" t="s">
        <v>174</v>
      </c>
      <c r="H923" s="171">
        <v>3.3639999999999999</v>
      </c>
      <c r="I923" s="172"/>
      <c r="J923" s="173">
        <f>ROUND(I923*H923,2)</f>
        <v>0</v>
      </c>
      <c r="K923" s="169" t="s">
        <v>161</v>
      </c>
      <c r="L923" s="41"/>
      <c r="M923" s="174" t="s">
        <v>3</v>
      </c>
      <c r="N923" s="175" t="s">
        <v>43</v>
      </c>
      <c r="O923" s="74"/>
      <c r="P923" s="176">
        <f>O923*H923</f>
        <v>0</v>
      </c>
      <c r="Q923" s="176">
        <v>2.5018699999999998</v>
      </c>
      <c r="R923" s="176">
        <f>Q923*H923</f>
        <v>8.4162906799999995</v>
      </c>
      <c r="S923" s="176">
        <v>0</v>
      </c>
      <c r="T923" s="177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178" t="s">
        <v>162</v>
      </c>
      <c r="AT923" s="178" t="s">
        <v>157</v>
      </c>
      <c r="AU923" s="178" t="s">
        <v>82</v>
      </c>
      <c r="AY923" s="21" t="s">
        <v>154</v>
      </c>
      <c r="BE923" s="179">
        <f>IF(N923="základní",J923,0)</f>
        <v>0</v>
      </c>
      <c r="BF923" s="179">
        <f>IF(N923="snížená",J923,0)</f>
        <v>0</v>
      </c>
      <c r="BG923" s="179">
        <f>IF(N923="zákl. přenesená",J923,0)</f>
        <v>0</v>
      </c>
      <c r="BH923" s="179">
        <f>IF(N923="sníž. přenesená",J923,0)</f>
        <v>0</v>
      </c>
      <c r="BI923" s="179">
        <f>IF(N923="nulová",J923,0)</f>
        <v>0</v>
      </c>
      <c r="BJ923" s="21" t="s">
        <v>80</v>
      </c>
      <c r="BK923" s="179">
        <f>ROUND(I923*H923,2)</f>
        <v>0</v>
      </c>
      <c r="BL923" s="21" t="s">
        <v>162</v>
      </c>
      <c r="BM923" s="178" t="s">
        <v>1297</v>
      </c>
    </row>
    <row r="924" s="2" customFormat="1">
      <c r="A924" s="40"/>
      <c r="B924" s="41"/>
      <c r="C924" s="40"/>
      <c r="D924" s="180" t="s">
        <v>164</v>
      </c>
      <c r="E924" s="40"/>
      <c r="F924" s="181" t="s">
        <v>1298</v>
      </c>
      <c r="G924" s="40"/>
      <c r="H924" s="40"/>
      <c r="I924" s="182"/>
      <c r="J924" s="40"/>
      <c r="K924" s="40"/>
      <c r="L924" s="41"/>
      <c r="M924" s="183"/>
      <c r="N924" s="184"/>
      <c r="O924" s="74"/>
      <c r="P924" s="74"/>
      <c r="Q924" s="74"/>
      <c r="R924" s="74"/>
      <c r="S924" s="74"/>
      <c r="T924" s="75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21" t="s">
        <v>164</v>
      </c>
      <c r="AU924" s="21" t="s">
        <v>82</v>
      </c>
    </row>
    <row r="925" s="13" customFormat="1">
      <c r="A925" s="13"/>
      <c r="B925" s="185"/>
      <c r="C925" s="13"/>
      <c r="D925" s="186" t="s">
        <v>166</v>
      </c>
      <c r="E925" s="187" t="s">
        <v>3</v>
      </c>
      <c r="F925" s="188" t="s">
        <v>1299</v>
      </c>
      <c r="G925" s="13"/>
      <c r="H925" s="187" t="s">
        <v>3</v>
      </c>
      <c r="I925" s="189"/>
      <c r="J925" s="13"/>
      <c r="K925" s="13"/>
      <c r="L925" s="185"/>
      <c r="M925" s="190"/>
      <c r="N925" s="191"/>
      <c r="O925" s="191"/>
      <c r="P925" s="191"/>
      <c r="Q925" s="191"/>
      <c r="R925" s="191"/>
      <c r="S925" s="191"/>
      <c r="T925" s="19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87" t="s">
        <v>166</v>
      </c>
      <c r="AU925" s="187" t="s">
        <v>82</v>
      </c>
      <c r="AV925" s="13" t="s">
        <v>80</v>
      </c>
      <c r="AW925" s="13" t="s">
        <v>34</v>
      </c>
      <c r="AX925" s="13" t="s">
        <v>72</v>
      </c>
      <c r="AY925" s="187" t="s">
        <v>154</v>
      </c>
    </row>
    <row r="926" s="14" customFormat="1">
      <c r="A926" s="14"/>
      <c r="B926" s="193"/>
      <c r="C926" s="14"/>
      <c r="D926" s="186" t="s">
        <v>166</v>
      </c>
      <c r="E926" s="194" t="s">
        <v>3</v>
      </c>
      <c r="F926" s="195" t="s">
        <v>1300</v>
      </c>
      <c r="G926" s="14"/>
      <c r="H926" s="196">
        <v>2.556</v>
      </c>
      <c r="I926" s="197"/>
      <c r="J926" s="14"/>
      <c r="K926" s="14"/>
      <c r="L926" s="193"/>
      <c r="M926" s="198"/>
      <c r="N926" s="199"/>
      <c r="O926" s="199"/>
      <c r="P926" s="199"/>
      <c r="Q926" s="199"/>
      <c r="R926" s="199"/>
      <c r="S926" s="199"/>
      <c r="T926" s="20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194" t="s">
        <v>166</v>
      </c>
      <c r="AU926" s="194" t="s">
        <v>82</v>
      </c>
      <c r="AV926" s="14" t="s">
        <v>82</v>
      </c>
      <c r="AW926" s="14" t="s">
        <v>34</v>
      </c>
      <c r="AX926" s="14" t="s">
        <v>72</v>
      </c>
      <c r="AY926" s="194" t="s">
        <v>154</v>
      </c>
    </row>
    <row r="927" s="13" customFormat="1">
      <c r="A927" s="13"/>
      <c r="B927" s="185"/>
      <c r="C927" s="13"/>
      <c r="D927" s="186" t="s">
        <v>166</v>
      </c>
      <c r="E927" s="187" t="s">
        <v>3</v>
      </c>
      <c r="F927" s="188" t="s">
        <v>1301</v>
      </c>
      <c r="G927" s="13"/>
      <c r="H927" s="187" t="s">
        <v>3</v>
      </c>
      <c r="I927" s="189"/>
      <c r="J927" s="13"/>
      <c r="K927" s="13"/>
      <c r="L927" s="185"/>
      <c r="M927" s="190"/>
      <c r="N927" s="191"/>
      <c r="O927" s="191"/>
      <c r="P927" s="191"/>
      <c r="Q927" s="191"/>
      <c r="R927" s="191"/>
      <c r="S927" s="191"/>
      <c r="T927" s="19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87" t="s">
        <v>166</v>
      </c>
      <c r="AU927" s="187" t="s">
        <v>82</v>
      </c>
      <c r="AV927" s="13" t="s">
        <v>80</v>
      </c>
      <c r="AW927" s="13" t="s">
        <v>34</v>
      </c>
      <c r="AX927" s="13" t="s">
        <v>72</v>
      </c>
      <c r="AY927" s="187" t="s">
        <v>154</v>
      </c>
    </row>
    <row r="928" s="14" customFormat="1">
      <c r="A928" s="14"/>
      <c r="B928" s="193"/>
      <c r="C928" s="14"/>
      <c r="D928" s="186" t="s">
        <v>166</v>
      </c>
      <c r="E928" s="194" t="s">
        <v>3</v>
      </c>
      <c r="F928" s="195" t="s">
        <v>1302</v>
      </c>
      <c r="G928" s="14"/>
      <c r="H928" s="196">
        <v>0.47499999999999998</v>
      </c>
      <c r="I928" s="197"/>
      <c r="J928" s="14"/>
      <c r="K928" s="14"/>
      <c r="L928" s="193"/>
      <c r="M928" s="198"/>
      <c r="N928" s="199"/>
      <c r="O928" s="199"/>
      <c r="P928" s="199"/>
      <c r="Q928" s="199"/>
      <c r="R928" s="199"/>
      <c r="S928" s="199"/>
      <c r="T928" s="20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194" t="s">
        <v>166</v>
      </c>
      <c r="AU928" s="194" t="s">
        <v>82</v>
      </c>
      <c r="AV928" s="14" t="s">
        <v>82</v>
      </c>
      <c r="AW928" s="14" t="s">
        <v>34</v>
      </c>
      <c r="AX928" s="14" t="s">
        <v>72</v>
      </c>
      <c r="AY928" s="194" t="s">
        <v>154</v>
      </c>
    </row>
    <row r="929" s="13" customFormat="1">
      <c r="A929" s="13"/>
      <c r="B929" s="185"/>
      <c r="C929" s="13"/>
      <c r="D929" s="186" t="s">
        <v>166</v>
      </c>
      <c r="E929" s="187" t="s">
        <v>3</v>
      </c>
      <c r="F929" s="188" t="s">
        <v>981</v>
      </c>
      <c r="G929" s="13"/>
      <c r="H929" s="187" t="s">
        <v>3</v>
      </c>
      <c r="I929" s="189"/>
      <c r="J929" s="13"/>
      <c r="K929" s="13"/>
      <c r="L929" s="185"/>
      <c r="M929" s="190"/>
      <c r="N929" s="191"/>
      <c r="O929" s="191"/>
      <c r="P929" s="191"/>
      <c r="Q929" s="191"/>
      <c r="R929" s="191"/>
      <c r="S929" s="191"/>
      <c r="T929" s="19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87" t="s">
        <v>166</v>
      </c>
      <c r="AU929" s="187" t="s">
        <v>82</v>
      </c>
      <c r="AV929" s="13" t="s">
        <v>80</v>
      </c>
      <c r="AW929" s="13" t="s">
        <v>34</v>
      </c>
      <c r="AX929" s="13" t="s">
        <v>72</v>
      </c>
      <c r="AY929" s="187" t="s">
        <v>154</v>
      </c>
    </row>
    <row r="930" s="14" customFormat="1">
      <c r="A930" s="14"/>
      <c r="B930" s="193"/>
      <c r="C930" s="14"/>
      <c r="D930" s="186" t="s">
        <v>166</v>
      </c>
      <c r="E930" s="194" t="s">
        <v>3</v>
      </c>
      <c r="F930" s="195" t="s">
        <v>1303</v>
      </c>
      <c r="G930" s="14"/>
      <c r="H930" s="196">
        <v>0.33300000000000002</v>
      </c>
      <c r="I930" s="197"/>
      <c r="J930" s="14"/>
      <c r="K930" s="14"/>
      <c r="L930" s="193"/>
      <c r="M930" s="198"/>
      <c r="N930" s="199"/>
      <c r="O930" s="199"/>
      <c r="P930" s="199"/>
      <c r="Q930" s="199"/>
      <c r="R930" s="199"/>
      <c r="S930" s="199"/>
      <c r="T930" s="20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194" t="s">
        <v>166</v>
      </c>
      <c r="AU930" s="194" t="s">
        <v>82</v>
      </c>
      <c r="AV930" s="14" t="s">
        <v>82</v>
      </c>
      <c r="AW930" s="14" t="s">
        <v>34</v>
      </c>
      <c r="AX930" s="14" t="s">
        <v>72</v>
      </c>
      <c r="AY930" s="194" t="s">
        <v>154</v>
      </c>
    </row>
    <row r="931" s="15" customFormat="1">
      <c r="A931" s="15"/>
      <c r="B931" s="201"/>
      <c r="C931" s="15"/>
      <c r="D931" s="186" t="s">
        <v>166</v>
      </c>
      <c r="E931" s="202" t="s">
        <v>3</v>
      </c>
      <c r="F931" s="203" t="s">
        <v>171</v>
      </c>
      <c r="G931" s="15"/>
      <c r="H931" s="204">
        <v>3.3640000000000003</v>
      </c>
      <c r="I931" s="205"/>
      <c r="J931" s="15"/>
      <c r="K931" s="15"/>
      <c r="L931" s="201"/>
      <c r="M931" s="206"/>
      <c r="N931" s="207"/>
      <c r="O931" s="207"/>
      <c r="P931" s="207"/>
      <c r="Q931" s="207"/>
      <c r="R931" s="207"/>
      <c r="S931" s="207"/>
      <c r="T931" s="20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02" t="s">
        <v>166</v>
      </c>
      <c r="AU931" s="202" t="s">
        <v>82</v>
      </c>
      <c r="AV931" s="15" t="s">
        <v>162</v>
      </c>
      <c r="AW931" s="15" t="s">
        <v>34</v>
      </c>
      <c r="AX931" s="15" t="s">
        <v>80</v>
      </c>
      <c r="AY931" s="202" t="s">
        <v>154</v>
      </c>
    </row>
    <row r="932" s="2" customFormat="1" ht="24.15" customHeight="1">
      <c r="A932" s="40"/>
      <c r="B932" s="166"/>
      <c r="C932" s="167" t="s">
        <v>1304</v>
      </c>
      <c r="D932" s="167" t="s">
        <v>157</v>
      </c>
      <c r="E932" s="168" t="s">
        <v>1305</v>
      </c>
      <c r="F932" s="169" t="s">
        <v>1306</v>
      </c>
      <c r="G932" s="170" t="s">
        <v>174</v>
      </c>
      <c r="H932" s="171">
        <v>7.0810000000000004</v>
      </c>
      <c r="I932" s="172"/>
      <c r="J932" s="173">
        <f>ROUND(I932*H932,2)</f>
        <v>0</v>
      </c>
      <c r="K932" s="169" t="s">
        <v>3</v>
      </c>
      <c r="L932" s="41"/>
      <c r="M932" s="174" t="s">
        <v>3</v>
      </c>
      <c r="N932" s="175" t="s">
        <v>43</v>
      </c>
      <c r="O932" s="74"/>
      <c r="P932" s="176">
        <f>O932*H932</f>
        <v>0</v>
      </c>
      <c r="Q932" s="176">
        <v>2.5018699999999998</v>
      </c>
      <c r="R932" s="176">
        <f>Q932*H932</f>
        <v>17.715741470000001</v>
      </c>
      <c r="S932" s="176">
        <v>0</v>
      </c>
      <c r="T932" s="177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178" t="s">
        <v>162</v>
      </c>
      <c r="AT932" s="178" t="s">
        <v>157</v>
      </c>
      <c r="AU932" s="178" t="s">
        <v>82</v>
      </c>
      <c r="AY932" s="21" t="s">
        <v>154</v>
      </c>
      <c r="BE932" s="179">
        <f>IF(N932="základní",J932,0)</f>
        <v>0</v>
      </c>
      <c r="BF932" s="179">
        <f>IF(N932="snížená",J932,0)</f>
        <v>0</v>
      </c>
      <c r="BG932" s="179">
        <f>IF(N932="zákl. přenesená",J932,0)</f>
        <v>0</v>
      </c>
      <c r="BH932" s="179">
        <f>IF(N932="sníž. přenesená",J932,0)</f>
        <v>0</v>
      </c>
      <c r="BI932" s="179">
        <f>IF(N932="nulová",J932,0)</f>
        <v>0</v>
      </c>
      <c r="BJ932" s="21" t="s">
        <v>80</v>
      </c>
      <c r="BK932" s="179">
        <f>ROUND(I932*H932,2)</f>
        <v>0</v>
      </c>
      <c r="BL932" s="21" t="s">
        <v>162</v>
      </c>
      <c r="BM932" s="178" t="s">
        <v>1307</v>
      </c>
    </row>
    <row r="933" s="13" customFormat="1">
      <c r="A933" s="13"/>
      <c r="B933" s="185"/>
      <c r="C933" s="13"/>
      <c r="D933" s="186" t="s">
        <v>166</v>
      </c>
      <c r="E933" s="187" t="s">
        <v>3</v>
      </c>
      <c r="F933" s="188" t="s">
        <v>1308</v>
      </c>
      <c r="G933" s="13"/>
      <c r="H933" s="187" t="s">
        <v>3</v>
      </c>
      <c r="I933" s="189"/>
      <c r="J933" s="13"/>
      <c r="K933" s="13"/>
      <c r="L933" s="185"/>
      <c r="M933" s="190"/>
      <c r="N933" s="191"/>
      <c r="O933" s="191"/>
      <c r="P933" s="191"/>
      <c r="Q933" s="191"/>
      <c r="R933" s="191"/>
      <c r="S933" s="191"/>
      <c r="T933" s="19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87" t="s">
        <v>166</v>
      </c>
      <c r="AU933" s="187" t="s">
        <v>82</v>
      </c>
      <c r="AV933" s="13" t="s">
        <v>80</v>
      </c>
      <c r="AW933" s="13" t="s">
        <v>34</v>
      </c>
      <c r="AX933" s="13" t="s">
        <v>72</v>
      </c>
      <c r="AY933" s="187" t="s">
        <v>154</v>
      </c>
    </row>
    <row r="934" s="14" customFormat="1">
      <c r="A934" s="14"/>
      <c r="B934" s="193"/>
      <c r="C934" s="14"/>
      <c r="D934" s="186" t="s">
        <v>166</v>
      </c>
      <c r="E934" s="194" t="s">
        <v>3</v>
      </c>
      <c r="F934" s="195" t="s">
        <v>1309</v>
      </c>
      <c r="G934" s="14"/>
      <c r="H934" s="196">
        <v>2.992</v>
      </c>
      <c r="I934" s="197"/>
      <c r="J934" s="14"/>
      <c r="K934" s="14"/>
      <c r="L934" s="193"/>
      <c r="M934" s="198"/>
      <c r="N934" s="199"/>
      <c r="O934" s="199"/>
      <c r="P934" s="199"/>
      <c r="Q934" s="199"/>
      <c r="R934" s="199"/>
      <c r="S934" s="199"/>
      <c r="T934" s="20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194" t="s">
        <v>166</v>
      </c>
      <c r="AU934" s="194" t="s">
        <v>82</v>
      </c>
      <c r="AV934" s="14" t="s">
        <v>82</v>
      </c>
      <c r="AW934" s="14" t="s">
        <v>34</v>
      </c>
      <c r="AX934" s="14" t="s">
        <v>72</v>
      </c>
      <c r="AY934" s="194" t="s">
        <v>154</v>
      </c>
    </row>
    <row r="935" s="13" customFormat="1">
      <c r="A935" s="13"/>
      <c r="B935" s="185"/>
      <c r="C935" s="13"/>
      <c r="D935" s="186" t="s">
        <v>166</v>
      </c>
      <c r="E935" s="187" t="s">
        <v>3</v>
      </c>
      <c r="F935" s="188" t="s">
        <v>1310</v>
      </c>
      <c r="G935" s="13"/>
      <c r="H935" s="187" t="s">
        <v>3</v>
      </c>
      <c r="I935" s="189"/>
      <c r="J935" s="13"/>
      <c r="K935" s="13"/>
      <c r="L935" s="185"/>
      <c r="M935" s="190"/>
      <c r="N935" s="191"/>
      <c r="O935" s="191"/>
      <c r="P935" s="191"/>
      <c r="Q935" s="191"/>
      <c r="R935" s="191"/>
      <c r="S935" s="191"/>
      <c r="T935" s="19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87" t="s">
        <v>166</v>
      </c>
      <c r="AU935" s="187" t="s">
        <v>82</v>
      </c>
      <c r="AV935" s="13" t="s">
        <v>80</v>
      </c>
      <c r="AW935" s="13" t="s">
        <v>34</v>
      </c>
      <c r="AX935" s="13" t="s">
        <v>72</v>
      </c>
      <c r="AY935" s="187" t="s">
        <v>154</v>
      </c>
    </row>
    <row r="936" s="14" customFormat="1">
      <c r="A936" s="14"/>
      <c r="B936" s="193"/>
      <c r="C936" s="14"/>
      <c r="D936" s="186" t="s">
        <v>166</v>
      </c>
      <c r="E936" s="194" t="s">
        <v>3</v>
      </c>
      <c r="F936" s="195" t="s">
        <v>1311</v>
      </c>
      <c r="G936" s="14"/>
      <c r="H936" s="196">
        <v>4.0890000000000004</v>
      </c>
      <c r="I936" s="197"/>
      <c r="J936" s="14"/>
      <c r="K936" s="14"/>
      <c r="L936" s="193"/>
      <c r="M936" s="198"/>
      <c r="N936" s="199"/>
      <c r="O936" s="199"/>
      <c r="P936" s="199"/>
      <c r="Q936" s="199"/>
      <c r="R936" s="199"/>
      <c r="S936" s="199"/>
      <c r="T936" s="20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194" t="s">
        <v>166</v>
      </c>
      <c r="AU936" s="194" t="s">
        <v>82</v>
      </c>
      <c r="AV936" s="14" t="s">
        <v>82</v>
      </c>
      <c r="AW936" s="14" t="s">
        <v>34</v>
      </c>
      <c r="AX936" s="14" t="s">
        <v>72</v>
      </c>
      <c r="AY936" s="194" t="s">
        <v>154</v>
      </c>
    </row>
    <row r="937" s="15" customFormat="1">
      <c r="A937" s="15"/>
      <c r="B937" s="201"/>
      <c r="C937" s="15"/>
      <c r="D937" s="186" t="s">
        <v>166</v>
      </c>
      <c r="E937" s="202" t="s">
        <v>3</v>
      </c>
      <c r="F937" s="203" t="s">
        <v>171</v>
      </c>
      <c r="G937" s="15"/>
      <c r="H937" s="204">
        <v>7.0810000000000004</v>
      </c>
      <c r="I937" s="205"/>
      <c r="J937" s="15"/>
      <c r="K937" s="15"/>
      <c r="L937" s="201"/>
      <c r="M937" s="206"/>
      <c r="N937" s="207"/>
      <c r="O937" s="207"/>
      <c r="P937" s="207"/>
      <c r="Q937" s="207"/>
      <c r="R937" s="207"/>
      <c r="S937" s="207"/>
      <c r="T937" s="20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02" t="s">
        <v>166</v>
      </c>
      <c r="AU937" s="202" t="s">
        <v>82</v>
      </c>
      <c r="AV937" s="15" t="s">
        <v>162</v>
      </c>
      <c r="AW937" s="15" t="s">
        <v>34</v>
      </c>
      <c r="AX937" s="15" t="s">
        <v>80</v>
      </c>
      <c r="AY937" s="202" t="s">
        <v>154</v>
      </c>
    </row>
    <row r="938" s="2" customFormat="1" ht="37.8" customHeight="1">
      <c r="A938" s="40"/>
      <c r="B938" s="166"/>
      <c r="C938" s="167" t="s">
        <v>1312</v>
      </c>
      <c r="D938" s="167" t="s">
        <v>157</v>
      </c>
      <c r="E938" s="168" t="s">
        <v>1313</v>
      </c>
      <c r="F938" s="169" t="s">
        <v>1314</v>
      </c>
      <c r="G938" s="170" t="s">
        <v>174</v>
      </c>
      <c r="H938" s="171">
        <v>2.556</v>
      </c>
      <c r="I938" s="172"/>
      <c r="J938" s="173">
        <f>ROUND(I938*H938,2)</f>
        <v>0</v>
      </c>
      <c r="K938" s="169" t="s">
        <v>161</v>
      </c>
      <c r="L938" s="41"/>
      <c r="M938" s="174" t="s">
        <v>3</v>
      </c>
      <c r="N938" s="175" t="s">
        <v>43</v>
      </c>
      <c r="O938" s="74"/>
      <c r="P938" s="176">
        <f>O938*H938</f>
        <v>0</v>
      </c>
      <c r="Q938" s="176">
        <v>0.00091</v>
      </c>
      <c r="R938" s="176">
        <f>Q938*H938</f>
        <v>0.0023259600000000002</v>
      </c>
      <c r="S938" s="176">
        <v>0</v>
      </c>
      <c r="T938" s="177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178" t="s">
        <v>162</v>
      </c>
      <c r="AT938" s="178" t="s">
        <v>157</v>
      </c>
      <c r="AU938" s="178" t="s">
        <v>82</v>
      </c>
      <c r="AY938" s="21" t="s">
        <v>154</v>
      </c>
      <c r="BE938" s="179">
        <f>IF(N938="základní",J938,0)</f>
        <v>0</v>
      </c>
      <c r="BF938" s="179">
        <f>IF(N938="snížená",J938,0)</f>
        <v>0</v>
      </c>
      <c r="BG938" s="179">
        <f>IF(N938="zákl. přenesená",J938,0)</f>
        <v>0</v>
      </c>
      <c r="BH938" s="179">
        <f>IF(N938="sníž. přenesená",J938,0)</f>
        <v>0</v>
      </c>
      <c r="BI938" s="179">
        <f>IF(N938="nulová",J938,0)</f>
        <v>0</v>
      </c>
      <c r="BJ938" s="21" t="s">
        <v>80</v>
      </c>
      <c r="BK938" s="179">
        <f>ROUND(I938*H938,2)</f>
        <v>0</v>
      </c>
      <c r="BL938" s="21" t="s">
        <v>162</v>
      </c>
      <c r="BM938" s="178" t="s">
        <v>1315</v>
      </c>
    </row>
    <row r="939" s="2" customFormat="1">
      <c r="A939" s="40"/>
      <c r="B939" s="41"/>
      <c r="C939" s="40"/>
      <c r="D939" s="180" t="s">
        <v>164</v>
      </c>
      <c r="E939" s="40"/>
      <c r="F939" s="181" t="s">
        <v>1316</v>
      </c>
      <c r="G939" s="40"/>
      <c r="H939" s="40"/>
      <c r="I939" s="182"/>
      <c r="J939" s="40"/>
      <c r="K939" s="40"/>
      <c r="L939" s="41"/>
      <c r="M939" s="183"/>
      <c r="N939" s="184"/>
      <c r="O939" s="74"/>
      <c r="P939" s="74"/>
      <c r="Q939" s="74"/>
      <c r="R939" s="74"/>
      <c r="S939" s="74"/>
      <c r="T939" s="75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21" t="s">
        <v>164</v>
      </c>
      <c r="AU939" s="21" t="s">
        <v>82</v>
      </c>
    </row>
    <row r="940" s="13" customFormat="1">
      <c r="A940" s="13"/>
      <c r="B940" s="185"/>
      <c r="C940" s="13"/>
      <c r="D940" s="186" t="s">
        <v>166</v>
      </c>
      <c r="E940" s="187" t="s">
        <v>3</v>
      </c>
      <c r="F940" s="188" t="s">
        <v>195</v>
      </c>
      <c r="G940" s="13"/>
      <c r="H940" s="187" t="s">
        <v>3</v>
      </c>
      <c r="I940" s="189"/>
      <c r="J940" s="13"/>
      <c r="K940" s="13"/>
      <c r="L940" s="185"/>
      <c r="M940" s="190"/>
      <c r="N940" s="191"/>
      <c r="O940" s="191"/>
      <c r="P940" s="191"/>
      <c r="Q940" s="191"/>
      <c r="R940" s="191"/>
      <c r="S940" s="191"/>
      <c r="T940" s="19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87" t="s">
        <v>166</v>
      </c>
      <c r="AU940" s="187" t="s">
        <v>82</v>
      </c>
      <c r="AV940" s="13" t="s">
        <v>80</v>
      </c>
      <c r="AW940" s="13" t="s">
        <v>34</v>
      </c>
      <c r="AX940" s="13" t="s">
        <v>72</v>
      </c>
      <c r="AY940" s="187" t="s">
        <v>154</v>
      </c>
    </row>
    <row r="941" s="14" customFormat="1">
      <c r="A941" s="14"/>
      <c r="B941" s="193"/>
      <c r="C941" s="14"/>
      <c r="D941" s="186" t="s">
        <v>166</v>
      </c>
      <c r="E941" s="194" t="s">
        <v>3</v>
      </c>
      <c r="F941" s="195" t="s">
        <v>1300</v>
      </c>
      <c r="G941" s="14"/>
      <c r="H941" s="196">
        <v>2.556</v>
      </c>
      <c r="I941" s="197"/>
      <c r="J941" s="14"/>
      <c r="K941" s="14"/>
      <c r="L941" s="193"/>
      <c r="M941" s="198"/>
      <c r="N941" s="199"/>
      <c r="O941" s="199"/>
      <c r="P941" s="199"/>
      <c r="Q941" s="199"/>
      <c r="R941" s="199"/>
      <c r="S941" s="199"/>
      <c r="T941" s="20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194" t="s">
        <v>166</v>
      </c>
      <c r="AU941" s="194" t="s">
        <v>82</v>
      </c>
      <c r="AV941" s="14" t="s">
        <v>82</v>
      </c>
      <c r="AW941" s="14" t="s">
        <v>34</v>
      </c>
      <c r="AX941" s="14" t="s">
        <v>80</v>
      </c>
      <c r="AY941" s="194" t="s">
        <v>154</v>
      </c>
    </row>
    <row r="942" s="12" customFormat="1" ht="22.8" customHeight="1">
      <c r="A942" s="12"/>
      <c r="B942" s="153"/>
      <c r="C942" s="12"/>
      <c r="D942" s="154" t="s">
        <v>71</v>
      </c>
      <c r="E942" s="164" t="s">
        <v>214</v>
      </c>
      <c r="F942" s="164" t="s">
        <v>1317</v>
      </c>
      <c r="G942" s="12"/>
      <c r="H942" s="12"/>
      <c r="I942" s="156"/>
      <c r="J942" s="165">
        <f>BK942</f>
        <v>0</v>
      </c>
      <c r="K942" s="12"/>
      <c r="L942" s="153"/>
      <c r="M942" s="158"/>
      <c r="N942" s="159"/>
      <c r="O942" s="159"/>
      <c r="P942" s="160">
        <f>SUM(P943:P962)</f>
        <v>0</v>
      </c>
      <c r="Q942" s="159"/>
      <c r="R942" s="160">
        <f>SUM(R943:R962)</f>
        <v>5.5812536000000001</v>
      </c>
      <c r="S942" s="159"/>
      <c r="T942" s="161">
        <f>SUM(T943:T962)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154" t="s">
        <v>80</v>
      </c>
      <c r="AT942" s="162" t="s">
        <v>71</v>
      </c>
      <c r="AU942" s="162" t="s">
        <v>80</v>
      </c>
      <c r="AY942" s="154" t="s">
        <v>154</v>
      </c>
      <c r="BK942" s="163">
        <f>SUM(BK943:BK962)</f>
        <v>0</v>
      </c>
    </row>
    <row r="943" s="2" customFormat="1" ht="49.05" customHeight="1">
      <c r="A943" s="40"/>
      <c r="B943" s="166"/>
      <c r="C943" s="167" t="s">
        <v>1318</v>
      </c>
      <c r="D943" s="167" t="s">
        <v>157</v>
      </c>
      <c r="E943" s="168" t="s">
        <v>1319</v>
      </c>
      <c r="F943" s="169" t="s">
        <v>1320</v>
      </c>
      <c r="G943" s="170" t="s">
        <v>317</v>
      </c>
      <c r="H943" s="171">
        <v>1</v>
      </c>
      <c r="I943" s="172"/>
      <c r="J943" s="173">
        <f>ROUND(I943*H943,2)</f>
        <v>0</v>
      </c>
      <c r="K943" s="169" t="s">
        <v>3</v>
      </c>
      <c r="L943" s="41"/>
      <c r="M943" s="174" t="s">
        <v>3</v>
      </c>
      <c r="N943" s="175" t="s">
        <v>43</v>
      </c>
      <c r="O943" s="74"/>
      <c r="P943" s="176">
        <f>O943*H943</f>
        <v>0</v>
      </c>
      <c r="Q943" s="176">
        <v>4.36911</v>
      </c>
      <c r="R943" s="176">
        <f>Q943*H943</f>
        <v>4.36911</v>
      </c>
      <c r="S943" s="176">
        <v>0</v>
      </c>
      <c r="T943" s="177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178" t="s">
        <v>162</v>
      </c>
      <c r="AT943" s="178" t="s">
        <v>157</v>
      </c>
      <c r="AU943" s="178" t="s">
        <v>82</v>
      </c>
      <c r="AY943" s="21" t="s">
        <v>154</v>
      </c>
      <c r="BE943" s="179">
        <f>IF(N943="základní",J943,0)</f>
        <v>0</v>
      </c>
      <c r="BF943" s="179">
        <f>IF(N943="snížená",J943,0)</f>
        <v>0</v>
      </c>
      <c r="BG943" s="179">
        <f>IF(N943="zákl. přenesená",J943,0)</f>
        <v>0</v>
      </c>
      <c r="BH943" s="179">
        <f>IF(N943="sníž. přenesená",J943,0)</f>
        <v>0</v>
      </c>
      <c r="BI943" s="179">
        <f>IF(N943="nulová",J943,0)</f>
        <v>0</v>
      </c>
      <c r="BJ943" s="21" t="s">
        <v>80</v>
      </c>
      <c r="BK943" s="179">
        <f>ROUND(I943*H943,2)</f>
        <v>0</v>
      </c>
      <c r="BL943" s="21" t="s">
        <v>162</v>
      </c>
      <c r="BM943" s="178" t="s">
        <v>1321</v>
      </c>
    </row>
    <row r="944" s="2" customFormat="1" ht="24.15" customHeight="1">
      <c r="A944" s="40"/>
      <c r="B944" s="166"/>
      <c r="C944" s="167" t="s">
        <v>1322</v>
      </c>
      <c r="D944" s="167" t="s">
        <v>157</v>
      </c>
      <c r="E944" s="168" t="s">
        <v>1323</v>
      </c>
      <c r="F944" s="169" t="s">
        <v>1324</v>
      </c>
      <c r="G944" s="170" t="s">
        <v>160</v>
      </c>
      <c r="H944" s="171">
        <v>34.600000000000001</v>
      </c>
      <c r="I944" s="172"/>
      <c r="J944" s="173">
        <f>ROUND(I944*H944,2)</f>
        <v>0</v>
      </c>
      <c r="K944" s="169" t="s">
        <v>161</v>
      </c>
      <c r="L944" s="41"/>
      <c r="M944" s="174" t="s">
        <v>3</v>
      </c>
      <c r="N944" s="175" t="s">
        <v>43</v>
      </c>
      <c r="O944" s="74"/>
      <c r="P944" s="176">
        <f>O944*H944</f>
        <v>0</v>
      </c>
      <c r="Q944" s="176">
        <v>0</v>
      </c>
      <c r="R944" s="176">
        <f>Q944*H944</f>
        <v>0</v>
      </c>
      <c r="S944" s="176">
        <v>0</v>
      </c>
      <c r="T944" s="177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178" t="s">
        <v>162</v>
      </c>
      <c r="AT944" s="178" t="s">
        <v>157</v>
      </c>
      <c r="AU944" s="178" t="s">
        <v>82</v>
      </c>
      <c r="AY944" s="21" t="s">
        <v>154</v>
      </c>
      <c r="BE944" s="179">
        <f>IF(N944="základní",J944,0)</f>
        <v>0</v>
      </c>
      <c r="BF944" s="179">
        <f>IF(N944="snížená",J944,0)</f>
        <v>0</v>
      </c>
      <c r="BG944" s="179">
        <f>IF(N944="zákl. přenesená",J944,0)</f>
        <v>0</v>
      </c>
      <c r="BH944" s="179">
        <f>IF(N944="sníž. přenesená",J944,0)</f>
        <v>0</v>
      </c>
      <c r="BI944" s="179">
        <f>IF(N944="nulová",J944,0)</f>
        <v>0</v>
      </c>
      <c r="BJ944" s="21" t="s">
        <v>80</v>
      </c>
      <c r="BK944" s="179">
        <f>ROUND(I944*H944,2)</f>
        <v>0</v>
      </c>
      <c r="BL944" s="21" t="s">
        <v>162</v>
      </c>
      <c r="BM944" s="178" t="s">
        <v>1325</v>
      </c>
    </row>
    <row r="945" s="2" customFormat="1">
      <c r="A945" s="40"/>
      <c r="B945" s="41"/>
      <c r="C945" s="40"/>
      <c r="D945" s="180" t="s">
        <v>164</v>
      </c>
      <c r="E945" s="40"/>
      <c r="F945" s="181" t="s">
        <v>1326</v>
      </c>
      <c r="G945" s="40"/>
      <c r="H945" s="40"/>
      <c r="I945" s="182"/>
      <c r="J945" s="40"/>
      <c r="K945" s="40"/>
      <c r="L945" s="41"/>
      <c r="M945" s="183"/>
      <c r="N945" s="184"/>
      <c r="O945" s="74"/>
      <c r="P945" s="74"/>
      <c r="Q945" s="74"/>
      <c r="R945" s="74"/>
      <c r="S945" s="74"/>
      <c r="T945" s="75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21" t="s">
        <v>164</v>
      </c>
      <c r="AU945" s="21" t="s">
        <v>82</v>
      </c>
    </row>
    <row r="946" s="13" customFormat="1">
      <c r="A946" s="13"/>
      <c r="B946" s="185"/>
      <c r="C946" s="13"/>
      <c r="D946" s="186" t="s">
        <v>166</v>
      </c>
      <c r="E946" s="187" t="s">
        <v>3</v>
      </c>
      <c r="F946" s="188" t="s">
        <v>778</v>
      </c>
      <c r="G946" s="13"/>
      <c r="H946" s="187" t="s">
        <v>3</v>
      </c>
      <c r="I946" s="189"/>
      <c r="J946" s="13"/>
      <c r="K946" s="13"/>
      <c r="L946" s="185"/>
      <c r="M946" s="190"/>
      <c r="N946" s="191"/>
      <c r="O946" s="191"/>
      <c r="P946" s="191"/>
      <c r="Q946" s="191"/>
      <c r="R946" s="191"/>
      <c r="S946" s="191"/>
      <c r="T946" s="19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87" t="s">
        <v>166</v>
      </c>
      <c r="AU946" s="187" t="s">
        <v>82</v>
      </c>
      <c r="AV946" s="13" t="s">
        <v>80</v>
      </c>
      <c r="AW946" s="13" t="s">
        <v>34</v>
      </c>
      <c r="AX946" s="13" t="s">
        <v>72</v>
      </c>
      <c r="AY946" s="187" t="s">
        <v>154</v>
      </c>
    </row>
    <row r="947" s="14" customFormat="1">
      <c r="A947" s="14"/>
      <c r="B947" s="193"/>
      <c r="C947" s="14"/>
      <c r="D947" s="186" t="s">
        <v>166</v>
      </c>
      <c r="E947" s="194" t="s">
        <v>3</v>
      </c>
      <c r="F947" s="195" t="s">
        <v>1327</v>
      </c>
      <c r="G947" s="14"/>
      <c r="H947" s="196">
        <v>20.629999999999999</v>
      </c>
      <c r="I947" s="197"/>
      <c r="J947" s="14"/>
      <c r="K947" s="14"/>
      <c r="L947" s="193"/>
      <c r="M947" s="198"/>
      <c r="N947" s="199"/>
      <c r="O947" s="199"/>
      <c r="P947" s="199"/>
      <c r="Q947" s="199"/>
      <c r="R947" s="199"/>
      <c r="S947" s="199"/>
      <c r="T947" s="20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194" t="s">
        <v>166</v>
      </c>
      <c r="AU947" s="194" t="s">
        <v>82</v>
      </c>
      <c r="AV947" s="14" t="s">
        <v>82</v>
      </c>
      <c r="AW947" s="14" t="s">
        <v>34</v>
      </c>
      <c r="AX947" s="14" t="s">
        <v>72</v>
      </c>
      <c r="AY947" s="194" t="s">
        <v>154</v>
      </c>
    </row>
    <row r="948" s="13" customFormat="1">
      <c r="A948" s="13"/>
      <c r="B948" s="185"/>
      <c r="C948" s="13"/>
      <c r="D948" s="186" t="s">
        <v>166</v>
      </c>
      <c r="E948" s="187" t="s">
        <v>3</v>
      </c>
      <c r="F948" s="188" t="s">
        <v>780</v>
      </c>
      <c r="G948" s="13"/>
      <c r="H948" s="187" t="s">
        <v>3</v>
      </c>
      <c r="I948" s="189"/>
      <c r="J948" s="13"/>
      <c r="K948" s="13"/>
      <c r="L948" s="185"/>
      <c r="M948" s="190"/>
      <c r="N948" s="191"/>
      <c r="O948" s="191"/>
      <c r="P948" s="191"/>
      <c r="Q948" s="191"/>
      <c r="R948" s="191"/>
      <c r="S948" s="191"/>
      <c r="T948" s="19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87" t="s">
        <v>166</v>
      </c>
      <c r="AU948" s="187" t="s">
        <v>82</v>
      </c>
      <c r="AV948" s="13" t="s">
        <v>80</v>
      </c>
      <c r="AW948" s="13" t="s">
        <v>34</v>
      </c>
      <c r="AX948" s="13" t="s">
        <v>72</v>
      </c>
      <c r="AY948" s="187" t="s">
        <v>154</v>
      </c>
    </row>
    <row r="949" s="14" customFormat="1">
      <c r="A949" s="14"/>
      <c r="B949" s="193"/>
      <c r="C949" s="14"/>
      <c r="D949" s="186" t="s">
        <v>166</v>
      </c>
      <c r="E949" s="194" t="s">
        <v>3</v>
      </c>
      <c r="F949" s="195" t="s">
        <v>1328</v>
      </c>
      <c r="G949" s="14"/>
      <c r="H949" s="196">
        <v>13.970000000000001</v>
      </c>
      <c r="I949" s="197"/>
      <c r="J949" s="14"/>
      <c r="K949" s="14"/>
      <c r="L949" s="193"/>
      <c r="M949" s="198"/>
      <c r="N949" s="199"/>
      <c r="O949" s="199"/>
      <c r="P949" s="199"/>
      <c r="Q949" s="199"/>
      <c r="R949" s="199"/>
      <c r="S949" s="199"/>
      <c r="T949" s="20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194" t="s">
        <v>166</v>
      </c>
      <c r="AU949" s="194" t="s">
        <v>82</v>
      </c>
      <c r="AV949" s="14" t="s">
        <v>82</v>
      </c>
      <c r="AW949" s="14" t="s">
        <v>34</v>
      </c>
      <c r="AX949" s="14" t="s">
        <v>72</v>
      </c>
      <c r="AY949" s="194" t="s">
        <v>154</v>
      </c>
    </row>
    <row r="950" s="15" customFormat="1">
      <c r="A950" s="15"/>
      <c r="B950" s="201"/>
      <c r="C950" s="15"/>
      <c r="D950" s="186" t="s">
        <v>166</v>
      </c>
      <c r="E950" s="202" t="s">
        <v>3</v>
      </c>
      <c r="F950" s="203" t="s">
        <v>171</v>
      </c>
      <c r="G950" s="15"/>
      <c r="H950" s="204">
        <v>34.600000000000001</v>
      </c>
      <c r="I950" s="205"/>
      <c r="J950" s="15"/>
      <c r="K950" s="15"/>
      <c r="L950" s="201"/>
      <c r="M950" s="206"/>
      <c r="N950" s="207"/>
      <c r="O950" s="207"/>
      <c r="P950" s="207"/>
      <c r="Q950" s="207"/>
      <c r="R950" s="207"/>
      <c r="S950" s="207"/>
      <c r="T950" s="20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02" t="s">
        <v>166</v>
      </c>
      <c r="AU950" s="202" t="s">
        <v>82</v>
      </c>
      <c r="AV950" s="15" t="s">
        <v>162</v>
      </c>
      <c r="AW950" s="15" t="s">
        <v>34</v>
      </c>
      <c r="AX950" s="15" t="s">
        <v>80</v>
      </c>
      <c r="AY950" s="202" t="s">
        <v>154</v>
      </c>
    </row>
    <row r="951" s="2" customFormat="1" ht="21.75" customHeight="1">
      <c r="A951" s="40"/>
      <c r="B951" s="166"/>
      <c r="C951" s="167" t="s">
        <v>1329</v>
      </c>
      <c r="D951" s="167" t="s">
        <v>157</v>
      </c>
      <c r="E951" s="168" t="s">
        <v>1330</v>
      </c>
      <c r="F951" s="169" t="s">
        <v>1331</v>
      </c>
      <c r="G951" s="170" t="s">
        <v>160</v>
      </c>
      <c r="H951" s="171">
        <v>34.600000000000001</v>
      </c>
      <c r="I951" s="172"/>
      <c r="J951" s="173">
        <f>ROUND(I951*H951,2)</f>
        <v>0</v>
      </c>
      <c r="K951" s="169" t="s">
        <v>1332</v>
      </c>
      <c r="L951" s="41"/>
      <c r="M951" s="174" t="s">
        <v>3</v>
      </c>
      <c r="N951" s="175" t="s">
        <v>43</v>
      </c>
      <c r="O951" s="74"/>
      <c r="P951" s="176">
        <f>O951*H951</f>
        <v>0</v>
      </c>
      <c r="Q951" s="176">
        <v>0</v>
      </c>
      <c r="R951" s="176">
        <f>Q951*H951</f>
        <v>0</v>
      </c>
      <c r="S951" s="176">
        <v>0</v>
      </c>
      <c r="T951" s="177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178" t="s">
        <v>162</v>
      </c>
      <c r="AT951" s="178" t="s">
        <v>157</v>
      </c>
      <c r="AU951" s="178" t="s">
        <v>82</v>
      </c>
      <c r="AY951" s="21" t="s">
        <v>154</v>
      </c>
      <c r="BE951" s="179">
        <f>IF(N951="základní",J951,0)</f>
        <v>0</v>
      </c>
      <c r="BF951" s="179">
        <f>IF(N951="snížená",J951,0)</f>
        <v>0</v>
      </c>
      <c r="BG951" s="179">
        <f>IF(N951="zákl. přenesená",J951,0)</f>
        <v>0</v>
      </c>
      <c r="BH951" s="179">
        <f>IF(N951="sníž. přenesená",J951,0)</f>
        <v>0</v>
      </c>
      <c r="BI951" s="179">
        <f>IF(N951="nulová",J951,0)</f>
        <v>0</v>
      </c>
      <c r="BJ951" s="21" t="s">
        <v>80</v>
      </c>
      <c r="BK951" s="179">
        <f>ROUND(I951*H951,2)</f>
        <v>0</v>
      </c>
      <c r="BL951" s="21" t="s">
        <v>162</v>
      </c>
      <c r="BM951" s="178" t="s">
        <v>1333</v>
      </c>
    </row>
    <row r="952" s="2" customFormat="1">
      <c r="A952" s="40"/>
      <c r="B952" s="41"/>
      <c r="C952" s="40"/>
      <c r="D952" s="180" t="s">
        <v>164</v>
      </c>
      <c r="E952" s="40"/>
      <c r="F952" s="181" t="s">
        <v>1334</v>
      </c>
      <c r="G952" s="40"/>
      <c r="H952" s="40"/>
      <c r="I952" s="182"/>
      <c r="J952" s="40"/>
      <c r="K952" s="40"/>
      <c r="L952" s="41"/>
      <c r="M952" s="183"/>
      <c r="N952" s="184"/>
      <c r="O952" s="74"/>
      <c r="P952" s="74"/>
      <c r="Q952" s="74"/>
      <c r="R952" s="74"/>
      <c r="S952" s="74"/>
      <c r="T952" s="75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21" t="s">
        <v>164</v>
      </c>
      <c r="AU952" s="21" t="s">
        <v>82</v>
      </c>
    </row>
    <row r="953" s="13" customFormat="1">
      <c r="A953" s="13"/>
      <c r="B953" s="185"/>
      <c r="C953" s="13"/>
      <c r="D953" s="186" t="s">
        <v>166</v>
      </c>
      <c r="E953" s="187" t="s">
        <v>3</v>
      </c>
      <c r="F953" s="188" t="s">
        <v>778</v>
      </c>
      <c r="G953" s="13"/>
      <c r="H953" s="187" t="s">
        <v>3</v>
      </c>
      <c r="I953" s="189"/>
      <c r="J953" s="13"/>
      <c r="K953" s="13"/>
      <c r="L953" s="185"/>
      <c r="M953" s="190"/>
      <c r="N953" s="191"/>
      <c r="O953" s="191"/>
      <c r="P953" s="191"/>
      <c r="Q953" s="191"/>
      <c r="R953" s="191"/>
      <c r="S953" s="191"/>
      <c r="T953" s="19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87" t="s">
        <v>166</v>
      </c>
      <c r="AU953" s="187" t="s">
        <v>82</v>
      </c>
      <c r="AV953" s="13" t="s">
        <v>80</v>
      </c>
      <c r="AW953" s="13" t="s">
        <v>34</v>
      </c>
      <c r="AX953" s="13" t="s">
        <v>72</v>
      </c>
      <c r="AY953" s="187" t="s">
        <v>154</v>
      </c>
    </row>
    <row r="954" s="14" customFormat="1">
      <c r="A954" s="14"/>
      <c r="B954" s="193"/>
      <c r="C954" s="14"/>
      <c r="D954" s="186" t="s">
        <v>166</v>
      </c>
      <c r="E954" s="194" t="s">
        <v>3</v>
      </c>
      <c r="F954" s="195" t="s">
        <v>1327</v>
      </c>
      <c r="G954" s="14"/>
      <c r="H954" s="196">
        <v>20.629999999999999</v>
      </c>
      <c r="I954" s="197"/>
      <c r="J954" s="14"/>
      <c r="K954" s="14"/>
      <c r="L954" s="193"/>
      <c r="M954" s="198"/>
      <c r="N954" s="199"/>
      <c r="O954" s="199"/>
      <c r="P954" s="199"/>
      <c r="Q954" s="199"/>
      <c r="R954" s="199"/>
      <c r="S954" s="199"/>
      <c r="T954" s="20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194" t="s">
        <v>166</v>
      </c>
      <c r="AU954" s="194" t="s">
        <v>82</v>
      </c>
      <c r="AV954" s="14" t="s">
        <v>82</v>
      </c>
      <c r="AW954" s="14" t="s">
        <v>34</v>
      </c>
      <c r="AX954" s="14" t="s">
        <v>72</v>
      </c>
      <c r="AY954" s="194" t="s">
        <v>154</v>
      </c>
    </row>
    <row r="955" s="13" customFormat="1">
      <c r="A955" s="13"/>
      <c r="B955" s="185"/>
      <c r="C955" s="13"/>
      <c r="D955" s="186" t="s">
        <v>166</v>
      </c>
      <c r="E955" s="187" t="s">
        <v>3</v>
      </c>
      <c r="F955" s="188" t="s">
        <v>780</v>
      </c>
      <c r="G955" s="13"/>
      <c r="H955" s="187" t="s">
        <v>3</v>
      </c>
      <c r="I955" s="189"/>
      <c r="J955" s="13"/>
      <c r="K955" s="13"/>
      <c r="L955" s="185"/>
      <c r="M955" s="190"/>
      <c r="N955" s="191"/>
      <c r="O955" s="191"/>
      <c r="P955" s="191"/>
      <c r="Q955" s="191"/>
      <c r="R955" s="191"/>
      <c r="S955" s="191"/>
      <c r="T955" s="19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7" t="s">
        <v>166</v>
      </c>
      <c r="AU955" s="187" t="s">
        <v>82</v>
      </c>
      <c r="AV955" s="13" t="s">
        <v>80</v>
      </c>
      <c r="AW955" s="13" t="s">
        <v>34</v>
      </c>
      <c r="AX955" s="13" t="s">
        <v>72</v>
      </c>
      <c r="AY955" s="187" t="s">
        <v>154</v>
      </c>
    </row>
    <row r="956" s="14" customFormat="1">
      <c r="A956" s="14"/>
      <c r="B956" s="193"/>
      <c r="C956" s="14"/>
      <c r="D956" s="186" t="s">
        <v>166</v>
      </c>
      <c r="E956" s="194" t="s">
        <v>3</v>
      </c>
      <c r="F956" s="195" t="s">
        <v>1328</v>
      </c>
      <c r="G956" s="14"/>
      <c r="H956" s="196">
        <v>13.970000000000001</v>
      </c>
      <c r="I956" s="197"/>
      <c r="J956" s="14"/>
      <c r="K956" s="14"/>
      <c r="L956" s="193"/>
      <c r="M956" s="198"/>
      <c r="N956" s="199"/>
      <c r="O956" s="199"/>
      <c r="P956" s="199"/>
      <c r="Q956" s="199"/>
      <c r="R956" s="199"/>
      <c r="S956" s="199"/>
      <c r="T956" s="20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194" t="s">
        <v>166</v>
      </c>
      <c r="AU956" s="194" t="s">
        <v>82</v>
      </c>
      <c r="AV956" s="14" t="s">
        <v>82</v>
      </c>
      <c r="AW956" s="14" t="s">
        <v>34</v>
      </c>
      <c r="AX956" s="14" t="s">
        <v>72</v>
      </c>
      <c r="AY956" s="194" t="s">
        <v>154</v>
      </c>
    </row>
    <row r="957" s="15" customFormat="1">
      <c r="A957" s="15"/>
      <c r="B957" s="201"/>
      <c r="C957" s="15"/>
      <c r="D957" s="186" t="s">
        <v>166</v>
      </c>
      <c r="E957" s="202" t="s">
        <v>3</v>
      </c>
      <c r="F957" s="203" t="s">
        <v>171</v>
      </c>
      <c r="G957" s="15"/>
      <c r="H957" s="204">
        <v>34.600000000000001</v>
      </c>
      <c r="I957" s="205"/>
      <c r="J957" s="15"/>
      <c r="K957" s="15"/>
      <c r="L957" s="201"/>
      <c r="M957" s="206"/>
      <c r="N957" s="207"/>
      <c r="O957" s="207"/>
      <c r="P957" s="207"/>
      <c r="Q957" s="207"/>
      <c r="R957" s="207"/>
      <c r="S957" s="207"/>
      <c r="T957" s="20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02" t="s">
        <v>166</v>
      </c>
      <c r="AU957" s="202" t="s">
        <v>82</v>
      </c>
      <c r="AV957" s="15" t="s">
        <v>162</v>
      </c>
      <c r="AW957" s="15" t="s">
        <v>34</v>
      </c>
      <c r="AX957" s="15" t="s">
        <v>80</v>
      </c>
      <c r="AY957" s="202" t="s">
        <v>154</v>
      </c>
    </row>
    <row r="958" s="2" customFormat="1" ht="37.8" customHeight="1">
      <c r="A958" s="40"/>
      <c r="B958" s="166"/>
      <c r="C958" s="167" t="s">
        <v>1335</v>
      </c>
      <c r="D958" s="167" t="s">
        <v>157</v>
      </c>
      <c r="E958" s="168" t="s">
        <v>1336</v>
      </c>
      <c r="F958" s="169" t="s">
        <v>1337</v>
      </c>
      <c r="G958" s="170" t="s">
        <v>317</v>
      </c>
      <c r="H958" s="171">
        <v>1</v>
      </c>
      <c r="I958" s="172"/>
      <c r="J958" s="173">
        <f>ROUND(I958*H958,2)</f>
        <v>0</v>
      </c>
      <c r="K958" s="169" t="s">
        <v>161</v>
      </c>
      <c r="L958" s="41"/>
      <c r="M958" s="174" t="s">
        <v>3</v>
      </c>
      <c r="N958" s="175" t="s">
        <v>43</v>
      </c>
      <c r="O958" s="74"/>
      <c r="P958" s="176">
        <f>O958*H958</f>
        <v>0</v>
      </c>
      <c r="Q958" s="176">
        <v>0.02639</v>
      </c>
      <c r="R958" s="176">
        <f>Q958*H958</f>
        <v>0.02639</v>
      </c>
      <c r="S958" s="176">
        <v>0</v>
      </c>
      <c r="T958" s="177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178" t="s">
        <v>162</v>
      </c>
      <c r="AT958" s="178" t="s">
        <v>157</v>
      </c>
      <c r="AU958" s="178" t="s">
        <v>82</v>
      </c>
      <c r="AY958" s="21" t="s">
        <v>154</v>
      </c>
      <c r="BE958" s="179">
        <f>IF(N958="základní",J958,0)</f>
        <v>0</v>
      </c>
      <c r="BF958" s="179">
        <f>IF(N958="snížená",J958,0)</f>
        <v>0</v>
      </c>
      <c r="BG958" s="179">
        <f>IF(N958="zákl. přenesená",J958,0)</f>
        <v>0</v>
      </c>
      <c r="BH958" s="179">
        <f>IF(N958="sníž. přenesená",J958,0)</f>
        <v>0</v>
      </c>
      <c r="BI958" s="179">
        <f>IF(N958="nulová",J958,0)</f>
        <v>0</v>
      </c>
      <c r="BJ958" s="21" t="s">
        <v>80</v>
      </c>
      <c r="BK958" s="179">
        <f>ROUND(I958*H958,2)</f>
        <v>0</v>
      </c>
      <c r="BL958" s="21" t="s">
        <v>162</v>
      </c>
      <c r="BM958" s="178" t="s">
        <v>1338</v>
      </c>
    </row>
    <row r="959" s="2" customFormat="1">
      <c r="A959" s="40"/>
      <c r="B959" s="41"/>
      <c r="C959" s="40"/>
      <c r="D959" s="180" t="s">
        <v>164</v>
      </c>
      <c r="E959" s="40"/>
      <c r="F959" s="181" t="s">
        <v>1339</v>
      </c>
      <c r="G959" s="40"/>
      <c r="H959" s="40"/>
      <c r="I959" s="182"/>
      <c r="J959" s="40"/>
      <c r="K959" s="40"/>
      <c r="L959" s="41"/>
      <c r="M959" s="183"/>
      <c r="N959" s="184"/>
      <c r="O959" s="74"/>
      <c r="P959" s="74"/>
      <c r="Q959" s="74"/>
      <c r="R959" s="74"/>
      <c r="S959" s="74"/>
      <c r="T959" s="75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21" t="s">
        <v>164</v>
      </c>
      <c r="AU959" s="21" t="s">
        <v>82</v>
      </c>
    </row>
    <row r="960" s="2" customFormat="1" ht="49.05" customHeight="1">
      <c r="A960" s="40"/>
      <c r="B960" s="166"/>
      <c r="C960" s="167" t="s">
        <v>1340</v>
      </c>
      <c r="D960" s="167" t="s">
        <v>157</v>
      </c>
      <c r="E960" s="168" t="s">
        <v>1341</v>
      </c>
      <c r="F960" s="169" t="s">
        <v>1342</v>
      </c>
      <c r="G960" s="170" t="s">
        <v>174</v>
      </c>
      <c r="H960" s="171">
        <v>26.280000000000001</v>
      </c>
      <c r="I960" s="172"/>
      <c r="J960" s="173">
        <f>ROUND(I960*H960,2)</f>
        <v>0</v>
      </c>
      <c r="K960" s="169" t="s">
        <v>161</v>
      </c>
      <c r="L960" s="41"/>
      <c r="M960" s="174" t="s">
        <v>3</v>
      </c>
      <c r="N960" s="175" t="s">
        <v>43</v>
      </c>
      <c r="O960" s="74"/>
      <c r="P960" s="176">
        <f>O960*H960</f>
        <v>0</v>
      </c>
      <c r="Q960" s="176">
        <v>0.04512</v>
      </c>
      <c r="R960" s="176">
        <f>Q960*H960</f>
        <v>1.1857536</v>
      </c>
      <c r="S960" s="176">
        <v>0</v>
      </c>
      <c r="T960" s="177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178" t="s">
        <v>162</v>
      </c>
      <c r="AT960" s="178" t="s">
        <v>157</v>
      </c>
      <c r="AU960" s="178" t="s">
        <v>82</v>
      </c>
      <c r="AY960" s="21" t="s">
        <v>154</v>
      </c>
      <c r="BE960" s="179">
        <f>IF(N960="základní",J960,0)</f>
        <v>0</v>
      </c>
      <c r="BF960" s="179">
        <f>IF(N960="snížená",J960,0)</f>
        <v>0</v>
      </c>
      <c r="BG960" s="179">
        <f>IF(N960="zákl. přenesená",J960,0)</f>
        <v>0</v>
      </c>
      <c r="BH960" s="179">
        <f>IF(N960="sníž. přenesená",J960,0)</f>
        <v>0</v>
      </c>
      <c r="BI960" s="179">
        <f>IF(N960="nulová",J960,0)</f>
        <v>0</v>
      </c>
      <c r="BJ960" s="21" t="s">
        <v>80</v>
      </c>
      <c r="BK960" s="179">
        <f>ROUND(I960*H960,2)</f>
        <v>0</v>
      </c>
      <c r="BL960" s="21" t="s">
        <v>162</v>
      </c>
      <c r="BM960" s="178" t="s">
        <v>1343</v>
      </c>
    </row>
    <row r="961" s="2" customFormat="1">
      <c r="A961" s="40"/>
      <c r="B961" s="41"/>
      <c r="C961" s="40"/>
      <c r="D961" s="180" t="s">
        <v>164</v>
      </c>
      <c r="E961" s="40"/>
      <c r="F961" s="181" t="s">
        <v>1344</v>
      </c>
      <c r="G961" s="40"/>
      <c r="H961" s="40"/>
      <c r="I961" s="182"/>
      <c r="J961" s="40"/>
      <c r="K961" s="40"/>
      <c r="L961" s="41"/>
      <c r="M961" s="183"/>
      <c r="N961" s="184"/>
      <c r="O961" s="74"/>
      <c r="P961" s="74"/>
      <c r="Q961" s="74"/>
      <c r="R961" s="74"/>
      <c r="S961" s="74"/>
      <c r="T961" s="75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21" t="s">
        <v>164</v>
      </c>
      <c r="AU961" s="21" t="s">
        <v>82</v>
      </c>
    </row>
    <row r="962" s="14" customFormat="1">
      <c r="A962" s="14"/>
      <c r="B962" s="193"/>
      <c r="C962" s="14"/>
      <c r="D962" s="186" t="s">
        <v>166</v>
      </c>
      <c r="E962" s="194" t="s">
        <v>3</v>
      </c>
      <c r="F962" s="195" t="s">
        <v>1345</v>
      </c>
      <c r="G962" s="14"/>
      <c r="H962" s="196">
        <v>26.280000000000001</v>
      </c>
      <c r="I962" s="197"/>
      <c r="J962" s="14"/>
      <c r="K962" s="14"/>
      <c r="L962" s="193"/>
      <c r="M962" s="198"/>
      <c r="N962" s="199"/>
      <c r="O962" s="199"/>
      <c r="P962" s="199"/>
      <c r="Q962" s="199"/>
      <c r="R962" s="199"/>
      <c r="S962" s="199"/>
      <c r="T962" s="20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194" t="s">
        <v>166</v>
      </c>
      <c r="AU962" s="194" t="s">
        <v>82</v>
      </c>
      <c r="AV962" s="14" t="s">
        <v>82</v>
      </c>
      <c r="AW962" s="14" t="s">
        <v>34</v>
      </c>
      <c r="AX962" s="14" t="s">
        <v>80</v>
      </c>
      <c r="AY962" s="194" t="s">
        <v>154</v>
      </c>
    </row>
    <row r="963" s="12" customFormat="1" ht="22.8" customHeight="1">
      <c r="A963" s="12"/>
      <c r="B963" s="153"/>
      <c r="C963" s="12"/>
      <c r="D963" s="154" t="s">
        <v>71</v>
      </c>
      <c r="E963" s="164" t="s">
        <v>155</v>
      </c>
      <c r="F963" s="164" t="s">
        <v>156</v>
      </c>
      <c r="G963" s="12"/>
      <c r="H963" s="12"/>
      <c r="I963" s="156"/>
      <c r="J963" s="165">
        <f>BK963</f>
        <v>0</v>
      </c>
      <c r="K963" s="12"/>
      <c r="L963" s="153"/>
      <c r="M963" s="158"/>
      <c r="N963" s="159"/>
      <c r="O963" s="159"/>
      <c r="P963" s="160">
        <f>SUM(P964:P1067)</f>
        <v>0</v>
      </c>
      <c r="Q963" s="159"/>
      <c r="R963" s="160">
        <f>SUM(R964:R1067)</f>
        <v>0.14356249999999998</v>
      </c>
      <c r="S963" s="159"/>
      <c r="T963" s="161">
        <f>SUM(T964:T1067)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154" t="s">
        <v>80</v>
      </c>
      <c r="AT963" s="162" t="s">
        <v>71</v>
      </c>
      <c r="AU963" s="162" t="s">
        <v>80</v>
      </c>
      <c r="AY963" s="154" t="s">
        <v>154</v>
      </c>
      <c r="BK963" s="163">
        <f>SUM(BK964:BK1067)</f>
        <v>0</v>
      </c>
    </row>
    <row r="964" s="2" customFormat="1" ht="24.15" customHeight="1">
      <c r="A964" s="40"/>
      <c r="B964" s="166"/>
      <c r="C964" s="167" t="s">
        <v>1346</v>
      </c>
      <c r="D964" s="167" t="s">
        <v>157</v>
      </c>
      <c r="E964" s="168" t="s">
        <v>1347</v>
      </c>
      <c r="F964" s="169" t="s">
        <v>1348</v>
      </c>
      <c r="G964" s="170" t="s">
        <v>160</v>
      </c>
      <c r="H964" s="171">
        <v>27.739999999999998</v>
      </c>
      <c r="I964" s="172"/>
      <c r="J964" s="173">
        <f>ROUND(I964*H964,2)</f>
        <v>0</v>
      </c>
      <c r="K964" s="169" t="s">
        <v>161</v>
      </c>
      <c r="L964" s="41"/>
      <c r="M964" s="174" t="s">
        <v>3</v>
      </c>
      <c r="N964" s="175" t="s">
        <v>43</v>
      </c>
      <c r="O964" s="74"/>
      <c r="P964" s="176">
        <f>O964*H964</f>
        <v>0</v>
      </c>
      <c r="Q964" s="176">
        <v>2.0000000000000002E-05</v>
      </c>
      <c r="R964" s="176">
        <f>Q964*H964</f>
        <v>0.00055480000000000004</v>
      </c>
      <c r="S964" s="176">
        <v>0</v>
      </c>
      <c r="T964" s="177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178" t="s">
        <v>162</v>
      </c>
      <c r="AT964" s="178" t="s">
        <v>157</v>
      </c>
      <c r="AU964" s="178" t="s">
        <v>82</v>
      </c>
      <c r="AY964" s="21" t="s">
        <v>154</v>
      </c>
      <c r="BE964" s="179">
        <f>IF(N964="základní",J964,0)</f>
        <v>0</v>
      </c>
      <c r="BF964" s="179">
        <f>IF(N964="snížená",J964,0)</f>
        <v>0</v>
      </c>
      <c r="BG964" s="179">
        <f>IF(N964="zákl. přenesená",J964,0)</f>
        <v>0</v>
      </c>
      <c r="BH964" s="179">
        <f>IF(N964="sníž. přenesená",J964,0)</f>
        <v>0</v>
      </c>
      <c r="BI964" s="179">
        <f>IF(N964="nulová",J964,0)</f>
        <v>0</v>
      </c>
      <c r="BJ964" s="21" t="s">
        <v>80</v>
      </c>
      <c r="BK964" s="179">
        <f>ROUND(I964*H964,2)</f>
        <v>0</v>
      </c>
      <c r="BL964" s="21" t="s">
        <v>162</v>
      </c>
      <c r="BM964" s="178" t="s">
        <v>1349</v>
      </c>
    </row>
    <row r="965" s="2" customFormat="1">
      <c r="A965" s="40"/>
      <c r="B965" s="41"/>
      <c r="C965" s="40"/>
      <c r="D965" s="180" t="s">
        <v>164</v>
      </c>
      <c r="E965" s="40"/>
      <c r="F965" s="181" t="s">
        <v>1350</v>
      </c>
      <c r="G965" s="40"/>
      <c r="H965" s="40"/>
      <c r="I965" s="182"/>
      <c r="J965" s="40"/>
      <c r="K965" s="40"/>
      <c r="L965" s="41"/>
      <c r="M965" s="183"/>
      <c r="N965" s="184"/>
      <c r="O965" s="74"/>
      <c r="P965" s="74"/>
      <c r="Q965" s="74"/>
      <c r="R965" s="74"/>
      <c r="S965" s="74"/>
      <c r="T965" s="75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21" t="s">
        <v>164</v>
      </c>
      <c r="AU965" s="21" t="s">
        <v>82</v>
      </c>
    </row>
    <row r="966" s="13" customFormat="1">
      <c r="A966" s="13"/>
      <c r="B966" s="185"/>
      <c r="C966" s="13"/>
      <c r="D966" s="186" t="s">
        <v>166</v>
      </c>
      <c r="E966" s="187" t="s">
        <v>3</v>
      </c>
      <c r="F966" s="188" t="s">
        <v>195</v>
      </c>
      <c r="G966" s="13"/>
      <c r="H966" s="187" t="s">
        <v>3</v>
      </c>
      <c r="I966" s="189"/>
      <c r="J966" s="13"/>
      <c r="K966" s="13"/>
      <c r="L966" s="185"/>
      <c r="M966" s="190"/>
      <c r="N966" s="191"/>
      <c r="O966" s="191"/>
      <c r="P966" s="191"/>
      <c r="Q966" s="191"/>
      <c r="R966" s="191"/>
      <c r="S966" s="191"/>
      <c r="T966" s="19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87" t="s">
        <v>166</v>
      </c>
      <c r="AU966" s="187" t="s">
        <v>82</v>
      </c>
      <c r="AV966" s="13" t="s">
        <v>80</v>
      </c>
      <c r="AW966" s="13" t="s">
        <v>34</v>
      </c>
      <c r="AX966" s="13" t="s">
        <v>72</v>
      </c>
      <c r="AY966" s="187" t="s">
        <v>154</v>
      </c>
    </row>
    <row r="967" s="14" customFormat="1">
      <c r="A967" s="14"/>
      <c r="B967" s="193"/>
      <c r="C967" s="14"/>
      <c r="D967" s="186" t="s">
        <v>166</v>
      </c>
      <c r="E967" s="194" t="s">
        <v>3</v>
      </c>
      <c r="F967" s="195" t="s">
        <v>1351</v>
      </c>
      <c r="G967" s="14"/>
      <c r="H967" s="196">
        <v>27.739999999999998</v>
      </c>
      <c r="I967" s="197"/>
      <c r="J967" s="14"/>
      <c r="K967" s="14"/>
      <c r="L967" s="193"/>
      <c r="M967" s="198"/>
      <c r="N967" s="199"/>
      <c r="O967" s="199"/>
      <c r="P967" s="199"/>
      <c r="Q967" s="199"/>
      <c r="R967" s="199"/>
      <c r="S967" s="199"/>
      <c r="T967" s="20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194" t="s">
        <v>166</v>
      </c>
      <c r="AU967" s="194" t="s">
        <v>82</v>
      </c>
      <c r="AV967" s="14" t="s">
        <v>82</v>
      </c>
      <c r="AW967" s="14" t="s">
        <v>34</v>
      </c>
      <c r="AX967" s="14" t="s">
        <v>80</v>
      </c>
      <c r="AY967" s="194" t="s">
        <v>154</v>
      </c>
    </row>
    <row r="968" s="2" customFormat="1" ht="44.25" customHeight="1">
      <c r="A968" s="40"/>
      <c r="B968" s="166"/>
      <c r="C968" s="167" t="s">
        <v>1352</v>
      </c>
      <c r="D968" s="167" t="s">
        <v>157</v>
      </c>
      <c r="E968" s="168" t="s">
        <v>1353</v>
      </c>
      <c r="F968" s="169" t="s">
        <v>1354</v>
      </c>
      <c r="G968" s="170" t="s">
        <v>186</v>
      </c>
      <c r="H968" s="171">
        <v>654.05999999999995</v>
      </c>
      <c r="I968" s="172"/>
      <c r="J968" s="173">
        <f>ROUND(I968*H968,2)</f>
        <v>0</v>
      </c>
      <c r="K968" s="169" t="s">
        <v>161</v>
      </c>
      <c r="L968" s="41"/>
      <c r="M968" s="174" t="s">
        <v>3</v>
      </c>
      <c r="N968" s="175" t="s">
        <v>43</v>
      </c>
      <c r="O968" s="74"/>
      <c r="P968" s="176">
        <f>O968*H968</f>
        <v>0</v>
      </c>
      <c r="Q968" s="176">
        <v>0</v>
      </c>
      <c r="R968" s="176">
        <f>Q968*H968</f>
        <v>0</v>
      </c>
      <c r="S968" s="176">
        <v>0</v>
      </c>
      <c r="T968" s="177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178" t="s">
        <v>162</v>
      </c>
      <c r="AT968" s="178" t="s">
        <v>157</v>
      </c>
      <c r="AU968" s="178" t="s">
        <v>82</v>
      </c>
      <c r="AY968" s="21" t="s">
        <v>154</v>
      </c>
      <c r="BE968" s="179">
        <f>IF(N968="základní",J968,0)</f>
        <v>0</v>
      </c>
      <c r="BF968" s="179">
        <f>IF(N968="snížená",J968,0)</f>
        <v>0</v>
      </c>
      <c r="BG968" s="179">
        <f>IF(N968="zákl. přenesená",J968,0)</f>
        <v>0</v>
      </c>
      <c r="BH968" s="179">
        <f>IF(N968="sníž. přenesená",J968,0)</f>
        <v>0</v>
      </c>
      <c r="BI968" s="179">
        <f>IF(N968="nulová",J968,0)</f>
        <v>0</v>
      </c>
      <c r="BJ968" s="21" t="s">
        <v>80</v>
      </c>
      <c r="BK968" s="179">
        <f>ROUND(I968*H968,2)</f>
        <v>0</v>
      </c>
      <c r="BL968" s="21" t="s">
        <v>162</v>
      </c>
      <c r="BM968" s="178" t="s">
        <v>1355</v>
      </c>
    </row>
    <row r="969" s="2" customFormat="1">
      <c r="A969" s="40"/>
      <c r="B969" s="41"/>
      <c r="C969" s="40"/>
      <c r="D969" s="180" t="s">
        <v>164</v>
      </c>
      <c r="E969" s="40"/>
      <c r="F969" s="181" t="s">
        <v>1356</v>
      </c>
      <c r="G969" s="40"/>
      <c r="H969" s="40"/>
      <c r="I969" s="182"/>
      <c r="J969" s="40"/>
      <c r="K969" s="40"/>
      <c r="L969" s="41"/>
      <c r="M969" s="183"/>
      <c r="N969" s="184"/>
      <c r="O969" s="74"/>
      <c r="P969" s="74"/>
      <c r="Q969" s="74"/>
      <c r="R969" s="74"/>
      <c r="S969" s="74"/>
      <c r="T969" s="75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21" t="s">
        <v>164</v>
      </c>
      <c r="AU969" s="21" t="s">
        <v>82</v>
      </c>
    </row>
    <row r="970" s="13" customFormat="1">
      <c r="A970" s="13"/>
      <c r="B970" s="185"/>
      <c r="C970" s="13"/>
      <c r="D970" s="186" t="s">
        <v>166</v>
      </c>
      <c r="E970" s="187" t="s">
        <v>3</v>
      </c>
      <c r="F970" s="188" t="s">
        <v>627</v>
      </c>
      <c r="G970" s="13"/>
      <c r="H970" s="187" t="s">
        <v>3</v>
      </c>
      <c r="I970" s="189"/>
      <c r="J970" s="13"/>
      <c r="K970" s="13"/>
      <c r="L970" s="185"/>
      <c r="M970" s="190"/>
      <c r="N970" s="191"/>
      <c r="O970" s="191"/>
      <c r="P970" s="191"/>
      <c r="Q970" s="191"/>
      <c r="R970" s="191"/>
      <c r="S970" s="191"/>
      <c r="T970" s="19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87" t="s">
        <v>166</v>
      </c>
      <c r="AU970" s="187" t="s">
        <v>82</v>
      </c>
      <c r="AV970" s="13" t="s">
        <v>80</v>
      </c>
      <c r="AW970" s="13" t="s">
        <v>34</v>
      </c>
      <c r="AX970" s="13" t="s">
        <v>72</v>
      </c>
      <c r="AY970" s="187" t="s">
        <v>154</v>
      </c>
    </row>
    <row r="971" s="14" customFormat="1">
      <c r="A971" s="14"/>
      <c r="B971" s="193"/>
      <c r="C971" s="14"/>
      <c r="D971" s="186" t="s">
        <v>166</v>
      </c>
      <c r="E971" s="194" t="s">
        <v>3</v>
      </c>
      <c r="F971" s="195" t="s">
        <v>1357</v>
      </c>
      <c r="G971" s="14"/>
      <c r="H971" s="196">
        <v>306</v>
      </c>
      <c r="I971" s="197"/>
      <c r="J971" s="14"/>
      <c r="K971" s="14"/>
      <c r="L971" s="193"/>
      <c r="M971" s="198"/>
      <c r="N971" s="199"/>
      <c r="O971" s="199"/>
      <c r="P971" s="199"/>
      <c r="Q971" s="199"/>
      <c r="R971" s="199"/>
      <c r="S971" s="199"/>
      <c r="T971" s="20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194" t="s">
        <v>166</v>
      </c>
      <c r="AU971" s="194" t="s">
        <v>82</v>
      </c>
      <c r="AV971" s="14" t="s">
        <v>82</v>
      </c>
      <c r="AW971" s="14" t="s">
        <v>34</v>
      </c>
      <c r="AX971" s="14" t="s">
        <v>72</v>
      </c>
      <c r="AY971" s="194" t="s">
        <v>154</v>
      </c>
    </row>
    <row r="972" s="13" customFormat="1">
      <c r="A972" s="13"/>
      <c r="B972" s="185"/>
      <c r="C972" s="13"/>
      <c r="D972" s="186" t="s">
        <v>166</v>
      </c>
      <c r="E972" s="187" t="s">
        <v>3</v>
      </c>
      <c r="F972" s="188" t="s">
        <v>1358</v>
      </c>
      <c r="G972" s="13"/>
      <c r="H972" s="187" t="s">
        <v>3</v>
      </c>
      <c r="I972" s="189"/>
      <c r="J972" s="13"/>
      <c r="K972" s="13"/>
      <c r="L972" s="185"/>
      <c r="M972" s="190"/>
      <c r="N972" s="191"/>
      <c r="O972" s="191"/>
      <c r="P972" s="191"/>
      <c r="Q972" s="191"/>
      <c r="R972" s="191"/>
      <c r="S972" s="191"/>
      <c r="T972" s="19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87" t="s">
        <v>166</v>
      </c>
      <c r="AU972" s="187" t="s">
        <v>82</v>
      </c>
      <c r="AV972" s="13" t="s">
        <v>80</v>
      </c>
      <c r="AW972" s="13" t="s">
        <v>34</v>
      </c>
      <c r="AX972" s="13" t="s">
        <v>72</v>
      </c>
      <c r="AY972" s="187" t="s">
        <v>154</v>
      </c>
    </row>
    <row r="973" s="14" customFormat="1">
      <c r="A973" s="14"/>
      <c r="B973" s="193"/>
      <c r="C973" s="14"/>
      <c r="D973" s="186" t="s">
        <v>166</v>
      </c>
      <c r="E973" s="194" t="s">
        <v>3</v>
      </c>
      <c r="F973" s="195" t="s">
        <v>1359</v>
      </c>
      <c r="G973" s="14"/>
      <c r="H973" s="196">
        <v>242.06</v>
      </c>
      <c r="I973" s="197"/>
      <c r="J973" s="14"/>
      <c r="K973" s="14"/>
      <c r="L973" s="193"/>
      <c r="M973" s="198"/>
      <c r="N973" s="199"/>
      <c r="O973" s="199"/>
      <c r="P973" s="199"/>
      <c r="Q973" s="199"/>
      <c r="R973" s="199"/>
      <c r="S973" s="199"/>
      <c r="T973" s="20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194" t="s">
        <v>166</v>
      </c>
      <c r="AU973" s="194" t="s">
        <v>82</v>
      </c>
      <c r="AV973" s="14" t="s">
        <v>82</v>
      </c>
      <c r="AW973" s="14" t="s">
        <v>34</v>
      </c>
      <c r="AX973" s="14" t="s">
        <v>72</v>
      </c>
      <c r="AY973" s="194" t="s">
        <v>154</v>
      </c>
    </row>
    <row r="974" s="14" customFormat="1">
      <c r="A974" s="14"/>
      <c r="B974" s="193"/>
      <c r="C974" s="14"/>
      <c r="D974" s="186" t="s">
        <v>166</v>
      </c>
      <c r="E974" s="194" t="s">
        <v>3</v>
      </c>
      <c r="F974" s="195" t="s">
        <v>1360</v>
      </c>
      <c r="G974" s="14"/>
      <c r="H974" s="196">
        <v>54</v>
      </c>
      <c r="I974" s="197"/>
      <c r="J974" s="14"/>
      <c r="K974" s="14"/>
      <c r="L974" s="193"/>
      <c r="M974" s="198"/>
      <c r="N974" s="199"/>
      <c r="O974" s="199"/>
      <c r="P974" s="199"/>
      <c r="Q974" s="199"/>
      <c r="R974" s="199"/>
      <c r="S974" s="199"/>
      <c r="T974" s="20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194" t="s">
        <v>166</v>
      </c>
      <c r="AU974" s="194" t="s">
        <v>82</v>
      </c>
      <c r="AV974" s="14" t="s">
        <v>82</v>
      </c>
      <c r="AW974" s="14" t="s">
        <v>34</v>
      </c>
      <c r="AX974" s="14" t="s">
        <v>72</v>
      </c>
      <c r="AY974" s="194" t="s">
        <v>154</v>
      </c>
    </row>
    <row r="975" s="13" customFormat="1">
      <c r="A975" s="13"/>
      <c r="B975" s="185"/>
      <c r="C975" s="13"/>
      <c r="D975" s="186" t="s">
        <v>166</v>
      </c>
      <c r="E975" s="187" t="s">
        <v>3</v>
      </c>
      <c r="F975" s="188" t="s">
        <v>1361</v>
      </c>
      <c r="G975" s="13"/>
      <c r="H975" s="187" t="s">
        <v>3</v>
      </c>
      <c r="I975" s="189"/>
      <c r="J975" s="13"/>
      <c r="K975" s="13"/>
      <c r="L975" s="185"/>
      <c r="M975" s="190"/>
      <c r="N975" s="191"/>
      <c r="O975" s="191"/>
      <c r="P975" s="191"/>
      <c r="Q975" s="191"/>
      <c r="R975" s="191"/>
      <c r="S975" s="191"/>
      <c r="T975" s="19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87" t="s">
        <v>166</v>
      </c>
      <c r="AU975" s="187" t="s">
        <v>82</v>
      </c>
      <c r="AV975" s="13" t="s">
        <v>80</v>
      </c>
      <c r="AW975" s="13" t="s">
        <v>34</v>
      </c>
      <c r="AX975" s="13" t="s">
        <v>72</v>
      </c>
      <c r="AY975" s="187" t="s">
        <v>154</v>
      </c>
    </row>
    <row r="976" s="14" customFormat="1">
      <c r="A976" s="14"/>
      <c r="B976" s="193"/>
      <c r="C976" s="14"/>
      <c r="D976" s="186" t="s">
        <v>166</v>
      </c>
      <c r="E976" s="194" t="s">
        <v>3</v>
      </c>
      <c r="F976" s="195" t="s">
        <v>1362</v>
      </c>
      <c r="G976" s="14"/>
      <c r="H976" s="196">
        <v>52</v>
      </c>
      <c r="I976" s="197"/>
      <c r="J976" s="14"/>
      <c r="K976" s="14"/>
      <c r="L976" s="193"/>
      <c r="M976" s="198"/>
      <c r="N976" s="199"/>
      <c r="O976" s="199"/>
      <c r="P976" s="199"/>
      <c r="Q976" s="199"/>
      <c r="R976" s="199"/>
      <c r="S976" s="199"/>
      <c r="T976" s="20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194" t="s">
        <v>166</v>
      </c>
      <c r="AU976" s="194" t="s">
        <v>82</v>
      </c>
      <c r="AV976" s="14" t="s">
        <v>82</v>
      </c>
      <c r="AW976" s="14" t="s">
        <v>34</v>
      </c>
      <c r="AX976" s="14" t="s">
        <v>72</v>
      </c>
      <c r="AY976" s="194" t="s">
        <v>154</v>
      </c>
    </row>
    <row r="977" s="15" customFormat="1">
      <c r="A977" s="15"/>
      <c r="B977" s="201"/>
      <c r="C977" s="15"/>
      <c r="D977" s="186" t="s">
        <v>166</v>
      </c>
      <c r="E977" s="202" t="s">
        <v>3</v>
      </c>
      <c r="F977" s="203" t="s">
        <v>171</v>
      </c>
      <c r="G977" s="15"/>
      <c r="H977" s="204">
        <v>654.05999999999995</v>
      </c>
      <c r="I977" s="205"/>
      <c r="J977" s="15"/>
      <c r="K977" s="15"/>
      <c r="L977" s="201"/>
      <c r="M977" s="206"/>
      <c r="N977" s="207"/>
      <c r="O977" s="207"/>
      <c r="P977" s="207"/>
      <c r="Q977" s="207"/>
      <c r="R977" s="207"/>
      <c r="S977" s="207"/>
      <c r="T977" s="208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02" t="s">
        <v>166</v>
      </c>
      <c r="AU977" s="202" t="s">
        <v>82</v>
      </c>
      <c r="AV977" s="15" t="s">
        <v>162</v>
      </c>
      <c r="AW977" s="15" t="s">
        <v>34</v>
      </c>
      <c r="AX977" s="15" t="s">
        <v>80</v>
      </c>
      <c r="AY977" s="202" t="s">
        <v>154</v>
      </c>
    </row>
    <row r="978" s="2" customFormat="1" ht="55.5" customHeight="1">
      <c r="A978" s="40"/>
      <c r="B978" s="166"/>
      <c r="C978" s="167" t="s">
        <v>1363</v>
      </c>
      <c r="D978" s="167" t="s">
        <v>157</v>
      </c>
      <c r="E978" s="168" t="s">
        <v>1364</v>
      </c>
      <c r="F978" s="169" t="s">
        <v>1365</v>
      </c>
      <c r="G978" s="170" t="s">
        <v>186</v>
      </c>
      <c r="H978" s="171">
        <v>58865.400000000001</v>
      </c>
      <c r="I978" s="172"/>
      <c r="J978" s="173">
        <f>ROUND(I978*H978,2)</f>
        <v>0</v>
      </c>
      <c r="K978" s="169" t="s">
        <v>161</v>
      </c>
      <c r="L978" s="41"/>
      <c r="M978" s="174" t="s">
        <v>3</v>
      </c>
      <c r="N978" s="175" t="s">
        <v>43</v>
      </c>
      <c r="O978" s="74"/>
      <c r="P978" s="176">
        <f>O978*H978</f>
        <v>0</v>
      </c>
      <c r="Q978" s="176">
        <v>0</v>
      </c>
      <c r="R978" s="176">
        <f>Q978*H978</f>
        <v>0</v>
      </c>
      <c r="S978" s="176">
        <v>0</v>
      </c>
      <c r="T978" s="177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178" t="s">
        <v>162</v>
      </c>
      <c r="AT978" s="178" t="s">
        <v>157</v>
      </c>
      <c r="AU978" s="178" t="s">
        <v>82</v>
      </c>
      <c r="AY978" s="21" t="s">
        <v>154</v>
      </c>
      <c r="BE978" s="179">
        <f>IF(N978="základní",J978,0)</f>
        <v>0</v>
      </c>
      <c r="BF978" s="179">
        <f>IF(N978="snížená",J978,0)</f>
        <v>0</v>
      </c>
      <c r="BG978" s="179">
        <f>IF(N978="zákl. přenesená",J978,0)</f>
        <v>0</v>
      </c>
      <c r="BH978" s="179">
        <f>IF(N978="sníž. přenesená",J978,0)</f>
        <v>0</v>
      </c>
      <c r="BI978" s="179">
        <f>IF(N978="nulová",J978,0)</f>
        <v>0</v>
      </c>
      <c r="BJ978" s="21" t="s">
        <v>80</v>
      </c>
      <c r="BK978" s="179">
        <f>ROUND(I978*H978,2)</f>
        <v>0</v>
      </c>
      <c r="BL978" s="21" t="s">
        <v>162</v>
      </c>
      <c r="BM978" s="178" t="s">
        <v>1366</v>
      </c>
    </row>
    <row r="979" s="2" customFormat="1">
      <c r="A979" s="40"/>
      <c r="B979" s="41"/>
      <c r="C979" s="40"/>
      <c r="D979" s="180" t="s">
        <v>164</v>
      </c>
      <c r="E979" s="40"/>
      <c r="F979" s="181" t="s">
        <v>1367</v>
      </c>
      <c r="G979" s="40"/>
      <c r="H979" s="40"/>
      <c r="I979" s="182"/>
      <c r="J979" s="40"/>
      <c r="K979" s="40"/>
      <c r="L979" s="41"/>
      <c r="M979" s="183"/>
      <c r="N979" s="184"/>
      <c r="O979" s="74"/>
      <c r="P979" s="74"/>
      <c r="Q979" s="74"/>
      <c r="R979" s="74"/>
      <c r="S979" s="74"/>
      <c r="T979" s="75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21" t="s">
        <v>164</v>
      </c>
      <c r="AU979" s="21" t="s">
        <v>82</v>
      </c>
    </row>
    <row r="980" s="13" customFormat="1">
      <c r="A980" s="13"/>
      <c r="B980" s="185"/>
      <c r="C980" s="13"/>
      <c r="D980" s="186" t="s">
        <v>166</v>
      </c>
      <c r="E980" s="187" t="s">
        <v>3</v>
      </c>
      <c r="F980" s="188" t="s">
        <v>627</v>
      </c>
      <c r="G980" s="13"/>
      <c r="H980" s="187" t="s">
        <v>3</v>
      </c>
      <c r="I980" s="189"/>
      <c r="J980" s="13"/>
      <c r="K980" s="13"/>
      <c r="L980" s="185"/>
      <c r="M980" s="190"/>
      <c r="N980" s="191"/>
      <c r="O980" s="191"/>
      <c r="P980" s="191"/>
      <c r="Q980" s="191"/>
      <c r="R980" s="191"/>
      <c r="S980" s="191"/>
      <c r="T980" s="19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187" t="s">
        <v>166</v>
      </c>
      <c r="AU980" s="187" t="s">
        <v>82</v>
      </c>
      <c r="AV980" s="13" t="s">
        <v>80</v>
      </c>
      <c r="AW980" s="13" t="s">
        <v>34</v>
      </c>
      <c r="AX980" s="13" t="s">
        <v>72</v>
      </c>
      <c r="AY980" s="187" t="s">
        <v>154</v>
      </c>
    </row>
    <row r="981" s="14" customFormat="1">
      <c r="A981" s="14"/>
      <c r="B981" s="193"/>
      <c r="C981" s="14"/>
      <c r="D981" s="186" t="s">
        <v>166</v>
      </c>
      <c r="E981" s="194" t="s">
        <v>3</v>
      </c>
      <c r="F981" s="195" t="s">
        <v>1357</v>
      </c>
      <c r="G981" s="14"/>
      <c r="H981" s="196">
        <v>306</v>
      </c>
      <c r="I981" s="197"/>
      <c r="J981" s="14"/>
      <c r="K981" s="14"/>
      <c r="L981" s="193"/>
      <c r="M981" s="198"/>
      <c r="N981" s="199"/>
      <c r="O981" s="199"/>
      <c r="P981" s="199"/>
      <c r="Q981" s="199"/>
      <c r="R981" s="199"/>
      <c r="S981" s="199"/>
      <c r="T981" s="20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194" t="s">
        <v>166</v>
      </c>
      <c r="AU981" s="194" t="s">
        <v>82</v>
      </c>
      <c r="AV981" s="14" t="s">
        <v>82</v>
      </c>
      <c r="AW981" s="14" t="s">
        <v>34</v>
      </c>
      <c r="AX981" s="14" t="s">
        <v>72</v>
      </c>
      <c r="AY981" s="194" t="s">
        <v>154</v>
      </c>
    </row>
    <row r="982" s="13" customFormat="1">
      <c r="A982" s="13"/>
      <c r="B982" s="185"/>
      <c r="C982" s="13"/>
      <c r="D982" s="186" t="s">
        <v>166</v>
      </c>
      <c r="E982" s="187" t="s">
        <v>3</v>
      </c>
      <c r="F982" s="188" t="s">
        <v>1358</v>
      </c>
      <c r="G982" s="13"/>
      <c r="H982" s="187" t="s">
        <v>3</v>
      </c>
      <c r="I982" s="189"/>
      <c r="J982" s="13"/>
      <c r="K982" s="13"/>
      <c r="L982" s="185"/>
      <c r="M982" s="190"/>
      <c r="N982" s="191"/>
      <c r="O982" s="191"/>
      <c r="P982" s="191"/>
      <c r="Q982" s="191"/>
      <c r="R982" s="191"/>
      <c r="S982" s="191"/>
      <c r="T982" s="19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87" t="s">
        <v>166</v>
      </c>
      <c r="AU982" s="187" t="s">
        <v>82</v>
      </c>
      <c r="AV982" s="13" t="s">
        <v>80</v>
      </c>
      <c r="AW982" s="13" t="s">
        <v>34</v>
      </c>
      <c r="AX982" s="13" t="s">
        <v>72</v>
      </c>
      <c r="AY982" s="187" t="s">
        <v>154</v>
      </c>
    </row>
    <row r="983" s="14" customFormat="1">
      <c r="A983" s="14"/>
      <c r="B983" s="193"/>
      <c r="C983" s="14"/>
      <c r="D983" s="186" t="s">
        <v>166</v>
      </c>
      <c r="E983" s="194" t="s">
        <v>3</v>
      </c>
      <c r="F983" s="195" t="s">
        <v>1359</v>
      </c>
      <c r="G983" s="14"/>
      <c r="H983" s="196">
        <v>242.06</v>
      </c>
      <c r="I983" s="197"/>
      <c r="J983" s="14"/>
      <c r="K983" s="14"/>
      <c r="L983" s="193"/>
      <c r="M983" s="198"/>
      <c r="N983" s="199"/>
      <c r="O983" s="199"/>
      <c r="P983" s="199"/>
      <c r="Q983" s="199"/>
      <c r="R983" s="199"/>
      <c r="S983" s="199"/>
      <c r="T983" s="20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194" t="s">
        <v>166</v>
      </c>
      <c r="AU983" s="194" t="s">
        <v>82</v>
      </c>
      <c r="AV983" s="14" t="s">
        <v>82</v>
      </c>
      <c r="AW983" s="14" t="s">
        <v>34</v>
      </c>
      <c r="AX983" s="14" t="s">
        <v>72</v>
      </c>
      <c r="AY983" s="194" t="s">
        <v>154</v>
      </c>
    </row>
    <row r="984" s="14" customFormat="1">
      <c r="A984" s="14"/>
      <c r="B984" s="193"/>
      <c r="C984" s="14"/>
      <c r="D984" s="186" t="s">
        <v>166</v>
      </c>
      <c r="E984" s="194" t="s">
        <v>3</v>
      </c>
      <c r="F984" s="195" t="s">
        <v>1360</v>
      </c>
      <c r="G984" s="14"/>
      <c r="H984" s="196">
        <v>54</v>
      </c>
      <c r="I984" s="197"/>
      <c r="J984" s="14"/>
      <c r="K984" s="14"/>
      <c r="L984" s="193"/>
      <c r="M984" s="198"/>
      <c r="N984" s="199"/>
      <c r="O984" s="199"/>
      <c r="P984" s="199"/>
      <c r="Q984" s="199"/>
      <c r="R984" s="199"/>
      <c r="S984" s="199"/>
      <c r="T984" s="20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194" t="s">
        <v>166</v>
      </c>
      <c r="AU984" s="194" t="s">
        <v>82</v>
      </c>
      <c r="AV984" s="14" t="s">
        <v>82</v>
      </c>
      <c r="AW984" s="14" t="s">
        <v>34</v>
      </c>
      <c r="AX984" s="14" t="s">
        <v>72</v>
      </c>
      <c r="AY984" s="194" t="s">
        <v>154</v>
      </c>
    </row>
    <row r="985" s="13" customFormat="1">
      <c r="A985" s="13"/>
      <c r="B985" s="185"/>
      <c r="C985" s="13"/>
      <c r="D985" s="186" t="s">
        <v>166</v>
      </c>
      <c r="E985" s="187" t="s">
        <v>3</v>
      </c>
      <c r="F985" s="188" t="s">
        <v>1361</v>
      </c>
      <c r="G985" s="13"/>
      <c r="H985" s="187" t="s">
        <v>3</v>
      </c>
      <c r="I985" s="189"/>
      <c r="J985" s="13"/>
      <c r="K985" s="13"/>
      <c r="L985" s="185"/>
      <c r="M985" s="190"/>
      <c r="N985" s="191"/>
      <c r="O985" s="191"/>
      <c r="P985" s="191"/>
      <c r="Q985" s="191"/>
      <c r="R985" s="191"/>
      <c r="S985" s="191"/>
      <c r="T985" s="19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87" t="s">
        <v>166</v>
      </c>
      <c r="AU985" s="187" t="s">
        <v>82</v>
      </c>
      <c r="AV985" s="13" t="s">
        <v>80</v>
      </c>
      <c r="AW985" s="13" t="s">
        <v>34</v>
      </c>
      <c r="AX985" s="13" t="s">
        <v>72</v>
      </c>
      <c r="AY985" s="187" t="s">
        <v>154</v>
      </c>
    </row>
    <row r="986" s="14" customFormat="1">
      <c r="A986" s="14"/>
      <c r="B986" s="193"/>
      <c r="C986" s="14"/>
      <c r="D986" s="186" t="s">
        <v>166</v>
      </c>
      <c r="E986" s="194" t="s">
        <v>3</v>
      </c>
      <c r="F986" s="195" t="s">
        <v>1362</v>
      </c>
      <c r="G986" s="14"/>
      <c r="H986" s="196">
        <v>52</v>
      </c>
      <c r="I986" s="197"/>
      <c r="J986" s="14"/>
      <c r="K986" s="14"/>
      <c r="L986" s="193"/>
      <c r="M986" s="198"/>
      <c r="N986" s="199"/>
      <c r="O986" s="199"/>
      <c r="P986" s="199"/>
      <c r="Q986" s="199"/>
      <c r="R986" s="199"/>
      <c r="S986" s="199"/>
      <c r="T986" s="20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194" t="s">
        <v>166</v>
      </c>
      <c r="AU986" s="194" t="s">
        <v>82</v>
      </c>
      <c r="AV986" s="14" t="s">
        <v>82</v>
      </c>
      <c r="AW986" s="14" t="s">
        <v>34</v>
      </c>
      <c r="AX986" s="14" t="s">
        <v>72</v>
      </c>
      <c r="AY986" s="194" t="s">
        <v>154</v>
      </c>
    </row>
    <row r="987" s="15" customFormat="1">
      <c r="A987" s="15"/>
      <c r="B987" s="201"/>
      <c r="C987" s="15"/>
      <c r="D987" s="186" t="s">
        <v>166</v>
      </c>
      <c r="E987" s="202" t="s">
        <v>3</v>
      </c>
      <c r="F987" s="203" t="s">
        <v>171</v>
      </c>
      <c r="G987" s="15"/>
      <c r="H987" s="204">
        <v>654.05999999999995</v>
      </c>
      <c r="I987" s="205"/>
      <c r="J987" s="15"/>
      <c r="K987" s="15"/>
      <c r="L987" s="201"/>
      <c r="M987" s="206"/>
      <c r="N987" s="207"/>
      <c r="O987" s="207"/>
      <c r="P987" s="207"/>
      <c r="Q987" s="207"/>
      <c r="R987" s="207"/>
      <c r="S987" s="207"/>
      <c r="T987" s="20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02" t="s">
        <v>166</v>
      </c>
      <c r="AU987" s="202" t="s">
        <v>82</v>
      </c>
      <c r="AV987" s="15" t="s">
        <v>162</v>
      </c>
      <c r="AW987" s="15" t="s">
        <v>34</v>
      </c>
      <c r="AX987" s="15" t="s">
        <v>80</v>
      </c>
      <c r="AY987" s="202" t="s">
        <v>154</v>
      </c>
    </row>
    <row r="988" s="14" customFormat="1">
      <c r="A988" s="14"/>
      <c r="B988" s="193"/>
      <c r="C988" s="14"/>
      <c r="D988" s="186" t="s">
        <v>166</v>
      </c>
      <c r="E988" s="14"/>
      <c r="F988" s="195" t="s">
        <v>1368</v>
      </c>
      <c r="G988" s="14"/>
      <c r="H988" s="196">
        <v>58865.400000000001</v>
      </c>
      <c r="I988" s="197"/>
      <c r="J988" s="14"/>
      <c r="K988" s="14"/>
      <c r="L988" s="193"/>
      <c r="M988" s="198"/>
      <c r="N988" s="199"/>
      <c r="O988" s="199"/>
      <c r="P988" s="199"/>
      <c r="Q988" s="199"/>
      <c r="R988" s="199"/>
      <c r="S988" s="199"/>
      <c r="T988" s="20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194" t="s">
        <v>166</v>
      </c>
      <c r="AU988" s="194" t="s">
        <v>82</v>
      </c>
      <c r="AV988" s="14" t="s">
        <v>82</v>
      </c>
      <c r="AW988" s="14" t="s">
        <v>4</v>
      </c>
      <c r="AX988" s="14" t="s">
        <v>80</v>
      </c>
      <c r="AY988" s="194" t="s">
        <v>154</v>
      </c>
    </row>
    <row r="989" s="2" customFormat="1" ht="44.25" customHeight="1">
      <c r="A989" s="40"/>
      <c r="B989" s="166"/>
      <c r="C989" s="167" t="s">
        <v>1369</v>
      </c>
      <c r="D989" s="167" t="s">
        <v>157</v>
      </c>
      <c r="E989" s="168" t="s">
        <v>1370</v>
      </c>
      <c r="F989" s="169" t="s">
        <v>1371</v>
      </c>
      <c r="G989" s="170" t="s">
        <v>186</v>
      </c>
      <c r="H989" s="171">
        <v>654.05999999999995</v>
      </c>
      <c r="I989" s="172"/>
      <c r="J989" s="173">
        <f>ROUND(I989*H989,2)</f>
        <v>0</v>
      </c>
      <c r="K989" s="169" t="s">
        <v>161</v>
      </c>
      <c r="L989" s="41"/>
      <c r="M989" s="174" t="s">
        <v>3</v>
      </c>
      <c r="N989" s="175" t="s">
        <v>43</v>
      </c>
      <c r="O989" s="74"/>
      <c r="P989" s="176">
        <f>O989*H989</f>
        <v>0</v>
      </c>
      <c r="Q989" s="176">
        <v>0</v>
      </c>
      <c r="R989" s="176">
        <f>Q989*H989</f>
        <v>0</v>
      </c>
      <c r="S989" s="176">
        <v>0</v>
      </c>
      <c r="T989" s="177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178" t="s">
        <v>162</v>
      </c>
      <c r="AT989" s="178" t="s">
        <v>157</v>
      </c>
      <c r="AU989" s="178" t="s">
        <v>82</v>
      </c>
      <c r="AY989" s="21" t="s">
        <v>154</v>
      </c>
      <c r="BE989" s="179">
        <f>IF(N989="základní",J989,0)</f>
        <v>0</v>
      </c>
      <c r="BF989" s="179">
        <f>IF(N989="snížená",J989,0)</f>
        <v>0</v>
      </c>
      <c r="BG989" s="179">
        <f>IF(N989="zákl. přenesená",J989,0)</f>
        <v>0</v>
      </c>
      <c r="BH989" s="179">
        <f>IF(N989="sníž. přenesená",J989,0)</f>
        <v>0</v>
      </c>
      <c r="BI989" s="179">
        <f>IF(N989="nulová",J989,0)</f>
        <v>0</v>
      </c>
      <c r="BJ989" s="21" t="s">
        <v>80</v>
      </c>
      <c r="BK989" s="179">
        <f>ROUND(I989*H989,2)</f>
        <v>0</v>
      </c>
      <c r="BL989" s="21" t="s">
        <v>162</v>
      </c>
      <c r="BM989" s="178" t="s">
        <v>1372</v>
      </c>
    </row>
    <row r="990" s="2" customFormat="1">
      <c r="A990" s="40"/>
      <c r="B990" s="41"/>
      <c r="C990" s="40"/>
      <c r="D990" s="180" t="s">
        <v>164</v>
      </c>
      <c r="E990" s="40"/>
      <c r="F990" s="181" t="s">
        <v>1373</v>
      </c>
      <c r="G990" s="40"/>
      <c r="H990" s="40"/>
      <c r="I990" s="182"/>
      <c r="J990" s="40"/>
      <c r="K990" s="40"/>
      <c r="L990" s="41"/>
      <c r="M990" s="183"/>
      <c r="N990" s="184"/>
      <c r="O990" s="74"/>
      <c r="P990" s="74"/>
      <c r="Q990" s="74"/>
      <c r="R990" s="74"/>
      <c r="S990" s="74"/>
      <c r="T990" s="75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21" t="s">
        <v>164</v>
      </c>
      <c r="AU990" s="21" t="s">
        <v>82</v>
      </c>
    </row>
    <row r="991" s="13" customFormat="1">
      <c r="A991" s="13"/>
      <c r="B991" s="185"/>
      <c r="C991" s="13"/>
      <c r="D991" s="186" t="s">
        <v>166</v>
      </c>
      <c r="E991" s="187" t="s">
        <v>3</v>
      </c>
      <c r="F991" s="188" t="s">
        <v>627</v>
      </c>
      <c r="G991" s="13"/>
      <c r="H991" s="187" t="s">
        <v>3</v>
      </c>
      <c r="I991" s="189"/>
      <c r="J991" s="13"/>
      <c r="K991" s="13"/>
      <c r="L991" s="185"/>
      <c r="M991" s="190"/>
      <c r="N991" s="191"/>
      <c r="O991" s="191"/>
      <c r="P991" s="191"/>
      <c r="Q991" s="191"/>
      <c r="R991" s="191"/>
      <c r="S991" s="191"/>
      <c r="T991" s="19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187" t="s">
        <v>166</v>
      </c>
      <c r="AU991" s="187" t="s">
        <v>82</v>
      </c>
      <c r="AV991" s="13" t="s">
        <v>80</v>
      </c>
      <c r="AW991" s="13" t="s">
        <v>34</v>
      </c>
      <c r="AX991" s="13" t="s">
        <v>72</v>
      </c>
      <c r="AY991" s="187" t="s">
        <v>154</v>
      </c>
    </row>
    <row r="992" s="14" customFormat="1">
      <c r="A992" s="14"/>
      <c r="B992" s="193"/>
      <c r="C992" s="14"/>
      <c r="D992" s="186" t="s">
        <v>166</v>
      </c>
      <c r="E992" s="194" t="s">
        <v>3</v>
      </c>
      <c r="F992" s="195" t="s">
        <v>1357</v>
      </c>
      <c r="G992" s="14"/>
      <c r="H992" s="196">
        <v>306</v>
      </c>
      <c r="I992" s="197"/>
      <c r="J992" s="14"/>
      <c r="K992" s="14"/>
      <c r="L992" s="193"/>
      <c r="M992" s="198"/>
      <c r="N992" s="199"/>
      <c r="O992" s="199"/>
      <c r="P992" s="199"/>
      <c r="Q992" s="199"/>
      <c r="R992" s="199"/>
      <c r="S992" s="199"/>
      <c r="T992" s="20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194" t="s">
        <v>166</v>
      </c>
      <c r="AU992" s="194" t="s">
        <v>82</v>
      </c>
      <c r="AV992" s="14" t="s">
        <v>82</v>
      </c>
      <c r="AW992" s="14" t="s">
        <v>34</v>
      </c>
      <c r="AX992" s="14" t="s">
        <v>72</v>
      </c>
      <c r="AY992" s="194" t="s">
        <v>154</v>
      </c>
    </row>
    <row r="993" s="13" customFormat="1">
      <c r="A993" s="13"/>
      <c r="B993" s="185"/>
      <c r="C993" s="13"/>
      <c r="D993" s="186" t="s">
        <v>166</v>
      </c>
      <c r="E993" s="187" t="s">
        <v>3</v>
      </c>
      <c r="F993" s="188" t="s">
        <v>1358</v>
      </c>
      <c r="G993" s="13"/>
      <c r="H993" s="187" t="s">
        <v>3</v>
      </c>
      <c r="I993" s="189"/>
      <c r="J993" s="13"/>
      <c r="K993" s="13"/>
      <c r="L993" s="185"/>
      <c r="M993" s="190"/>
      <c r="N993" s="191"/>
      <c r="O993" s="191"/>
      <c r="P993" s="191"/>
      <c r="Q993" s="191"/>
      <c r="R993" s="191"/>
      <c r="S993" s="191"/>
      <c r="T993" s="19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87" t="s">
        <v>166</v>
      </c>
      <c r="AU993" s="187" t="s">
        <v>82</v>
      </c>
      <c r="AV993" s="13" t="s">
        <v>80</v>
      </c>
      <c r="AW993" s="13" t="s">
        <v>34</v>
      </c>
      <c r="AX993" s="13" t="s">
        <v>72</v>
      </c>
      <c r="AY993" s="187" t="s">
        <v>154</v>
      </c>
    </row>
    <row r="994" s="14" customFormat="1">
      <c r="A994" s="14"/>
      <c r="B994" s="193"/>
      <c r="C994" s="14"/>
      <c r="D994" s="186" t="s">
        <v>166</v>
      </c>
      <c r="E994" s="194" t="s">
        <v>3</v>
      </c>
      <c r="F994" s="195" t="s">
        <v>1359</v>
      </c>
      <c r="G994" s="14"/>
      <c r="H994" s="196">
        <v>242.06</v>
      </c>
      <c r="I994" s="197"/>
      <c r="J994" s="14"/>
      <c r="K994" s="14"/>
      <c r="L994" s="193"/>
      <c r="M994" s="198"/>
      <c r="N994" s="199"/>
      <c r="O994" s="199"/>
      <c r="P994" s="199"/>
      <c r="Q994" s="199"/>
      <c r="R994" s="199"/>
      <c r="S994" s="199"/>
      <c r="T994" s="20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194" t="s">
        <v>166</v>
      </c>
      <c r="AU994" s="194" t="s">
        <v>82</v>
      </c>
      <c r="AV994" s="14" t="s">
        <v>82</v>
      </c>
      <c r="AW994" s="14" t="s">
        <v>34</v>
      </c>
      <c r="AX994" s="14" t="s">
        <v>72</v>
      </c>
      <c r="AY994" s="194" t="s">
        <v>154</v>
      </c>
    </row>
    <row r="995" s="14" customFormat="1">
      <c r="A995" s="14"/>
      <c r="B995" s="193"/>
      <c r="C995" s="14"/>
      <c r="D995" s="186" t="s">
        <v>166</v>
      </c>
      <c r="E995" s="194" t="s">
        <v>3</v>
      </c>
      <c r="F995" s="195" t="s">
        <v>1360</v>
      </c>
      <c r="G995" s="14"/>
      <c r="H995" s="196">
        <v>54</v>
      </c>
      <c r="I995" s="197"/>
      <c r="J995" s="14"/>
      <c r="K995" s="14"/>
      <c r="L995" s="193"/>
      <c r="M995" s="198"/>
      <c r="N995" s="199"/>
      <c r="O995" s="199"/>
      <c r="P995" s="199"/>
      <c r="Q995" s="199"/>
      <c r="R995" s="199"/>
      <c r="S995" s="199"/>
      <c r="T995" s="20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194" t="s">
        <v>166</v>
      </c>
      <c r="AU995" s="194" t="s">
        <v>82</v>
      </c>
      <c r="AV995" s="14" t="s">
        <v>82</v>
      </c>
      <c r="AW995" s="14" t="s">
        <v>34</v>
      </c>
      <c r="AX995" s="14" t="s">
        <v>72</v>
      </c>
      <c r="AY995" s="194" t="s">
        <v>154</v>
      </c>
    </row>
    <row r="996" s="13" customFormat="1">
      <c r="A996" s="13"/>
      <c r="B996" s="185"/>
      <c r="C996" s="13"/>
      <c r="D996" s="186" t="s">
        <v>166</v>
      </c>
      <c r="E996" s="187" t="s">
        <v>3</v>
      </c>
      <c r="F996" s="188" t="s">
        <v>1361</v>
      </c>
      <c r="G996" s="13"/>
      <c r="H996" s="187" t="s">
        <v>3</v>
      </c>
      <c r="I996" s="189"/>
      <c r="J996" s="13"/>
      <c r="K996" s="13"/>
      <c r="L996" s="185"/>
      <c r="M996" s="190"/>
      <c r="N996" s="191"/>
      <c r="O996" s="191"/>
      <c r="P996" s="191"/>
      <c r="Q996" s="191"/>
      <c r="R996" s="191"/>
      <c r="S996" s="191"/>
      <c r="T996" s="19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87" t="s">
        <v>166</v>
      </c>
      <c r="AU996" s="187" t="s">
        <v>82</v>
      </c>
      <c r="AV996" s="13" t="s">
        <v>80</v>
      </c>
      <c r="AW996" s="13" t="s">
        <v>34</v>
      </c>
      <c r="AX996" s="13" t="s">
        <v>72</v>
      </c>
      <c r="AY996" s="187" t="s">
        <v>154</v>
      </c>
    </row>
    <row r="997" s="14" customFormat="1">
      <c r="A997" s="14"/>
      <c r="B997" s="193"/>
      <c r="C997" s="14"/>
      <c r="D997" s="186" t="s">
        <v>166</v>
      </c>
      <c r="E997" s="194" t="s">
        <v>3</v>
      </c>
      <c r="F997" s="195" t="s">
        <v>1362</v>
      </c>
      <c r="G997" s="14"/>
      <c r="H997" s="196">
        <v>52</v>
      </c>
      <c r="I997" s="197"/>
      <c r="J997" s="14"/>
      <c r="K997" s="14"/>
      <c r="L997" s="193"/>
      <c r="M997" s="198"/>
      <c r="N997" s="199"/>
      <c r="O997" s="199"/>
      <c r="P997" s="199"/>
      <c r="Q997" s="199"/>
      <c r="R997" s="199"/>
      <c r="S997" s="199"/>
      <c r="T997" s="20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194" t="s">
        <v>166</v>
      </c>
      <c r="AU997" s="194" t="s">
        <v>82</v>
      </c>
      <c r="AV997" s="14" t="s">
        <v>82</v>
      </c>
      <c r="AW997" s="14" t="s">
        <v>34</v>
      </c>
      <c r="AX997" s="14" t="s">
        <v>72</v>
      </c>
      <c r="AY997" s="194" t="s">
        <v>154</v>
      </c>
    </row>
    <row r="998" s="15" customFormat="1">
      <c r="A998" s="15"/>
      <c r="B998" s="201"/>
      <c r="C998" s="15"/>
      <c r="D998" s="186" t="s">
        <v>166</v>
      </c>
      <c r="E998" s="202" t="s">
        <v>3</v>
      </c>
      <c r="F998" s="203" t="s">
        <v>171</v>
      </c>
      <c r="G998" s="15"/>
      <c r="H998" s="204">
        <v>654.05999999999995</v>
      </c>
      <c r="I998" s="205"/>
      <c r="J998" s="15"/>
      <c r="K998" s="15"/>
      <c r="L998" s="201"/>
      <c r="M998" s="206"/>
      <c r="N998" s="207"/>
      <c r="O998" s="207"/>
      <c r="P998" s="207"/>
      <c r="Q998" s="207"/>
      <c r="R998" s="207"/>
      <c r="S998" s="207"/>
      <c r="T998" s="20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02" t="s">
        <v>166</v>
      </c>
      <c r="AU998" s="202" t="s">
        <v>82</v>
      </c>
      <c r="AV998" s="15" t="s">
        <v>162</v>
      </c>
      <c r="AW998" s="15" t="s">
        <v>34</v>
      </c>
      <c r="AX998" s="15" t="s">
        <v>80</v>
      </c>
      <c r="AY998" s="202" t="s">
        <v>154</v>
      </c>
    </row>
    <row r="999" s="2" customFormat="1" ht="24.15" customHeight="1">
      <c r="A999" s="40"/>
      <c r="B999" s="166"/>
      <c r="C999" s="167" t="s">
        <v>1374</v>
      </c>
      <c r="D999" s="167" t="s">
        <v>157</v>
      </c>
      <c r="E999" s="168" t="s">
        <v>1375</v>
      </c>
      <c r="F999" s="169" t="s">
        <v>1376</v>
      </c>
      <c r="G999" s="170" t="s">
        <v>186</v>
      </c>
      <c r="H999" s="171">
        <v>654.05999999999995</v>
      </c>
      <c r="I999" s="172"/>
      <c r="J999" s="173">
        <f>ROUND(I999*H999,2)</f>
        <v>0</v>
      </c>
      <c r="K999" s="169" t="s">
        <v>161</v>
      </c>
      <c r="L999" s="41"/>
      <c r="M999" s="174" t="s">
        <v>3</v>
      </c>
      <c r="N999" s="175" t="s">
        <v>43</v>
      </c>
      <c r="O999" s="74"/>
      <c r="P999" s="176">
        <f>O999*H999</f>
        <v>0</v>
      </c>
      <c r="Q999" s="176">
        <v>0</v>
      </c>
      <c r="R999" s="176">
        <f>Q999*H999</f>
        <v>0</v>
      </c>
      <c r="S999" s="176">
        <v>0</v>
      </c>
      <c r="T999" s="177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178" t="s">
        <v>162</v>
      </c>
      <c r="AT999" s="178" t="s">
        <v>157</v>
      </c>
      <c r="AU999" s="178" t="s">
        <v>82</v>
      </c>
      <c r="AY999" s="21" t="s">
        <v>154</v>
      </c>
      <c r="BE999" s="179">
        <f>IF(N999="základní",J999,0)</f>
        <v>0</v>
      </c>
      <c r="BF999" s="179">
        <f>IF(N999="snížená",J999,0)</f>
        <v>0</v>
      </c>
      <c r="BG999" s="179">
        <f>IF(N999="zákl. přenesená",J999,0)</f>
        <v>0</v>
      </c>
      <c r="BH999" s="179">
        <f>IF(N999="sníž. přenesená",J999,0)</f>
        <v>0</v>
      </c>
      <c r="BI999" s="179">
        <f>IF(N999="nulová",J999,0)</f>
        <v>0</v>
      </c>
      <c r="BJ999" s="21" t="s">
        <v>80</v>
      </c>
      <c r="BK999" s="179">
        <f>ROUND(I999*H999,2)</f>
        <v>0</v>
      </c>
      <c r="BL999" s="21" t="s">
        <v>162</v>
      </c>
      <c r="BM999" s="178" t="s">
        <v>1377</v>
      </c>
    </row>
    <row r="1000" s="2" customFormat="1">
      <c r="A1000" s="40"/>
      <c r="B1000" s="41"/>
      <c r="C1000" s="40"/>
      <c r="D1000" s="180" t="s">
        <v>164</v>
      </c>
      <c r="E1000" s="40"/>
      <c r="F1000" s="181" t="s">
        <v>1378</v>
      </c>
      <c r="G1000" s="40"/>
      <c r="H1000" s="40"/>
      <c r="I1000" s="182"/>
      <c r="J1000" s="40"/>
      <c r="K1000" s="40"/>
      <c r="L1000" s="41"/>
      <c r="M1000" s="183"/>
      <c r="N1000" s="184"/>
      <c r="O1000" s="74"/>
      <c r="P1000" s="74"/>
      <c r="Q1000" s="74"/>
      <c r="R1000" s="74"/>
      <c r="S1000" s="74"/>
      <c r="T1000" s="75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21" t="s">
        <v>164</v>
      </c>
      <c r="AU1000" s="21" t="s">
        <v>82</v>
      </c>
    </row>
    <row r="1001" s="13" customFormat="1">
      <c r="A1001" s="13"/>
      <c r="B1001" s="185"/>
      <c r="C1001" s="13"/>
      <c r="D1001" s="186" t="s">
        <v>166</v>
      </c>
      <c r="E1001" s="187" t="s">
        <v>3</v>
      </c>
      <c r="F1001" s="188" t="s">
        <v>627</v>
      </c>
      <c r="G1001" s="13"/>
      <c r="H1001" s="187" t="s">
        <v>3</v>
      </c>
      <c r="I1001" s="189"/>
      <c r="J1001" s="13"/>
      <c r="K1001" s="13"/>
      <c r="L1001" s="185"/>
      <c r="M1001" s="190"/>
      <c r="N1001" s="191"/>
      <c r="O1001" s="191"/>
      <c r="P1001" s="191"/>
      <c r="Q1001" s="191"/>
      <c r="R1001" s="191"/>
      <c r="S1001" s="191"/>
      <c r="T1001" s="19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87" t="s">
        <v>166</v>
      </c>
      <c r="AU1001" s="187" t="s">
        <v>82</v>
      </c>
      <c r="AV1001" s="13" t="s">
        <v>80</v>
      </c>
      <c r="AW1001" s="13" t="s">
        <v>34</v>
      </c>
      <c r="AX1001" s="13" t="s">
        <v>72</v>
      </c>
      <c r="AY1001" s="187" t="s">
        <v>154</v>
      </c>
    </row>
    <row r="1002" s="14" customFormat="1">
      <c r="A1002" s="14"/>
      <c r="B1002" s="193"/>
      <c r="C1002" s="14"/>
      <c r="D1002" s="186" t="s">
        <v>166</v>
      </c>
      <c r="E1002" s="194" t="s">
        <v>3</v>
      </c>
      <c r="F1002" s="195" t="s">
        <v>1357</v>
      </c>
      <c r="G1002" s="14"/>
      <c r="H1002" s="196">
        <v>306</v>
      </c>
      <c r="I1002" s="197"/>
      <c r="J1002" s="14"/>
      <c r="K1002" s="14"/>
      <c r="L1002" s="193"/>
      <c r="M1002" s="198"/>
      <c r="N1002" s="199"/>
      <c r="O1002" s="199"/>
      <c r="P1002" s="199"/>
      <c r="Q1002" s="199"/>
      <c r="R1002" s="199"/>
      <c r="S1002" s="199"/>
      <c r="T1002" s="20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194" t="s">
        <v>166</v>
      </c>
      <c r="AU1002" s="194" t="s">
        <v>82</v>
      </c>
      <c r="AV1002" s="14" t="s">
        <v>82</v>
      </c>
      <c r="AW1002" s="14" t="s">
        <v>34</v>
      </c>
      <c r="AX1002" s="14" t="s">
        <v>72</v>
      </c>
      <c r="AY1002" s="194" t="s">
        <v>154</v>
      </c>
    </row>
    <row r="1003" s="13" customFormat="1">
      <c r="A1003" s="13"/>
      <c r="B1003" s="185"/>
      <c r="C1003" s="13"/>
      <c r="D1003" s="186" t="s">
        <v>166</v>
      </c>
      <c r="E1003" s="187" t="s">
        <v>3</v>
      </c>
      <c r="F1003" s="188" t="s">
        <v>1358</v>
      </c>
      <c r="G1003" s="13"/>
      <c r="H1003" s="187" t="s">
        <v>3</v>
      </c>
      <c r="I1003" s="189"/>
      <c r="J1003" s="13"/>
      <c r="K1003" s="13"/>
      <c r="L1003" s="185"/>
      <c r="M1003" s="190"/>
      <c r="N1003" s="191"/>
      <c r="O1003" s="191"/>
      <c r="P1003" s="191"/>
      <c r="Q1003" s="191"/>
      <c r="R1003" s="191"/>
      <c r="S1003" s="191"/>
      <c r="T1003" s="19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7" t="s">
        <v>166</v>
      </c>
      <c r="AU1003" s="187" t="s">
        <v>82</v>
      </c>
      <c r="AV1003" s="13" t="s">
        <v>80</v>
      </c>
      <c r="AW1003" s="13" t="s">
        <v>34</v>
      </c>
      <c r="AX1003" s="13" t="s">
        <v>72</v>
      </c>
      <c r="AY1003" s="187" t="s">
        <v>154</v>
      </c>
    </row>
    <row r="1004" s="14" customFormat="1">
      <c r="A1004" s="14"/>
      <c r="B1004" s="193"/>
      <c r="C1004" s="14"/>
      <c r="D1004" s="186" t="s">
        <v>166</v>
      </c>
      <c r="E1004" s="194" t="s">
        <v>3</v>
      </c>
      <c r="F1004" s="195" t="s">
        <v>1359</v>
      </c>
      <c r="G1004" s="14"/>
      <c r="H1004" s="196">
        <v>242.06</v>
      </c>
      <c r="I1004" s="197"/>
      <c r="J1004" s="14"/>
      <c r="K1004" s="14"/>
      <c r="L1004" s="193"/>
      <c r="M1004" s="198"/>
      <c r="N1004" s="199"/>
      <c r="O1004" s="199"/>
      <c r="P1004" s="199"/>
      <c r="Q1004" s="199"/>
      <c r="R1004" s="199"/>
      <c r="S1004" s="199"/>
      <c r="T1004" s="20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194" t="s">
        <v>166</v>
      </c>
      <c r="AU1004" s="194" t="s">
        <v>82</v>
      </c>
      <c r="AV1004" s="14" t="s">
        <v>82</v>
      </c>
      <c r="AW1004" s="14" t="s">
        <v>34</v>
      </c>
      <c r="AX1004" s="14" t="s">
        <v>72</v>
      </c>
      <c r="AY1004" s="194" t="s">
        <v>154</v>
      </c>
    </row>
    <row r="1005" s="14" customFormat="1">
      <c r="A1005" s="14"/>
      <c r="B1005" s="193"/>
      <c r="C1005" s="14"/>
      <c r="D1005" s="186" t="s">
        <v>166</v>
      </c>
      <c r="E1005" s="194" t="s">
        <v>3</v>
      </c>
      <c r="F1005" s="195" t="s">
        <v>1360</v>
      </c>
      <c r="G1005" s="14"/>
      <c r="H1005" s="196">
        <v>54</v>
      </c>
      <c r="I1005" s="197"/>
      <c r="J1005" s="14"/>
      <c r="K1005" s="14"/>
      <c r="L1005" s="193"/>
      <c r="M1005" s="198"/>
      <c r="N1005" s="199"/>
      <c r="O1005" s="199"/>
      <c r="P1005" s="199"/>
      <c r="Q1005" s="199"/>
      <c r="R1005" s="199"/>
      <c r="S1005" s="199"/>
      <c r="T1005" s="20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194" t="s">
        <v>166</v>
      </c>
      <c r="AU1005" s="194" t="s">
        <v>82</v>
      </c>
      <c r="AV1005" s="14" t="s">
        <v>82</v>
      </c>
      <c r="AW1005" s="14" t="s">
        <v>34</v>
      </c>
      <c r="AX1005" s="14" t="s">
        <v>72</v>
      </c>
      <c r="AY1005" s="194" t="s">
        <v>154</v>
      </c>
    </row>
    <row r="1006" s="13" customFormat="1">
      <c r="A1006" s="13"/>
      <c r="B1006" s="185"/>
      <c r="C1006" s="13"/>
      <c r="D1006" s="186" t="s">
        <v>166</v>
      </c>
      <c r="E1006" s="187" t="s">
        <v>3</v>
      </c>
      <c r="F1006" s="188" t="s">
        <v>1361</v>
      </c>
      <c r="G1006" s="13"/>
      <c r="H1006" s="187" t="s">
        <v>3</v>
      </c>
      <c r="I1006" s="189"/>
      <c r="J1006" s="13"/>
      <c r="K1006" s="13"/>
      <c r="L1006" s="185"/>
      <c r="M1006" s="190"/>
      <c r="N1006" s="191"/>
      <c r="O1006" s="191"/>
      <c r="P1006" s="191"/>
      <c r="Q1006" s="191"/>
      <c r="R1006" s="191"/>
      <c r="S1006" s="191"/>
      <c r="T1006" s="19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87" t="s">
        <v>166</v>
      </c>
      <c r="AU1006" s="187" t="s">
        <v>82</v>
      </c>
      <c r="AV1006" s="13" t="s">
        <v>80</v>
      </c>
      <c r="AW1006" s="13" t="s">
        <v>34</v>
      </c>
      <c r="AX1006" s="13" t="s">
        <v>72</v>
      </c>
      <c r="AY1006" s="187" t="s">
        <v>154</v>
      </c>
    </row>
    <row r="1007" s="14" customFormat="1">
      <c r="A1007" s="14"/>
      <c r="B1007" s="193"/>
      <c r="C1007" s="14"/>
      <c r="D1007" s="186" t="s">
        <v>166</v>
      </c>
      <c r="E1007" s="194" t="s">
        <v>3</v>
      </c>
      <c r="F1007" s="195" t="s">
        <v>1362</v>
      </c>
      <c r="G1007" s="14"/>
      <c r="H1007" s="196">
        <v>52</v>
      </c>
      <c r="I1007" s="197"/>
      <c r="J1007" s="14"/>
      <c r="K1007" s="14"/>
      <c r="L1007" s="193"/>
      <c r="M1007" s="198"/>
      <c r="N1007" s="199"/>
      <c r="O1007" s="199"/>
      <c r="P1007" s="199"/>
      <c r="Q1007" s="199"/>
      <c r="R1007" s="199"/>
      <c r="S1007" s="199"/>
      <c r="T1007" s="20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194" t="s">
        <v>166</v>
      </c>
      <c r="AU1007" s="194" t="s">
        <v>82</v>
      </c>
      <c r="AV1007" s="14" t="s">
        <v>82</v>
      </c>
      <c r="AW1007" s="14" t="s">
        <v>34</v>
      </c>
      <c r="AX1007" s="14" t="s">
        <v>72</v>
      </c>
      <c r="AY1007" s="194" t="s">
        <v>154</v>
      </c>
    </row>
    <row r="1008" s="15" customFormat="1">
      <c r="A1008" s="15"/>
      <c r="B1008" s="201"/>
      <c r="C1008" s="15"/>
      <c r="D1008" s="186" t="s">
        <v>166</v>
      </c>
      <c r="E1008" s="202" t="s">
        <v>3</v>
      </c>
      <c r="F1008" s="203" t="s">
        <v>171</v>
      </c>
      <c r="G1008" s="15"/>
      <c r="H1008" s="204">
        <v>654.05999999999995</v>
      </c>
      <c r="I1008" s="205"/>
      <c r="J1008" s="15"/>
      <c r="K1008" s="15"/>
      <c r="L1008" s="201"/>
      <c r="M1008" s="206"/>
      <c r="N1008" s="207"/>
      <c r="O1008" s="207"/>
      <c r="P1008" s="207"/>
      <c r="Q1008" s="207"/>
      <c r="R1008" s="207"/>
      <c r="S1008" s="207"/>
      <c r="T1008" s="208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02" t="s">
        <v>166</v>
      </c>
      <c r="AU1008" s="202" t="s">
        <v>82</v>
      </c>
      <c r="AV1008" s="15" t="s">
        <v>162</v>
      </c>
      <c r="AW1008" s="15" t="s">
        <v>34</v>
      </c>
      <c r="AX1008" s="15" t="s">
        <v>80</v>
      </c>
      <c r="AY1008" s="202" t="s">
        <v>154</v>
      </c>
    </row>
    <row r="1009" s="2" customFormat="1" ht="24.15" customHeight="1">
      <c r="A1009" s="40"/>
      <c r="B1009" s="166"/>
      <c r="C1009" s="167" t="s">
        <v>1379</v>
      </c>
      <c r="D1009" s="167" t="s">
        <v>157</v>
      </c>
      <c r="E1009" s="168" t="s">
        <v>1380</v>
      </c>
      <c r="F1009" s="169" t="s">
        <v>1381</v>
      </c>
      <c r="G1009" s="170" t="s">
        <v>186</v>
      </c>
      <c r="H1009" s="171">
        <v>58865.400000000001</v>
      </c>
      <c r="I1009" s="172"/>
      <c r="J1009" s="173">
        <f>ROUND(I1009*H1009,2)</f>
        <v>0</v>
      </c>
      <c r="K1009" s="169" t="s">
        <v>161</v>
      </c>
      <c r="L1009" s="41"/>
      <c r="M1009" s="174" t="s">
        <v>3</v>
      </c>
      <c r="N1009" s="175" t="s">
        <v>43</v>
      </c>
      <c r="O1009" s="74"/>
      <c r="P1009" s="176">
        <f>O1009*H1009</f>
        <v>0</v>
      </c>
      <c r="Q1009" s="176">
        <v>0</v>
      </c>
      <c r="R1009" s="176">
        <f>Q1009*H1009</f>
        <v>0</v>
      </c>
      <c r="S1009" s="176">
        <v>0</v>
      </c>
      <c r="T1009" s="177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178" t="s">
        <v>162</v>
      </c>
      <c r="AT1009" s="178" t="s">
        <v>157</v>
      </c>
      <c r="AU1009" s="178" t="s">
        <v>82</v>
      </c>
      <c r="AY1009" s="21" t="s">
        <v>154</v>
      </c>
      <c r="BE1009" s="179">
        <f>IF(N1009="základní",J1009,0)</f>
        <v>0</v>
      </c>
      <c r="BF1009" s="179">
        <f>IF(N1009="snížená",J1009,0)</f>
        <v>0</v>
      </c>
      <c r="BG1009" s="179">
        <f>IF(N1009="zákl. přenesená",J1009,0)</f>
        <v>0</v>
      </c>
      <c r="BH1009" s="179">
        <f>IF(N1009="sníž. přenesená",J1009,0)</f>
        <v>0</v>
      </c>
      <c r="BI1009" s="179">
        <f>IF(N1009="nulová",J1009,0)</f>
        <v>0</v>
      </c>
      <c r="BJ1009" s="21" t="s">
        <v>80</v>
      </c>
      <c r="BK1009" s="179">
        <f>ROUND(I1009*H1009,2)</f>
        <v>0</v>
      </c>
      <c r="BL1009" s="21" t="s">
        <v>162</v>
      </c>
      <c r="BM1009" s="178" t="s">
        <v>1382</v>
      </c>
    </row>
    <row r="1010" s="2" customFormat="1">
      <c r="A1010" s="40"/>
      <c r="B1010" s="41"/>
      <c r="C1010" s="40"/>
      <c r="D1010" s="180" t="s">
        <v>164</v>
      </c>
      <c r="E1010" s="40"/>
      <c r="F1010" s="181" t="s">
        <v>1383</v>
      </c>
      <c r="G1010" s="40"/>
      <c r="H1010" s="40"/>
      <c r="I1010" s="182"/>
      <c r="J1010" s="40"/>
      <c r="K1010" s="40"/>
      <c r="L1010" s="41"/>
      <c r="M1010" s="183"/>
      <c r="N1010" s="184"/>
      <c r="O1010" s="74"/>
      <c r="P1010" s="74"/>
      <c r="Q1010" s="74"/>
      <c r="R1010" s="74"/>
      <c r="S1010" s="74"/>
      <c r="T1010" s="75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21" t="s">
        <v>164</v>
      </c>
      <c r="AU1010" s="21" t="s">
        <v>82</v>
      </c>
    </row>
    <row r="1011" s="13" customFormat="1">
      <c r="A1011" s="13"/>
      <c r="B1011" s="185"/>
      <c r="C1011" s="13"/>
      <c r="D1011" s="186" t="s">
        <v>166</v>
      </c>
      <c r="E1011" s="187" t="s">
        <v>3</v>
      </c>
      <c r="F1011" s="188" t="s">
        <v>627</v>
      </c>
      <c r="G1011" s="13"/>
      <c r="H1011" s="187" t="s">
        <v>3</v>
      </c>
      <c r="I1011" s="189"/>
      <c r="J1011" s="13"/>
      <c r="K1011" s="13"/>
      <c r="L1011" s="185"/>
      <c r="M1011" s="190"/>
      <c r="N1011" s="191"/>
      <c r="O1011" s="191"/>
      <c r="P1011" s="191"/>
      <c r="Q1011" s="191"/>
      <c r="R1011" s="191"/>
      <c r="S1011" s="191"/>
      <c r="T1011" s="19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87" t="s">
        <v>166</v>
      </c>
      <c r="AU1011" s="187" t="s">
        <v>82</v>
      </c>
      <c r="AV1011" s="13" t="s">
        <v>80</v>
      </c>
      <c r="AW1011" s="13" t="s">
        <v>34</v>
      </c>
      <c r="AX1011" s="13" t="s">
        <v>72</v>
      </c>
      <c r="AY1011" s="187" t="s">
        <v>154</v>
      </c>
    </row>
    <row r="1012" s="14" customFormat="1">
      <c r="A1012" s="14"/>
      <c r="B1012" s="193"/>
      <c r="C1012" s="14"/>
      <c r="D1012" s="186" t="s">
        <v>166</v>
      </c>
      <c r="E1012" s="194" t="s">
        <v>3</v>
      </c>
      <c r="F1012" s="195" t="s">
        <v>1357</v>
      </c>
      <c r="G1012" s="14"/>
      <c r="H1012" s="196">
        <v>306</v>
      </c>
      <c r="I1012" s="197"/>
      <c r="J1012" s="14"/>
      <c r="K1012" s="14"/>
      <c r="L1012" s="193"/>
      <c r="M1012" s="198"/>
      <c r="N1012" s="199"/>
      <c r="O1012" s="199"/>
      <c r="P1012" s="199"/>
      <c r="Q1012" s="199"/>
      <c r="R1012" s="199"/>
      <c r="S1012" s="199"/>
      <c r="T1012" s="20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194" t="s">
        <v>166</v>
      </c>
      <c r="AU1012" s="194" t="s">
        <v>82</v>
      </c>
      <c r="AV1012" s="14" t="s">
        <v>82</v>
      </c>
      <c r="AW1012" s="14" t="s">
        <v>34</v>
      </c>
      <c r="AX1012" s="14" t="s">
        <v>72</v>
      </c>
      <c r="AY1012" s="194" t="s">
        <v>154</v>
      </c>
    </row>
    <row r="1013" s="13" customFormat="1">
      <c r="A1013" s="13"/>
      <c r="B1013" s="185"/>
      <c r="C1013" s="13"/>
      <c r="D1013" s="186" t="s">
        <v>166</v>
      </c>
      <c r="E1013" s="187" t="s">
        <v>3</v>
      </c>
      <c r="F1013" s="188" t="s">
        <v>1358</v>
      </c>
      <c r="G1013" s="13"/>
      <c r="H1013" s="187" t="s">
        <v>3</v>
      </c>
      <c r="I1013" s="189"/>
      <c r="J1013" s="13"/>
      <c r="K1013" s="13"/>
      <c r="L1013" s="185"/>
      <c r="M1013" s="190"/>
      <c r="N1013" s="191"/>
      <c r="O1013" s="191"/>
      <c r="P1013" s="191"/>
      <c r="Q1013" s="191"/>
      <c r="R1013" s="191"/>
      <c r="S1013" s="191"/>
      <c r="T1013" s="19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87" t="s">
        <v>166</v>
      </c>
      <c r="AU1013" s="187" t="s">
        <v>82</v>
      </c>
      <c r="AV1013" s="13" t="s">
        <v>80</v>
      </c>
      <c r="AW1013" s="13" t="s">
        <v>34</v>
      </c>
      <c r="AX1013" s="13" t="s">
        <v>72</v>
      </c>
      <c r="AY1013" s="187" t="s">
        <v>154</v>
      </c>
    </row>
    <row r="1014" s="14" customFormat="1">
      <c r="A1014" s="14"/>
      <c r="B1014" s="193"/>
      <c r="C1014" s="14"/>
      <c r="D1014" s="186" t="s">
        <v>166</v>
      </c>
      <c r="E1014" s="194" t="s">
        <v>3</v>
      </c>
      <c r="F1014" s="195" t="s">
        <v>1359</v>
      </c>
      <c r="G1014" s="14"/>
      <c r="H1014" s="196">
        <v>242.06</v>
      </c>
      <c r="I1014" s="197"/>
      <c r="J1014" s="14"/>
      <c r="K1014" s="14"/>
      <c r="L1014" s="193"/>
      <c r="M1014" s="198"/>
      <c r="N1014" s="199"/>
      <c r="O1014" s="199"/>
      <c r="P1014" s="199"/>
      <c r="Q1014" s="199"/>
      <c r="R1014" s="199"/>
      <c r="S1014" s="199"/>
      <c r="T1014" s="20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94" t="s">
        <v>166</v>
      </c>
      <c r="AU1014" s="194" t="s">
        <v>82</v>
      </c>
      <c r="AV1014" s="14" t="s">
        <v>82</v>
      </c>
      <c r="AW1014" s="14" t="s">
        <v>34</v>
      </c>
      <c r="AX1014" s="14" t="s">
        <v>72</v>
      </c>
      <c r="AY1014" s="194" t="s">
        <v>154</v>
      </c>
    </row>
    <row r="1015" s="14" customFormat="1">
      <c r="A1015" s="14"/>
      <c r="B1015" s="193"/>
      <c r="C1015" s="14"/>
      <c r="D1015" s="186" t="s">
        <v>166</v>
      </c>
      <c r="E1015" s="194" t="s">
        <v>3</v>
      </c>
      <c r="F1015" s="195" t="s">
        <v>1360</v>
      </c>
      <c r="G1015" s="14"/>
      <c r="H1015" s="196">
        <v>54</v>
      </c>
      <c r="I1015" s="197"/>
      <c r="J1015" s="14"/>
      <c r="K1015" s="14"/>
      <c r="L1015" s="193"/>
      <c r="M1015" s="198"/>
      <c r="N1015" s="199"/>
      <c r="O1015" s="199"/>
      <c r="P1015" s="199"/>
      <c r="Q1015" s="199"/>
      <c r="R1015" s="199"/>
      <c r="S1015" s="199"/>
      <c r="T1015" s="20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194" t="s">
        <v>166</v>
      </c>
      <c r="AU1015" s="194" t="s">
        <v>82</v>
      </c>
      <c r="AV1015" s="14" t="s">
        <v>82</v>
      </c>
      <c r="AW1015" s="14" t="s">
        <v>34</v>
      </c>
      <c r="AX1015" s="14" t="s">
        <v>72</v>
      </c>
      <c r="AY1015" s="194" t="s">
        <v>154</v>
      </c>
    </row>
    <row r="1016" s="13" customFormat="1">
      <c r="A1016" s="13"/>
      <c r="B1016" s="185"/>
      <c r="C1016" s="13"/>
      <c r="D1016" s="186" t="s">
        <v>166</v>
      </c>
      <c r="E1016" s="187" t="s">
        <v>3</v>
      </c>
      <c r="F1016" s="188" t="s">
        <v>1361</v>
      </c>
      <c r="G1016" s="13"/>
      <c r="H1016" s="187" t="s">
        <v>3</v>
      </c>
      <c r="I1016" s="189"/>
      <c r="J1016" s="13"/>
      <c r="K1016" s="13"/>
      <c r="L1016" s="185"/>
      <c r="M1016" s="190"/>
      <c r="N1016" s="191"/>
      <c r="O1016" s="191"/>
      <c r="P1016" s="191"/>
      <c r="Q1016" s="191"/>
      <c r="R1016" s="191"/>
      <c r="S1016" s="191"/>
      <c r="T1016" s="19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87" t="s">
        <v>166</v>
      </c>
      <c r="AU1016" s="187" t="s">
        <v>82</v>
      </c>
      <c r="AV1016" s="13" t="s">
        <v>80</v>
      </c>
      <c r="AW1016" s="13" t="s">
        <v>34</v>
      </c>
      <c r="AX1016" s="13" t="s">
        <v>72</v>
      </c>
      <c r="AY1016" s="187" t="s">
        <v>154</v>
      </c>
    </row>
    <row r="1017" s="14" customFormat="1">
      <c r="A1017" s="14"/>
      <c r="B1017" s="193"/>
      <c r="C1017" s="14"/>
      <c r="D1017" s="186" t="s">
        <v>166</v>
      </c>
      <c r="E1017" s="194" t="s">
        <v>3</v>
      </c>
      <c r="F1017" s="195" t="s">
        <v>1362</v>
      </c>
      <c r="G1017" s="14"/>
      <c r="H1017" s="196">
        <v>52</v>
      </c>
      <c r="I1017" s="197"/>
      <c r="J1017" s="14"/>
      <c r="K1017" s="14"/>
      <c r="L1017" s="193"/>
      <c r="M1017" s="198"/>
      <c r="N1017" s="199"/>
      <c r="O1017" s="199"/>
      <c r="P1017" s="199"/>
      <c r="Q1017" s="199"/>
      <c r="R1017" s="199"/>
      <c r="S1017" s="199"/>
      <c r="T1017" s="20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194" t="s">
        <v>166</v>
      </c>
      <c r="AU1017" s="194" t="s">
        <v>82</v>
      </c>
      <c r="AV1017" s="14" t="s">
        <v>82</v>
      </c>
      <c r="AW1017" s="14" t="s">
        <v>34</v>
      </c>
      <c r="AX1017" s="14" t="s">
        <v>72</v>
      </c>
      <c r="AY1017" s="194" t="s">
        <v>154</v>
      </c>
    </row>
    <row r="1018" s="15" customFormat="1">
      <c r="A1018" s="15"/>
      <c r="B1018" s="201"/>
      <c r="C1018" s="15"/>
      <c r="D1018" s="186" t="s">
        <v>166</v>
      </c>
      <c r="E1018" s="202" t="s">
        <v>3</v>
      </c>
      <c r="F1018" s="203" t="s">
        <v>171</v>
      </c>
      <c r="G1018" s="15"/>
      <c r="H1018" s="204">
        <v>654.05999999999995</v>
      </c>
      <c r="I1018" s="205"/>
      <c r="J1018" s="15"/>
      <c r="K1018" s="15"/>
      <c r="L1018" s="201"/>
      <c r="M1018" s="206"/>
      <c r="N1018" s="207"/>
      <c r="O1018" s="207"/>
      <c r="P1018" s="207"/>
      <c r="Q1018" s="207"/>
      <c r="R1018" s="207"/>
      <c r="S1018" s="207"/>
      <c r="T1018" s="20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02" t="s">
        <v>166</v>
      </c>
      <c r="AU1018" s="202" t="s">
        <v>82</v>
      </c>
      <c r="AV1018" s="15" t="s">
        <v>162</v>
      </c>
      <c r="AW1018" s="15" t="s">
        <v>34</v>
      </c>
      <c r="AX1018" s="15" t="s">
        <v>80</v>
      </c>
      <c r="AY1018" s="202" t="s">
        <v>154</v>
      </c>
    </row>
    <row r="1019" s="14" customFormat="1">
      <c r="A1019" s="14"/>
      <c r="B1019" s="193"/>
      <c r="C1019" s="14"/>
      <c r="D1019" s="186" t="s">
        <v>166</v>
      </c>
      <c r="E1019" s="14"/>
      <c r="F1019" s="195" t="s">
        <v>1368</v>
      </c>
      <c r="G1019" s="14"/>
      <c r="H1019" s="196">
        <v>58865.400000000001</v>
      </c>
      <c r="I1019" s="197"/>
      <c r="J1019" s="14"/>
      <c r="K1019" s="14"/>
      <c r="L1019" s="193"/>
      <c r="M1019" s="198"/>
      <c r="N1019" s="199"/>
      <c r="O1019" s="199"/>
      <c r="P1019" s="199"/>
      <c r="Q1019" s="199"/>
      <c r="R1019" s="199"/>
      <c r="S1019" s="199"/>
      <c r="T1019" s="20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194" t="s">
        <v>166</v>
      </c>
      <c r="AU1019" s="194" t="s">
        <v>82</v>
      </c>
      <c r="AV1019" s="14" t="s">
        <v>82</v>
      </c>
      <c r="AW1019" s="14" t="s">
        <v>4</v>
      </c>
      <c r="AX1019" s="14" t="s">
        <v>80</v>
      </c>
      <c r="AY1019" s="194" t="s">
        <v>154</v>
      </c>
    </row>
    <row r="1020" s="2" customFormat="1" ht="24.15" customHeight="1">
      <c r="A1020" s="40"/>
      <c r="B1020" s="166"/>
      <c r="C1020" s="167" t="s">
        <v>1384</v>
      </c>
      <c r="D1020" s="167" t="s">
        <v>157</v>
      </c>
      <c r="E1020" s="168" t="s">
        <v>1385</v>
      </c>
      <c r="F1020" s="169" t="s">
        <v>1386</v>
      </c>
      <c r="G1020" s="170" t="s">
        <v>186</v>
      </c>
      <c r="H1020" s="171">
        <v>654.05999999999995</v>
      </c>
      <c r="I1020" s="172"/>
      <c r="J1020" s="173">
        <f>ROUND(I1020*H1020,2)</f>
        <v>0</v>
      </c>
      <c r="K1020" s="169" t="s">
        <v>161</v>
      </c>
      <c r="L1020" s="41"/>
      <c r="M1020" s="174" t="s">
        <v>3</v>
      </c>
      <c r="N1020" s="175" t="s">
        <v>43</v>
      </c>
      <c r="O1020" s="74"/>
      <c r="P1020" s="176">
        <f>O1020*H1020</f>
        <v>0</v>
      </c>
      <c r="Q1020" s="176">
        <v>0</v>
      </c>
      <c r="R1020" s="176">
        <f>Q1020*H1020</f>
        <v>0</v>
      </c>
      <c r="S1020" s="176">
        <v>0</v>
      </c>
      <c r="T1020" s="177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178" t="s">
        <v>162</v>
      </c>
      <c r="AT1020" s="178" t="s">
        <v>157</v>
      </c>
      <c r="AU1020" s="178" t="s">
        <v>82</v>
      </c>
      <c r="AY1020" s="21" t="s">
        <v>154</v>
      </c>
      <c r="BE1020" s="179">
        <f>IF(N1020="základní",J1020,0)</f>
        <v>0</v>
      </c>
      <c r="BF1020" s="179">
        <f>IF(N1020="snížená",J1020,0)</f>
        <v>0</v>
      </c>
      <c r="BG1020" s="179">
        <f>IF(N1020="zákl. přenesená",J1020,0)</f>
        <v>0</v>
      </c>
      <c r="BH1020" s="179">
        <f>IF(N1020="sníž. přenesená",J1020,0)</f>
        <v>0</v>
      </c>
      <c r="BI1020" s="179">
        <f>IF(N1020="nulová",J1020,0)</f>
        <v>0</v>
      </c>
      <c r="BJ1020" s="21" t="s">
        <v>80</v>
      </c>
      <c r="BK1020" s="179">
        <f>ROUND(I1020*H1020,2)</f>
        <v>0</v>
      </c>
      <c r="BL1020" s="21" t="s">
        <v>162</v>
      </c>
      <c r="BM1020" s="178" t="s">
        <v>1387</v>
      </c>
    </row>
    <row r="1021" s="2" customFormat="1">
      <c r="A1021" s="40"/>
      <c r="B1021" s="41"/>
      <c r="C1021" s="40"/>
      <c r="D1021" s="180" t="s">
        <v>164</v>
      </c>
      <c r="E1021" s="40"/>
      <c r="F1021" s="181" t="s">
        <v>1388</v>
      </c>
      <c r="G1021" s="40"/>
      <c r="H1021" s="40"/>
      <c r="I1021" s="182"/>
      <c r="J1021" s="40"/>
      <c r="K1021" s="40"/>
      <c r="L1021" s="41"/>
      <c r="M1021" s="183"/>
      <c r="N1021" s="184"/>
      <c r="O1021" s="74"/>
      <c r="P1021" s="74"/>
      <c r="Q1021" s="74"/>
      <c r="R1021" s="74"/>
      <c r="S1021" s="74"/>
      <c r="T1021" s="75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21" t="s">
        <v>164</v>
      </c>
      <c r="AU1021" s="21" t="s">
        <v>82</v>
      </c>
    </row>
    <row r="1022" s="13" customFormat="1">
      <c r="A1022" s="13"/>
      <c r="B1022" s="185"/>
      <c r="C1022" s="13"/>
      <c r="D1022" s="186" t="s">
        <v>166</v>
      </c>
      <c r="E1022" s="187" t="s">
        <v>3</v>
      </c>
      <c r="F1022" s="188" t="s">
        <v>627</v>
      </c>
      <c r="G1022" s="13"/>
      <c r="H1022" s="187" t="s">
        <v>3</v>
      </c>
      <c r="I1022" s="189"/>
      <c r="J1022" s="13"/>
      <c r="K1022" s="13"/>
      <c r="L1022" s="185"/>
      <c r="M1022" s="190"/>
      <c r="N1022" s="191"/>
      <c r="O1022" s="191"/>
      <c r="P1022" s="191"/>
      <c r="Q1022" s="191"/>
      <c r="R1022" s="191"/>
      <c r="S1022" s="191"/>
      <c r="T1022" s="19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87" t="s">
        <v>166</v>
      </c>
      <c r="AU1022" s="187" t="s">
        <v>82</v>
      </c>
      <c r="AV1022" s="13" t="s">
        <v>80</v>
      </c>
      <c r="AW1022" s="13" t="s">
        <v>34</v>
      </c>
      <c r="AX1022" s="13" t="s">
        <v>72</v>
      </c>
      <c r="AY1022" s="187" t="s">
        <v>154</v>
      </c>
    </row>
    <row r="1023" s="14" customFormat="1">
      <c r="A1023" s="14"/>
      <c r="B1023" s="193"/>
      <c r="C1023" s="14"/>
      <c r="D1023" s="186" t="s">
        <v>166</v>
      </c>
      <c r="E1023" s="194" t="s">
        <v>3</v>
      </c>
      <c r="F1023" s="195" t="s">
        <v>1357</v>
      </c>
      <c r="G1023" s="14"/>
      <c r="H1023" s="196">
        <v>306</v>
      </c>
      <c r="I1023" s="197"/>
      <c r="J1023" s="14"/>
      <c r="K1023" s="14"/>
      <c r="L1023" s="193"/>
      <c r="M1023" s="198"/>
      <c r="N1023" s="199"/>
      <c r="O1023" s="199"/>
      <c r="P1023" s="199"/>
      <c r="Q1023" s="199"/>
      <c r="R1023" s="199"/>
      <c r="S1023" s="199"/>
      <c r="T1023" s="20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194" t="s">
        <v>166</v>
      </c>
      <c r="AU1023" s="194" t="s">
        <v>82</v>
      </c>
      <c r="AV1023" s="14" t="s">
        <v>82</v>
      </c>
      <c r="AW1023" s="14" t="s">
        <v>34</v>
      </c>
      <c r="AX1023" s="14" t="s">
        <v>72</v>
      </c>
      <c r="AY1023" s="194" t="s">
        <v>154</v>
      </c>
    </row>
    <row r="1024" s="13" customFormat="1">
      <c r="A1024" s="13"/>
      <c r="B1024" s="185"/>
      <c r="C1024" s="13"/>
      <c r="D1024" s="186" t="s">
        <v>166</v>
      </c>
      <c r="E1024" s="187" t="s">
        <v>3</v>
      </c>
      <c r="F1024" s="188" t="s">
        <v>1358</v>
      </c>
      <c r="G1024" s="13"/>
      <c r="H1024" s="187" t="s">
        <v>3</v>
      </c>
      <c r="I1024" s="189"/>
      <c r="J1024" s="13"/>
      <c r="K1024" s="13"/>
      <c r="L1024" s="185"/>
      <c r="M1024" s="190"/>
      <c r="N1024" s="191"/>
      <c r="O1024" s="191"/>
      <c r="P1024" s="191"/>
      <c r="Q1024" s="191"/>
      <c r="R1024" s="191"/>
      <c r="S1024" s="191"/>
      <c r="T1024" s="19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87" t="s">
        <v>166</v>
      </c>
      <c r="AU1024" s="187" t="s">
        <v>82</v>
      </c>
      <c r="AV1024" s="13" t="s">
        <v>80</v>
      </c>
      <c r="AW1024" s="13" t="s">
        <v>34</v>
      </c>
      <c r="AX1024" s="13" t="s">
        <v>72</v>
      </c>
      <c r="AY1024" s="187" t="s">
        <v>154</v>
      </c>
    </row>
    <row r="1025" s="14" customFormat="1">
      <c r="A1025" s="14"/>
      <c r="B1025" s="193"/>
      <c r="C1025" s="14"/>
      <c r="D1025" s="186" t="s">
        <v>166</v>
      </c>
      <c r="E1025" s="194" t="s">
        <v>3</v>
      </c>
      <c r="F1025" s="195" t="s">
        <v>1359</v>
      </c>
      <c r="G1025" s="14"/>
      <c r="H1025" s="196">
        <v>242.06</v>
      </c>
      <c r="I1025" s="197"/>
      <c r="J1025" s="14"/>
      <c r="K1025" s="14"/>
      <c r="L1025" s="193"/>
      <c r="M1025" s="198"/>
      <c r="N1025" s="199"/>
      <c r="O1025" s="199"/>
      <c r="P1025" s="199"/>
      <c r="Q1025" s="199"/>
      <c r="R1025" s="199"/>
      <c r="S1025" s="199"/>
      <c r="T1025" s="20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194" t="s">
        <v>166</v>
      </c>
      <c r="AU1025" s="194" t="s">
        <v>82</v>
      </c>
      <c r="AV1025" s="14" t="s">
        <v>82</v>
      </c>
      <c r="AW1025" s="14" t="s">
        <v>34</v>
      </c>
      <c r="AX1025" s="14" t="s">
        <v>72</v>
      </c>
      <c r="AY1025" s="194" t="s">
        <v>154</v>
      </c>
    </row>
    <row r="1026" s="14" customFormat="1">
      <c r="A1026" s="14"/>
      <c r="B1026" s="193"/>
      <c r="C1026" s="14"/>
      <c r="D1026" s="186" t="s">
        <v>166</v>
      </c>
      <c r="E1026" s="194" t="s">
        <v>3</v>
      </c>
      <c r="F1026" s="195" t="s">
        <v>1360</v>
      </c>
      <c r="G1026" s="14"/>
      <c r="H1026" s="196">
        <v>54</v>
      </c>
      <c r="I1026" s="197"/>
      <c r="J1026" s="14"/>
      <c r="K1026" s="14"/>
      <c r="L1026" s="193"/>
      <c r="M1026" s="198"/>
      <c r="N1026" s="199"/>
      <c r="O1026" s="199"/>
      <c r="P1026" s="199"/>
      <c r="Q1026" s="199"/>
      <c r="R1026" s="199"/>
      <c r="S1026" s="199"/>
      <c r="T1026" s="20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194" t="s">
        <v>166</v>
      </c>
      <c r="AU1026" s="194" t="s">
        <v>82</v>
      </c>
      <c r="AV1026" s="14" t="s">
        <v>82</v>
      </c>
      <c r="AW1026" s="14" t="s">
        <v>34</v>
      </c>
      <c r="AX1026" s="14" t="s">
        <v>72</v>
      </c>
      <c r="AY1026" s="194" t="s">
        <v>154</v>
      </c>
    </row>
    <row r="1027" s="13" customFormat="1">
      <c r="A1027" s="13"/>
      <c r="B1027" s="185"/>
      <c r="C1027" s="13"/>
      <c r="D1027" s="186" t="s">
        <v>166</v>
      </c>
      <c r="E1027" s="187" t="s">
        <v>3</v>
      </c>
      <c r="F1027" s="188" t="s">
        <v>1361</v>
      </c>
      <c r="G1027" s="13"/>
      <c r="H1027" s="187" t="s">
        <v>3</v>
      </c>
      <c r="I1027" s="189"/>
      <c r="J1027" s="13"/>
      <c r="K1027" s="13"/>
      <c r="L1027" s="185"/>
      <c r="M1027" s="190"/>
      <c r="N1027" s="191"/>
      <c r="O1027" s="191"/>
      <c r="P1027" s="191"/>
      <c r="Q1027" s="191"/>
      <c r="R1027" s="191"/>
      <c r="S1027" s="191"/>
      <c r="T1027" s="19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87" t="s">
        <v>166</v>
      </c>
      <c r="AU1027" s="187" t="s">
        <v>82</v>
      </c>
      <c r="AV1027" s="13" t="s">
        <v>80</v>
      </c>
      <c r="AW1027" s="13" t="s">
        <v>34</v>
      </c>
      <c r="AX1027" s="13" t="s">
        <v>72</v>
      </c>
      <c r="AY1027" s="187" t="s">
        <v>154</v>
      </c>
    </row>
    <row r="1028" s="14" customFormat="1">
      <c r="A1028" s="14"/>
      <c r="B1028" s="193"/>
      <c r="C1028" s="14"/>
      <c r="D1028" s="186" t="s">
        <v>166</v>
      </c>
      <c r="E1028" s="194" t="s">
        <v>3</v>
      </c>
      <c r="F1028" s="195" t="s">
        <v>1362</v>
      </c>
      <c r="G1028" s="14"/>
      <c r="H1028" s="196">
        <v>52</v>
      </c>
      <c r="I1028" s="197"/>
      <c r="J1028" s="14"/>
      <c r="K1028" s="14"/>
      <c r="L1028" s="193"/>
      <c r="M1028" s="198"/>
      <c r="N1028" s="199"/>
      <c r="O1028" s="199"/>
      <c r="P1028" s="199"/>
      <c r="Q1028" s="199"/>
      <c r="R1028" s="199"/>
      <c r="S1028" s="199"/>
      <c r="T1028" s="20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194" t="s">
        <v>166</v>
      </c>
      <c r="AU1028" s="194" t="s">
        <v>82</v>
      </c>
      <c r="AV1028" s="14" t="s">
        <v>82</v>
      </c>
      <c r="AW1028" s="14" t="s">
        <v>34</v>
      </c>
      <c r="AX1028" s="14" t="s">
        <v>72</v>
      </c>
      <c r="AY1028" s="194" t="s">
        <v>154</v>
      </c>
    </row>
    <row r="1029" s="15" customFormat="1">
      <c r="A1029" s="15"/>
      <c r="B1029" s="201"/>
      <c r="C1029" s="15"/>
      <c r="D1029" s="186" t="s">
        <v>166</v>
      </c>
      <c r="E1029" s="202" t="s">
        <v>3</v>
      </c>
      <c r="F1029" s="203" t="s">
        <v>171</v>
      </c>
      <c r="G1029" s="15"/>
      <c r="H1029" s="204">
        <v>654.05999999999995</v>
      </c>
      <c r="I1029" s="205"/>
      <c r="J1029" s="15"/>
      <c r="K1029" s="15"/>
      <c r="L1029" s="201"/>
      <c r="M1029" s="206"/>
      <c r="N1029" s="207"/>
      <c r="O1029" s="207"/>
      <c r="P1029" s="207"/>
      <c r="Q1029" s="207"/>
      <c r="R1029" s="207"/>
      <c r="S1029" s="207"/>
      <c r="T1029" s="208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02" t="s">
        <v>166</v>
      </c>
      <c r="AU1029" s="202" t="s">
        <v>82</v>
      </c>
      <c r="AV1029" s="15" t="s">
        <v>162</v>
      </c>
      <c r="AW1029" s="15" t="s">
        <v>34</v>
      </c>
      <c r="AX1029" s="15" t="s">
        <v>80</v>
      </c>
      <c r="AY1029" s="202" t="s">
        <v>154</v>
      </c>
    </row>
    <row r="1030" s="2" customFormat="1" ht="37.8" customHeight="1">
      <c r="A1030" s="40"/>
      <c r="B1030" s="166"/>
      <c r="C1030" s="167" t="s">
        <v>1389</v>
      </c>
      <c r="D1030" s="167" t="s">
        <v>157</v>
      </c>
      <c r="E1030" s="168" t="s">
        <v>1390</v>
      </c>
      <c r="F1030" s="169" t="s">
        <v>1391</v>
      </c>
      <c r="G1030" s="170" t="s">
        <v>186</v>
      </c>
      <c r="H1030" s="171">
        <v>425.81</v>
      </c>
      <c r="I1030" s="172"/>
      <c r="J1030" s="173">
        <f>ROUND(I1030*H1030,2)</f>
        <v>0</v>
      </c>
      <c r="K1030" s="169" t="s">
        <v>161</v>
      </c>
      <c r="L1030" s="41"/>
      <c r="M1030" s="174" t="s">
        <v>3</v>
      </c>
      <c r="N1030" s="175" t="s">
        <v>43</v>
      </c>
      <c r="O1030" s="74"/>
      <c r="P1030" s="176">
        <f>O1030*H1030</f>
        <v>0</v>
      </c>
      <c r="Q1030" s="176">
        <v>0.00012999999999999999</v>
      </c>
      <c r="R1030" s="176">
        <f>Q1030*H1030</f>
        <v>0.055355299999999996</v>
      </c>
      <c r="S1030" s="176">
        <v>0</v>
      </c>
      <c r="T1030" s="177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178" t="s">
        <v>162</v>
      </c>
      <c r="AT1030" s="178" t="s">
        <v>157</v>
      </c>
      <c r="AU1030" s="178" t="s">
        <v>82</v>
      </c>
      <c r="AY1030" s="21" t="s">
        <v>154</v>
      </c>
      <c r="BE1030" s="179">
        <f>IF(N1030="základní",J1030,0)</f>
        <v>0</v>
      </c>
      <c r="BF1030" s="179">
        <f>IF(N1030="snížená",J1030,0)</f>
        <v>0</v>
      </c>
      <c r="BG1030" s="179">
        <f>IF(N1030="zákl. přenesená",J1030,0)</f>
        <v>0</v>
      </c>
      <c r="BH1030" s="179">
        <f>IF(N1030="sníž. přenesená",J1030,0)</f>
        <v>0</v>
      </c>
      <c r="BI1030" s="179">
        <f>IF(N1030="nulová",J1030,0)</f>
        <v>0</v>
      </c>
      <c r="BJ1030" s="21" t="s">
        <v>80</v>
      </c>
      <c r="BK1030" s="179">
        <f>ROUND(I1030*H1030,2)</f>
        <v>0</v>
      </c>
      <c r="BL1030" s="21" t="s">
        <v>162</v>
      </c>
      <c r="BM1030" s="178" t="s">
        <v>1392</v>
      </c>
    </row>
    <row r="1031" s="2" customFormat="1">
      <c r="A1031" s="40"/>
      <c r="B1031" s="41"/>
      <c r="C1031" s="40"/>
      <c r="D1031" s="180" t="s">
        <v>164</v>
      </c>
      <c r="E1031" s="40"/>
      <c r="F1031" s="181" t="s">
        <v>1393</v>
      </c>
      <c r="G1031" s="40"/>
      <c r="H1031" s="40"/>
      <c r="I1031" s="182"/>
      <c r="J1031" s="40"/>
      <c r="K1031" s="40"/>
      <c r="L1031" s="41"/>
      <c r="M1031" s="183"/>
      <c r="N1031" s="184"/>
      <c r="O1031" s="74"/>
      <c r="P1031" s="74"/>
      <c r="Q1031" s="74"/>
      <c r="R1031" s="74"/>
      <c r="S1031" s="74"/>
      <c r="T1031" s="75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21" t="s">
        <v>164</v>
      </c>
      <c r="AU1031" s="21" t="s">
        <v>82</v>
      </c>
    </row>
    <row r="1032" s="14" customFormat="1">
      <c r="A1032" s="14"/>
      <c r="B1032" s="193"/>
      <c r="C1032" s="14"/>
      <c r="D1032" s="186" t="s">
        <v>166</v>
      </c>
      <c r="E1032" s="194" t="s">
        <v>3</v>
      </c>
      <c r="F1032" s="195" t="s">
        <v>1394</v>
      </c>
      <c r="G1032" s="14"/>
      <c r="H1032" s="196">
        <v>425.81</v>
      </c>
      <c r="I1032" s="197"/>
      <c r="J1032" s="14"/>
      <c r="K1032" s="14"/>
      <c r="L1032" s="193"/>
      <c r="M1032" s="198"/>
      <c r="N1032" s="199"/>
      <c r="O1032" s="199"/>
      <c r="P1032" s="199"/>
      <c r="Q1032" s="199"/>
      <c r="R1032" s="199"/>
      <c r="S1032" s="199"/>
      <c r="T1032" s="20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194" t="s">
        <v>166</v>
      </c>
      <c r="AU1032" s="194" t="s">
        <v>82</v>
      </c>
      <c r="AV1032" s="14" t="s">
        <v>82</v>
      </c>
      <c r="AW1032" s="14" t="s">
        <v>34</v>
      </c>
      <c r="AX1032" s="14" t="s">
        <v>80</v>
      </c>
      <c r="AY1032" s="194" t="s">
        <v>154</v>
      </c>
    </row>
    <row r="1033" s="2" customFormat="1" ht="37.8" customHeight="1">
      <c r="A1033" s="40"/>
      <c r="B1033" s="166"/>
      <c r="C1033" s="167" t="s">
        <v>1395</v>
      </c>
      <c r="D1033" s="167" t="s">
        <v>157</v>
      </c>
      <c r="E1033" s="168" t="s">
        <v>1396</v>
      </c>
      <c r="F1033" s="169" t="s">
        <v>1397</v>
      </c>
      <c r="G1033" s="170" t="s">
        <v>186</v>
      </c>
      <c r="H1033" s="171">
        <v>425.81</v>
      </c>
      <c r="I1033" s="172"/>
      <c r="J1033" s="173">
        <f>ROUND(I1033*H1033,2)</f>
        <v>0</v>
      </c>
      <c r="K1033" s="169" t="s">
        <v>161</v>
      </c>
      <c r="L1033" s="41"/>
      <c r="M1033" s="174" t="s">
        <v>3</v>
      </c>
      <c r="N1033" s="175" t="s">
        <v>43</v>
      </c>
      <c r="O1033" s="74"/>
      <c r="P1033" s="176">
        <f>O1033*H1033</f>
        <v>0</v>
      </c>
      <c r="Q1033" s="176">
        <v>4.0000000000000003E-05</v>
      </c>
      <c r="R1033" s="176">
        <f>Q1033*H1033</f>
        <v>0.017032400000000003</v>
      </c>
      <c r="S1033" s="176">
        <v>0</v>
      </c>
      <c r="T1033" s="177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178" t="s">
        <v>162</v>
      </c>
      <c r="AT1033" s="178" t="s">
        <v>157</v>
      </c>
      <c r="AU1033" s="178" t="s">
        <v>82</v>
      </c>
      <c r="AY1033" s="21" t="s">
        <v>154</v>
      </c>
      <c r="BE1033" s="179">
        <f>IF(N1033="základní",J1033,0)</f>
        <v>0</v>
      </c>
      <c r="BF1033" s="179">
        <f>IF(N1033="snížená",J1033,0)</f>
        <v>0</v>
      </c>
      <c r="BG1033" s="179">
        <f>IF(N1033="zákl. přenesená",J1033,0)</f>
        <v>0</v>
      </c>
      <c r="BH1033" s="179">
        <f>IF(N1033="sníž. přenesená",J1033,0)</f>
        <v>0</v>
      </c>
      <c r="BI1033" s="179">
        <f>IF(N1033="nulová",J1033,0)</f>
        <v>0</v>
      </c>
      <c r="BJ1033" s="21" t="s">
        <v>80</v>
      </c>
      <c r="BK1033" s="179">
        <f>ROUND(I1033*H1033,2)</f>
        <v>0</v>
      </c>
      <c r="BL1033" s="21" t="s">
        <v>162</v>
      </c>
      <c r="BM1033" s="178" t="s">
        <v>1398</v>
      </c>
    </row>
    <row r="1034" s="2" customFormat="1">
      <c r="A1034" s="40"/>
      <c r="B1034" s="41"/>
      <c r="C1034" s="40"/>
      <c r="D1034" s="180" t="s">
        <v>164</v>
      </c>
      <c r="E1034" s="40"/>
      <c r="F1034" s="181" t="s">
        <v>1399</v>
      </c>
      <c r="G1034" s="40"/>
      <c r="H1034" s="40"/>
      <c r="I1034" s="182"/>
      <c r="J1034" s="40"/>
      <c r="K1034" s="40"/>
      <c r="L1034" s="41"/>
      <c r="M1034" s="183"/>
      <c r="N1034" s="184"/>
      <c r="O1034" s="74"/>
      <c r="P1034" s="74"/>
      <c r="Q1034" s="74"/>
      <c r="R1034" s="74"/>
      <c r="S1034" s="74"/>
      <c r="T1034" s="75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21" t="s">
        <v>164</v>
      </c>
      <c r="AU1034" s="21" t="s">
        <v>82</v>
      </c>
    </row>
    <row r="1035" s="2" customFormat="1" ht="24.15" customHeight="1">
      <c r="A1035" s="40"/>
      <c r="B1035" s="166"/>
      <c r="C1035" s="167" t="s">
        <v>1400</v>
      </c>
      <c r="D1035" s="167" t="s">
        <v>157</v>
      </c>
      <c r="E1035" s="168" t="s">
        <v>1401</v>
      </c>
      <c r="F1035" s="169" t="s">
        <v>1402</v>
      </c>
      <c r="G1035" s="170" t="s">
        <v>317</v>
      </c>
      <c r="H1035" s="171">
        <v>6</v>
      </c>
      <c r="I1035" s="172"/>
      <c r="J1035" s="173">
        <f>ROUND(I1035*H1035,2)</f>
        <v>0</v>
      </c>
      <c r="K1035" s="169" t="s">
        <v>161</v>
      </c>
      <c r="L1035" s="41"/>
      <c r="M1035" s="174" t="s">
        <v>3</v>
      </c>
      <c r="N1035" s="175" t="s">
        <v>43</v>
      </c>
      <c r="O1035" s="74"/>
      <c r="P1035" s="176">
        <f>O1035*H1035</f>
        <v>0</v>
      </c>
      <c r="Q1035" s="176">
        <v>0.00011</v>
      </c>
      <c r="R1035" s="176">
        <f>Q1035*H1035</f>
        <v>0.00066</v>
      </c>
      <c r="S1035" s="176">
        <v>0</v>
      </c>
      <c r="T1035" s="177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178" t="s">
        <v>162</v>
      </c>
      <c r="AT1035" s="178" t="s">
        <v>157</v>
      </c>
      <c r="AU1035" s="178" t="s">
        <v>82</v>
      </c>
      <c r="AY1035" s="21" t="s">
        <v>154</v>
      </c>
      <c r="BE1035" s="179">
        <f>IF(N1035="základní",J1035,0)</f>
        <v>0</v>
      </c>
      <c r="BF1035" s="179">
        <f>IF(N1035="snížená",J1035,0)</f>
        <v>0</v>
      </c>
      <c r="BG1035" s="179">
        <f>IF(N1035="zákl. přenesená",J1035,0)</f>
        <v>0</v>
      </c>
      <c r="BH1035" s="179">
        <f>IF(N1035="sníž. přenesená",J1035,0)</f>
        <v>0</v>
      </c>
      <c r="BI1035" s="179">
        <f>IF(N1035="nulová",J1035,0)</f>
        <v>0</v>
      </c>
      <c r="BJ1035" s="21" t="s">
        <v>80</v>
      </c>
      <c r="BK1035" s="179">
        <f>ROUND(I1035*H1035,2)</f>
        <v>0</v>
      </c>
      <c r="BL1035" s="21" t="s">
        <v>162</v>
      </c>
      <c r="BM1035" s="178" t="s">
        <v>1403</v>
      </c>
    </row>
    <row r="1036" s="2" customFormat="1">
      <c r="A1036" s="40"/>
      <c r="B1036" s="41"/>
      <c r="C1036" s="40"/>
      <c r="D1036" s="180" t="s">
        <v>164</v>
      </c>
      <c r="E1036" s="40"/>
      <c r="F1036" s="181" t="s">
        <v>1404</v>
      </c>
      <c r="G1036" s="40"/>
      <c r="H1036" s="40"/>
      <c r="I1036" s="182"/>
      <c r="J1036" s="40"/>
      <c r="K1036" s="40"/>
      <c r="L1036" s="41"/>
      <c r="M1036" s="183"/>
      <c r="N1036" s="184"/>
      <c r="O1036" s="74"/>
      <c r="P1036" s="74"/>
      <c r="Q1036" s="74"/>
      <c r="R1036" s="74"/>
      <c r="S1036" s="74"/>
      <c r="T1036" s="75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21" t="s">
        <v>164</v>
      </c>
      <c r="AU1036" s="21" t="s">
        <v>82</v>
      </c>
    </row>
    <row r="1037" s="13" customFormat="1">
      <c r="A1037" s="13"/>
      <c r="B1037" s="185"/>
      <c r="C1037" s="13"/>
      <c r="D1037" s="186" t="s">
        <v>166</v>
      </c>
      <c r="E1037" s="187" t="s">
        <v>3</v>
      </c>
      <c r="F1037" s="188" t="s">
        <v>195</v>
      </c>
      <c r="G1037" s="13"/>
      <c r="H1037" s="187" t="s">
        <v>3</v>
      </c>
      <c r="I1037" s="189"/>
      <c r="J1037" s="13"/>
      <c r="K1037" s="13"/>
      <c r="L1037" s="185"/>
      <c r="M1037" s="190"/>
      <c r="N1037" s="191"/>
      <c r="O1037" s="191"/>
      <c r="P1037" s="191"/>
      <c r="Q1037" s="191"/>
      <c r="R1037" s="191"/>
      <c r="S1037" s="191"/>
      <c r="T1037" s="19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87" t="s">
        <v>166</v>
      </c>
      <c r="AU1037" s="187" t="s">
        <v>82</v>
      </c>
      <c r="AV1037" s="13" t="s">
        <v>80</v>
      </c>
      <c r="AW1037" s="13" t="s">
        <v>34</v>
      </c>
      <c r="AX1037" s="13" t="s">
        <v>72</v>
      </c>
      <c r="AY1037" s="187" t="s">
        <v>154</v>
      </c>
    </row>
    <row r="1038" s="13" customFormat="1">
      <c r="A1038" s="13"/>
      <c r="B1038" s="185"/>
      <c r="C1038" s="13"/>
      <c r="D1038" s="186" t="s">
        <v>166</v>
      </c>
      <c r="E1038" s="187" t="s">
        <v>3</v>
      </c>
      <c r="F1038" s="188" t="s">
        <v>1405</v>
      </c>
      <c r="G1038" s="13"/>
      <c r="H1038" s="187" t="s">
        <v>3</v>
      </c>
      <c r="I1038" s="189"/>
      <c r="J1038" s="13"/>
      <c r="K1038" s="13"/>
      <c r="L1038" s="185"/>
      <c r="M1038" s="190"/>
      <c r="N1038" s="191"/>
      <c r="O1038" s="191"/>
      <c r="P1038" s="191"/>
      <c r="Q1038" s="191"/>
      <c r="R1038" s="191"/>
      <c r="S1038" s="191"/>
      <c r="T1038" s="19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187" t="s">
        <v>166</v>
      </c>
      <c r="AU1038" s="187" t="s">
        <v>82</v>
      </c>
      <c r="AV1038" s="13" t="s">
        <v>80</v>
      </c>
      <c r="AW1038" s="13" t="s">
        <v>34</v>
      </c>
      <c r="AX1038" s="13" t="s">
        <v>72</v>
      </c>
      <c r="AY1038" s="187" t="s">
        <v>154</v>
      </c>
    </row>
    <row r="1039" s="14" customFormat="1">
      <c r="A1039" s="14"/>
      <c r="B1039" s="193"/>
      <c r="C1039" s="14"/>
      <c r="D1039" s="186" t="s">
        <v>166</v>
      </c>
      <c r="E1039" s="194" t="s">
        <v>3</v>
      </c>
      <c r="F1039" s="195" t="s">
        <v>656</v>
      </c>
      <c r="G1039" s="14"/>
      <c r="H1039" s="196">
        <v>2</v>
      </c>
      <c r="I1039" s="197"/>
      <c r="J1039" s="14"/>
      <c r="K1039" s="14"/>
      <c r="L1039" s="193"/>
      <c r="M1039" s="198"/>
      <c r="N1039" s="199"/>
      <c r="O1039" s="199"/>
      <c r="P1039" s="199"/>
      <c r="Q1039" s="199"/>
      <c r="R1039" s="199"/>
      <c r="S1039" s="199"/>
      <c r="T1039" s="20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194" t="s">
        <v>166</v>
      </c>
      <c r="AU1039" s="194" t="s">
        <v>82</v>
      </c>
      <c r="AV1039" s="14" t="s">
        <v>82</v>
      </c>
      <c r="AW1039" s="14" t="s">
        <v>34</v>
      </c>
      <c r="AX1039" s="14" t="s">
        <v>72</v>
      </c>
      <c r="AY1039" s="194" t="s">
        <v>154</v>
      </c>
    </row>
    <row r="1040" s="13" customFormat="1">
      <c r="A1040" s="13"/>
      <c r="B1040" s="185"/>
      <c r="C1040" s="13"/>
      <c r="D1040" s="186" t="s">
        <v>166</v>
      </c>
      <c r="E1040" s="187" t="s">
        <v>3</v>
      </c>
      <c r="F1040" s="188" t="s">
        <v>1406</v>
      </c>
      <c r="G1040" s="13"/>
      <c r="H1040" s="187" t="s">
        <v>3</v>
      </c>
      <c r="I1040" s="189"/>
      <c r="J1040" s="13"/>
      <c r="K1040" s="13"/>
      <c r="L1040" s="185"/>
      <c r="M1040" s="190"/>
      <c r="N1040" s="191"/>
      <c r="O1040" s="191"/>
      <c r="P1040" s="191"/>
      <c r="Q1040" s="191"/>
      <c r="R1040" s="191"/>
      <c r="S1040" s="191"/>
      <c r="T1040" s="19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87" t="s">
        <v>166</v>
      </c>
      <c r="AU1040" s="187" t="s">
        <v>82</v>
      </c>
      <c r="AV1040" s="13" t="s">
        <v>80</v>
      </c>
      <c r="AW1040" s="13" t="s">
        <v>34</v>
      </c>
      <c r="AX1040" s="13" t="s">
        <v>72</v>
      </c>
      <c r="AY1040" s="187" t="s">
        <v>154</v>
      </c>
    </row>
    <row r="1041" s="14" customFormat="1">
      <c r="A1041" s="14"/>
      <c r="B1041" s="193"/>
      <c r="C1041" s="14"/>
      <c r="D1041" s="186" t="s">
        <v>166</v>
      </c>
      <c r="E1041" s="194" t="s">
        <v>3</v>
      </c>
      <c r="F1041" s="195" t="s">
        <v>80</v>
      </c>
      <c r="G1041" s="14"/>
      <c r="H1041" s="196">
        <v>1</v>
      </c>
      <c r="I1041" s="197"/>
      <c r="J1041" s="14"/>
      <c r="K1041" s="14"/>
      <c r="L1041" s="193"/>
      <c r="M1041" s="198"/>
      <c r="N1041" s="199"/>
      <c r="O1041" s="199"/>
      <c r="P1041" s="199"/>
      <c r="Q1041" s="199"/>
      <c r="R1041" s="199"/>
      <c r="S1041" s="199"/>
      <c r="T1041" s="20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194" t="s">
        <v>166</v>
      </c>
      <c r="AU1041" s="194" t="s">
        <v>82</v>
      </c>
      <c r="AV1041" s="14" t="s">
        <v>82</v>
      </c>
      <c r="AW1041" s="14" t="s">
        <v>34</v>
      </c>
      <c r="AX1041" s="14" t="s">
        <v>72</v>
      </c>
      <c r="AY1041" s="194" t="s">
        <v>154</v>
      </c>
    </row>
    <row r="1042" s="13" customFormat="1">
      <c r="A1042" s="13"/>
      <c r="B1042" s="185"/>
      <c r="C1042" s="13"/>
      <c r="D1042" s="186" t="s">
        <v>166</v>
      </c>
      <c r="E1042" s="187" t="s">
        <v>3</v>
      </c>
      <c r="F1042" s="188" t="s">
        <v>222</v>
      </c>
      <c r="G1042" s="13"/>
      <c r="H1042" s="187" t="s">
        <v>3</v>
      </c>
      <c r="I1042" s="189"/>
      <c r="J1042" s="13"/>
      <c r="K1042" s="13"/>
      <c r="L1042" s="185"/>
      <c r="M1042" s="190"/>
      <c r="N1042" s="191"/>
      <c r="O1042" s="191"/>
      <c r="P1042" s="191"/>
      <c r="Q1042" s="191"/>
      <c r="R1042" s="191"/>
      <c r="S1042" s="191"/>
      <c r="T1042" s="19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87" t="s">
        <v>166</v>
      </c>
      <c r="AU1042" s="187" t="s">
        <v>82</v>
      </c>
      <c r="AV1042" s="13" t="s">
        <v>80</v>
      </c>
      <c r="AW1042" s="13" t="s">
        <v>34</v>
      </c>
      <c r="AX1042" s="13" t="s">
        <v>72</v>
      </c>
      <c r="AY1042" s="187" t="s">
        <v>154</v>
      </c>
    </row>
    <row r="1043" s="13" customFormat="1">
      <c r="A1043" s="13"/>
      <c r="B1043" s="185"/>
      <c r="C1043" s="13"/>
      <c r="D1043" s="186" t="s">
        <v>166</v>
      </c>
      <c r="E1043" s="187" t="s">
        <v>3</v>
      </c>
      <c r="F1043" s="188" t="s">
        <v>1405</v>
      </c>
      <c r="G1043" s="13"/>
      <c r="H1043" s="187" t="s">
        <v>3</v>
      </c>
      <c r="I1043" s="189"/>
      <c r="J1043" s="13"/>
      <c r="K1043" s="13"/>
      <c r="L1043" s="185"/>
      <c r="M1043" s="190"/>
      <c r="N1043" s="191"/>
      <c r="O1043" s="191"/>
      <c r="P1043" s="191"/>
      <c r="Q1043" s="191"/>
      <c r="R1043" s="191"/>
      <c r="S1043" s="191"/>
      <c r="T1043" s="19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7" t="s">
        <v>166</v>
      </c>
      <c r="AU1043" s="187" t="s">
        <v>82</v>
      </c>
      <c r="AV1043" s="13" t="s">
        <v>80</v>
      </c>
      <c r="AW1043" s="13" t="s">
        <v>34</v>
      </c>
      <c r="AX1043" s="13" t="s">
        <v>72</v>
      </c>
      <c r="AY1043" s="187" t="s">
        <v>154</v>
      </c>
    </row>
    <row r="1044" s="14" customFormat="1">
      <c r="A1044" s="14"/>
      <c r="B1044" s="193"/>
      <c r="C1044" s="14"/>
      <c r="D1044" s="186" t="s">
        <v>166</v>
      </c>
      <c r="E1044" s="194" t="s">
        <v>3</v>
      </c>
      <c r="F1044" s="195" t="s">
        <v>656</v>
      </c>
      <c r="G1044" s="14"/>
      <c r="H1044" s="196">
        <v>2</v>
      </c>
      <c r="I1044" s="197"/>
      <c r="J1044" s="14"/>
      <c r="K1044" s="14"/>
      <c r="L1044" s="193"/>
      <c r="M1044" s="198"/>
      <c r="N1044" s="199"/>
      <c r="O1044" s="199"/>
      <c r="P1044" s="199"/>
      <c r="Q1044" s="199"/>
      <c r="R1044" s="199"/>
      <c r="S1044" s="199"/>
      <c r="T1044" s="20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194" t="s">
        <v>166</v>
      </c>
      <c r="AU1044" s="194" t="s">
        <v>82</v>
      </c>
      <c r="AV1044" s="14" t="s">
        <v>82</v>
      </c>
      <c r="AW1044" s="14" t="s">
        <v>34</v>
      </c>
      <c r="AX1044" s="14" t="s">
        <v>72</v>
      </c>
      <c r="AY1044" s="194" t="s">
        <v>154</v>
      </c>
    </row>
    <row r="1045" s="13" customFormat="1">
      <c r="A1045" s="13"/>
      <c r="B1045" s="185"/>
      <c r="C1045" s="13"/>
      <c r="D1045" s="186" t="s">
        <v>166</v>
      </c>
      <c r="E1045" s="187" t="s">
        <v>3</v>
      </c>
      <c r="F1045" s="188" t="s">
        <v>246</v>
      </c>
      <c r="G1045" s="13"/>
      <c r="H1045" s="187" t="s">
        <v>3</v>
      </c>
      <c r="I1045" s="189"/>
      <c r="J1045" s="13"/>
      <c r="K1045" s="13"/>
      <c r="L1045" s="185"/>
      <c r="M1045" s="190"/>
      <c r="N1045" s="191"/>
      <c r="O1045" s="191"/>
      <c r="P1045" s="191"/>
      <c r="Q1045" s="191"/>
      <c r="R1045" s="191"/>
      <c r="S1045" s="191"/>
      <c r="T1045" s="19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87" t="s">
        <v>166</v>
      </c>
      <c r="AU1045" s="187" t="s">
        <v>82</v>
      </c>
      <c r="AV1045" s="13" t="s">
        <v>80</v>
      </c>
      <c r="AW1045" s="13" t="s">
        <v>34</v>
      </c>
      <c r="AX1045" s="13" t="s">
        <v>72</v>
      </c>
      <c r="AY1045" s="187" t="s">
        <v>154</v>
      </c>
    </row>
    <row r="1046" s="13" customFormat="1">
      <c r="A1046" s="13"/>
      <c r="B1046" s="185"/>
      <c r="C1046" s="13"/>
      <c r="D1046" s="186" t="s">
        <v>166</v>
      </c>
      <c r="E1046" s="187" t="s">
        <v>3</v>
      </c>
      <c r="F1046" s="188" t="s">
        <v>1405</v>
      </c>
      <c r="G1046" s="13"/>
      <c r="H1046" s="187" t="s">
        <v>3</v>
      </c>
      <c r="I1046" s="189"/>
      <c r="J1046" s="13"/>
      <c r="K1046" s="13"/>
      <c r="L1046" s="185"/>
      <c r="M1046" s="190"/>
      <c r="N1046" s="191"/>
      <c r="O1046" s="191"/>
      <c r="P1046" s="191"/>
      <c r="Q1046" s="191"/>
      <c r="R1046" s="191"/>
      <c r="S1046" s="191"/>
      <c r="T1046" s="19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87" t="s">
        <v>166</v>
      </c>
      <c r="AU1046" s="187" t="s">
        <v>82</v>
      </c>
      <c r="AV1046" s="13" t="s">
        <v>80</v>
      </c>
      <c r="AW1046" s="13" t="s">
        <v>34</v>
      </c>
      <c r="AX1046" s="13" t="s">
        <v>72</v>
      </c>
      <c r="AY1046" s="187" t="s">
        <v>154</v>
      </c>
    </row>
    <row r="1047" s="14" customFormat="1">
      <c r="A1047" s="14"/>
      <c r="B1047" s="193"/>
      <c r="C1047" s="14"/>
      <c r="D1047" s="186" t="s">
        <v>166</v>
      </c>
      <c r="E1047" s="194" t="s">
        <v>3</v>
      </c>
      <c r="F1047" s="195" t="s">
        <v>80</v>
      </c>
      <c r="G1047" s="14"/>
      <c r="H1047" s="196">
        <v>1</v>
      </c>
      <c r="I1047" s="197"/>
      <c r="J1047" s="14"/>
      <c r="K1047" s="14"/>
      <c r="L1047" s="193"/>
      <c r="M1047" s="198"/>
      <c r="N1047" s="199"/>
      <c r="O1047" s="199"/>
      <c r="P1047" s="199"/>
      <c r="Q1047" s="199"/>
      <c r="R1047" s="199"/>
      <c r="S1047" s="199"/>
      <c r="T1047" s="20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194" t="s">
        <v>166</v>
      </c>
      <c r="AU1047" s="194" t="s">
        <v>82</v>
      </c>
      <c r="AV1047" s="14" t="s">
        <v>82</v>
      </c>
      <c r="AW1047" s="14" t="s">
        <v>34</v>
      </c>
      <c r="AX1047" s="14" t="s">
        <v>72</v>
      </c>
      <c r="AY1047" s="194" t="s">
        <v>154</v>
      </c>
    </row>
    <row r="1048" s="15" customFormat="1">
      <c r="A1048" s="15"/>
      <c r="B1048" s="201"/>
      <c r="C1048" s="15"/>
      <c r="D1048" s="186" t="s">
        <v>166</v>
      </c>
      <c r="E1048" s="202" t="s">
        <v>3</v>
      </c>
      <c r="F1048" s="203" t="s">
        <v>171</v>
      </c>
      <c r="G1048" s="15"/>
      <c r="H1048" s="204">
        <v>6</v>
      </c>
      <c r="I1048" s="205"/>
      <c r="J1048" s="15"/>
      <c r="K1048" s="15"/>
      <c r="L1048" s="201"/>
      <c r="M1048" s="206"/>
      <c r="N1048" s="207"/>
      <c r="O1048" s="207"/>
      <c r="P1048" s="207"/>
      <c r="Q1048" s="207"/>
      <c r="R1048" s="207"/>
      <c r="S1048" s="207"/>
      <c r="T1048" s="208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02" t="s">
        <v>166</v>
      </c>
      <c r="AU1048" s="202" t="s">
        <v>82</v>
      </c>
      <c r="AV1048" s="15" t="s">
        <v>162</v>
      </c>
      <c r="AW1048" s="15" t="s">
        <v>34</v>
      </c>
      <c r="AX1048" s="15" t="s">
        <v>80</v>
      </c>
      <c r="AY1048" s="202" t="s">
        <v>154</v>
      </c>
    </row>
    <row r="1049" s="2" customFormat="1" ht="16.5" customHeight="1">
      <c r="A1049" s="40"/>
      <c r="B1049" s="166"/>
      <c r="C1049" s="222" t="s">
        <v>1407</v>
      </c>
      <c r="D1049" s="222" t="s">
        <v>817</v>
      </c>
      <c r="E1049" s="223" t="s">
        <v>1408</v>
      </c>
      <c r="F1049" s="224" t="s">
        <v>1409</v>
      </c>
      <c r="G1049" s="225" t="s">
        <v>317</v>
      </c>
      <c r="H1049" s="226">
        <v>5</v>
      </c>
      <c r="I1049" s="227"/>
      <c r="J1049" s="228">
        <f>ROUND(I1049*H1049,2)</f>
        <v>0</v>
      </c>
      <c r="K1049" s="224" t="s">
        <v>161</v>
      </c>
      <c r="L1049" s="229"/>
      <c r="M1049" s="230" t="s">
        <v>3</v>
      </c>
      <c r="N1049" s="231" t="s">
        <v>43</v>
      </c>
      <c r="O1049" s="74"/>
      <c r="P1049" s="176">
        <f>O1049*H1049</f>
        <v>0</v>
      </c>
      <c r="Q1049" s="176">
        <v>0.012</v>
      </c>
      <c r="R1049" s="176">
        <f>Q1049*H1049</f>
        <v>0.059999999999999998</v>
      </c>
      <c r="S1049" s="176">
        <v>0</v>
      </c>
      <c r="T1049" s="177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178" t="s">
        <v>214</v>
      </c>
      <c r="AT1049" s="178" t="s">
        <v>817</v>
      </c>
      <c r="AU1049" s="178" t="s">
        <v>82</v>
      </c>
      <c r="AY1049" s="21" t="s">
        <v>154</v>
      </c>
      <c r="BE1049" s="179">
        <f>IF(N1049="základní",J1049,0)</f>
        <v>0</v>
      </c>
      <c r="BF1049" s="179">
        <f>IF(N1049="snížená",J1049,0)</f>
        <v>0</v>
      </c>
      <c r="BG1049" s="179">
        <f>IF(N1049="zákl. přenesená",J1049,0)</f>
        <v>0</v>
      </c>
      <c r="BH1049" s="179">
        <f>IF(N1049="sníž. přenesená",J1049,0)</f>
        <v>0</v>
      </c>
      <c r="BI1049" s="179">
        <f>IF(N1049="nulová",J1049,0)</f>
        <v>0</v>
      </c>
      <c r="BJ1049" s="21" t="s">
        <v>80</v>
      </c>
      <c r="BK1049" s="179">
        <f>ROUND(I1049*H1049,2)</f>
        <v>0</v>
      </c>
      <c r="BL1049" s="21" t="s">
        <v>162</v>
      </c>
      <c r="BM1049" s="178" t="s">
        <v>1410</v>
      </c>
    </row>
    <row r="1050" s="13" customFormat="1">
      <c r="A1050" s="13"/>
      <c r="B1050" s="185"/>
      <c r="C1050" s="13"/>
      <c r="D1050" s="186" t="s">
        <v>166</v>
      </c>
      <c r="E1050" s="187" t="s">
        <v>3</v>
      </c>
      <c r="F1050" s="188" t="s">
        <v>195</v>
      </c>
      <c r="G1050" s="13"/>
      <c r="H1050" s="187" t="s">
        <v>3</v>
      </c>
      <c r="I1050" s="189"/>
      <c r="J1050" s="13"/>
      <c r="K1050" s="13"/>
      <c r="L1050" s="185"/>
      <c r="M1050" s="190"/>
      <c r="N1050" s="191"/>
      <c r="O1050" s="191"/>
      <c r="P1050" s="191"/>
      <c r="Q1050" s="191"/>
      <c r="R1050" s="191"/>
      <c r="S1050" s="191"/>
      <c r="T1050" s="19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87" t="s">
        <v>166</v>
      </c>
      <c r="AU1050" s="187" t="s">
        <v>82</v>
      </c>
      <c r="AV1050" s="13" t="s">
        <v>80</v>
      </c>
      <c r="AW1050" s="13" t="s">
        <v>34</v>
      </c>
      <c r="AX1050" s="13" t="s">
        <v>72</v>
      </c>
      <c r="AY1050" s="187" t="s">
        <v>154</v>
      </c>
    </row>
    <row r="1051" s="13" customFormat="1">
      <c r="A1051" s="13"/>
      <c r="B1051" s="185"/>
      <c r="C1051" s="13"/>
      <c r="D1051" s="186" t="s">
        <v>166</v>
      </c>
      <c r="E1051" s="187" t="s">
        <v>3</v>
      </c>
      <c r="F1051" s="188" t="s">
        <v>1405</v>
      </c>
      <c r="G1051" s="13"/>
      <c r="H1051" s="187" t="s">
        <v>3</v>
      </c>
      <c r="I1051" s="189"/>
      <c r="J1051" s="13"/>
      <c r="K1051" s="13"/>
      <c r="L1051" s="185"/>
      <c r="M1051" s="190"/>
      <c r="N1051" s="191"/>
      <c r="O1051" s="191"/>
      <c r="P1051" s="191"/>
      <c r="Q1051" s="191"/>
      <c r="R1051" s="191"/>
      <c r="S1051" s="191"/>
      <c r="T1051" s="19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87" t="s">
        <v>166</v>
      </c>
      <c r="AU1051" s="187" t="s">
        <v>82</v>
      </c>
      <c r="AV1051" s="13" t="s">
        <v>80</v>
      </c>
      <c r="AW1051" s="13" t="s">
        <v>34</v>
      </c>
      <c r="AX1051" s="13" t="s">
        <v>72</v>
      </c>
      <c r="AY1051" s="187" t="s">
        <v>154</v>
      </c>
    </row>
    <row r="1052" s="14" customFormat="1">
      <c r="A1052" s="14"/>
      <c r="B1052" s="193"/>
      <c r="C1052" s="14"/>
      <c r="D1052" s="186" t="s">
        <v>166</v>
      </c>
      <c r="E1052" s="194" t="s">
        <v>3</v>
      </c>
      <c r="F1052" s="195" t="s">
        <v>656</v>
      </c>
      <c r="G1052" s="14"/>
      <c r="H1052" s="196">
        <v>2</v>
      </c>
      <c r="I1052" s="197"/>
      <c r="J1052" s="14"/>
      <c r="K1052" s="14"/>
      <c r="L1052" s="193"/>
      <c r="M1052" s="198"/>
      <c r="N1052" s="199"/>
      <c r="O1052" s="199"/>
      <c r="P1052" s="199"/>
      <c r="Q1052" s="199"/>
      <c r="R1052" s="199"/>
      <c r="S1052" s="199"/>
      <c r="T1052" s="20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194" t="s">
        <v>166</v>
      </c>
      <c r="AU1052" s="194" t="s">
        <v>82</v>
      </c>
      <c r="AV1052" s="14" t="s">
        <v>82</v>
      </c>
      <c r="AW1052" s="14" t="s">
        <v>34</v>
      </c>
      <c r="AX1052" s="14" t="s">
        <v>72</v>
      </c>
      <c r="AY1052" s="194" t="s">
        <v>154</v>
      </c>
    </row>
    <row r="1053" s="13" customFormat="1">
      <c r="A1053" s="13"/>
      <c r="B1053" s="185"/>
      <c r="C1053" s="13"/>
      <c r="D1053" s="186" t="s">
        <v>166</v>
      </c>
      <c r="E1053" s="187" t="s">
        <v>3</v>
      </c>
      <c r="F1053" s="188" t="s">
        <v>222</v>
      </c>
      <c r="G1053" s="13"/>
      <c r="H1053" s="187" t="s">
        <v>3</v>
      </c>
      <c r="I1053" s="189"/>
      <c r="J1053" s="13"/>
      <c r="K1053" s="13"/>
      <c r="L1053" s="185"/>
      <c r="M1053" s="190"/>
      <c r="N1053" s="191"/>
      <c r="O1053" s="191"/>
      <c r="P1053" s="191"/>
      <c r="Q1053" s="191"/>
      <c r="R1053" s="191"/>
      <c r="S1053" s="191"/>
      <c r="T1053" s="19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87" t="s">
        <v>166</v>
      </c>
      <c r="AU1053" s="187" t="s">
        <v>82</v>
      </c>
      <c r="AV1053" s="13" t="s">
        <v>80</v>
      </c>
      <c r="AW1053" s="13" t="s">
        <v>34</v>
      </c>
      <c r="AX1053" s="13" t="s">
        <v>72</v>
      </c>
      <c r="AY1053" s="187" t="s">
        <v>154</v>
      </c>
    </row>
    <row r="1054" s="13" customFormat="1">
      <c r="A1054" s="13"/>
      <c r="B1054" s="185"/>
      <c r="C1054" s="13"/>
      <c r="D1054" s="186" t="s">
        <v>166</v>
      </c>
      <c r="E1054" s="187" t="s">
        <v>3</v>
      </c>
      <c r="F1054" s="188" t="s">
        <v>1405</v>
      </c>
      <c r="G1054" s="13"/>
      <c r="H1054" s="187" t="s">
        <v>3</v>
      </c>
      <c r="I1054" s="189"/>
      <c r="J1054" s="13"/>
      <c r="K1054" s="13"/>
      <c r="L1054" s="185"/>
      <c r="M1054" s="190"/>
      <c r="N1054" s="191"/>
      <c r="O1054" s="191"/>
      <c r="P1054" s="191"/>
      <c r="Q1054" s="191"/>
      <c r="R1054" s="191"/>
      <c r="S1054" s="191"/>
      <c r="T1054" s="19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87" t="s">
        <v>166</v>
      </c>
      <c r="AU1054" s="187" t="s">
        <v>82</v>
      </c>
      <c r="AV1054" s="13" t="s">
        <v>80</v>
      </c>
      <c r="AW1054" s="13" t="s">
        <v>34</v>
      </c>
      <c r="AX1054" s="13" t="s">
        <v>72</v>
      </c>
      <c r="AY1054" s="187" t="s">
        <v>154</v>
      </c>
    </row>
    <row r="1055" s="14" customFormat="1">
      <c r="A1055" s="14"/>
      <c r="B1055" s="193"/>
      <c r="C1055" s="14"/>
      <c r="D1055" s="186" t="s">
        <v>166</v>
      </c>
      <c r="E1055" s="194" t="s">
        <v>3</v>
      </c>
      <c r="F1055" s="195" t="s">
        <v>656</v>
      </c>
      <c r="G1055" s="14"/>
      <c r="H1055" s="196">
        <v>2</v>
      </c>
      <c r="I1055" s="197"/>
      <c r="J1055" s="14"/>
      <c r="K1055" s="14"/>
      <c r="L1055" s="193"/>
      <c r="M1055" s="198"/>
      <c r="N1055" s="199"/>
      <c r="O1055" s="199"/>
      <c r="P1055" s="199"/>
      <c r="Q1055" s="199"/>
      <c r="R1055" s="199"/>
      <c r="S1055" s="199"/>
      <c r="T1055" s="20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94" t="s">
        <v>166</v>
      </c>
      <c r="AU1055" s="194" t="s">
        <v>82</v>
      </c>
      <c r="AV1055" s="14" t="s">
        <v>82</v>
      </c>
      <c r="AW1055" s="14" t="s">
        <v>34</v>
      </c>
      <c r="AX1055" s="14" t="s">
        <v>72</v>
      </c>
      <c r="AY1055" s="194" t="s">
        <v>154</v>
      </c>
    </row>
    <row r="1056" s="13" customFormat="1">
      <c r="A1056" s="13"/>
      <c r="B1056" s="185"/>
      <c r="C1056" s="13"/>
      <c r="D1056" s="186" t="s">
        <v>166</v>
      </c>
      <c r="E1056" s="187" t="s">
        <v>3</v>
      </c>
      <c r="F1056" s="188" t="s">
        <v>246</v>
      </c>
      <c r="G1056" s="13"/>
      <c r="H1056" s="187" t="s">
        <v>3</v>
      </c>
      <c r="I1056" s="189"/>
      <c r="J1056" s="13"/>
      <c r="K1056" s="13"/>
      <c r="L1056" s="185"/>
      <c r="M1056" s="190"/>
      <c r="N1056" s="191"/>
      <c r="O1056" s="191"/>
      <c r="P1056" s="191"/>
      <c r="Q1056" s="191"/>
      <c r="R1056" s="191"/>
      <c r="S1056" s="191"/>
      <c r="T1056" s="19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87" t="s">
        <v>166</v>
      </c>
      <c r="AU1056" s="187" t="s">
        <v>82</v>
      </c>
      <c r="AV1056" s="13" t="s">
        <v>80</v>
      </c>
      <c r="AW1056" s="13" t="s">
        <v>34</v>
      </c>
      <c r="AX1056" s="13" t="s">
        <v>72</v>
      </c>
      <c r="AY1056" s="187" t="s">
        <v>154</v>
      </c>
    </row>
    <row r="1057" s="13" customFormat="1">
      <c r="A1057" s="13"/>
      <c r="B1057" s="185"/>
      <c r="C1057" s="13"/>
      <c r="D1057" s="186" t="s">
        <v>166</v>
      </c>
      <c r="E1057" s="187" t="s">
        <v>3</v>
      </c>
      <c r="F1057" s="188" t="s">
        <v>1405</v>
      </c>
      <c r="G1057" s="13"/>
      <c r="H1057" s="187" t="s">
        <v>3</v>
      </c>
      <c r="I1057" s="189"/>
      <c r="J1057" s="13"/>
      <c r="K1057" s="13"/>
      <c r="L1057" s="185"/>
      <c r="M1057" s="190"/>
      <c r="N1057" s="191"/>
      <c r="O1057" s="191"/>
      <c r="P1057" s="191"/>
      <c r="Q1057" s="191"/>
      <c r="R1057" s="191"/>
      <c r="S1057" s="191"/>
      <c r="T1057" s="19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87" t="s">
        <v>166</v>
      </c>
      <c r="AU1057" s="187" t="s">
        <v>82</v>
      </c>
      <c r="AV1057" s="13" t="s">
        <v>80</v>
      </c>
      <c r="AW1057" s="13" t="s">
        <v>34</v>
      </c>
      <c r="AX1057" s="13" t="s">
        <v>72</v>
      </c>
      <c r="AY1057" s="187" t="s">
        <v>154</v>
      </c>
    </row>
    <row r="1058" s="14" customFormat="1">
      <c r="A1058" s="14"/>
      <c r="B1058" s="193"/>
      <c r="C1058" s="14"/>
      <c r="D1058" s="186" t="s">
        <v>166</v>
      </c>
      <c r="E1058" s="194" t="s">
        <v>3</v>
      </c>
      <c r="F1058" s="195" t="s">
        <v>80</v>
      </c>
      <c r="G1058" s="14"/>
      <c r="H1058" s="196">
        <v>1</v>
      </c>
      <c r="I1058" s="197"/>
      <c r="J1058" s="14"/>
      <c r="K1058" s="14"/>
      <c r="L1058" s="193"/>
      <c r="M1058" s="198"/>
      <c r="N1058" s="199"/>
      <c r="O1058" s="199"/>
      <c r="P1058" s="199"/>
      <c r="Q1058" s="199"/>
      <c r="R1058" s="199"/>
      <c r="S1058" s="199"/>
      <c r="T1058" s="20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194" t="s">
        <v>166</v>
      </c>
      <c r="AU1058" s="194" t="s">
        <v>82</v>
      </c>
      <c r="AV1058" s="14" t="s">
        <v>82</v>
      </c>
      <c r="AW1058" s="14" t="s">
        <v>34</v>
      </c>
      <c r="AX1058" s="14" t="s">
        <v>72</v>
      </c>
      <c r="AY1058" s="194" t="s">
        <v>154</v>
      </c>
    </row>
    <row r="1059" s="15" customFormat="1">
      <c r="A1059" s="15"/>
      <c r="B1059" s="201"/>
      <c r="C1059" s="15"/>
      <c r="D1059" s="186" t="s">
        <v>166</v>
      </c>
      <c r="E1059" s="202" t="s">
        <v>3</v>
      </c>
      <c r="F1059" s="203" t="s">
        <v>171</v>
      </c>
      <c r="G1059" s="15"/>
      <c r="H1059" s="204">
        <v>5</v>
      </c>
      <c r="I1059" s="205"/>
      <c r="J1059" s="15"/>
      <c r="K1059" s="15"/>
      <c r="L1059" s="201"/>
      <c r="M1059" s="206"/>
      <c r="N1059" s="207"/>
      <c r="O1059" s="207"/>
      <c r="P1059" s="207"/>
      <c r="Q1059" s="207"/>
      <c r="R1059" s="207"/>
      <c r="S1059" s="207"/>
      <c r="T1059" s="208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02" t="s">
        <v>166</v>
      </c>
      <c r="AU1059" s="202" t="s">
        <v>82</v>
      </c>
      <c r="AV1059" s="15" t="s">
        <v>162</v>
      </c>
      <c r="AW1059" s="15" t="s">
        <v>34</v>
      </c>
      <c r="AX1059" s="15" t="s">
        <v>80</v>
      </c>
      <c r="AY1059" s="202" t="s">
        <v>154</v>
      </c>
    </row>
    <row r="1060" s="2" customFormat="1" ht="16.5" customHeight="1">
      <c r="A1060" s="40"/>
      <c r="B1060" s="166"/>
      <c r="C1060" s="222" t="s">
        <v>1411</v>
      </c>
      <c r="D1060" s="222" t="s">
        <v>817</v>
      </c>
      <c r="E1060" s="223" t="s">
        <v>1412</v>
      </c>
      <c r="F1060" s="224" t="s">
        <v>1413</v>
      </c>
      <c r="G1060" s="225" t="s">
        <v>317</v>
      </c>
      <c r="H1060" s="226">
        <v>1</v>
      </c>
      <c r="I1060" s="227"/>
      <c r="J1060" s="228">
        <f>ROUND(I1060*H1060,2)</f>
        <v>0</v>
      </c>
      <c r="K1060" s="224" t="s">
        <v>161</v>
      </c>
      <c r="L1060" s="229"/>
      <c r="M1060" s="230" t="s">
        <v>3</v>
      </c>
      <c r="N1060" s="231" t="s">
        <v>43</v>
      </c>
      <c r="O1060" s="74"/>
      <c r="P1060" s="176">
        <f>O1060*H1060</f>
        <v>0</v>
      </c>
      <c r="Q1060" s="176">
        <v>0.0089999999999999993</v>
      </c>
      <c r="R1060" s="176">
        <f>Q1060*H1060</f>
        <v>0.0089999999999999993</v>
      </c>
      <c r="S1060" s="176">
        <v>0</v>
      </c>
      <c r="T1060" s="177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178" t="s">
        <v>214</v>
      </c>
      <c r="AT1060" s="178" t="s">
        <v>817</v>
      </c>
      <c r="AU1060" s="178" t="s">
        <v>82</v>
      </c>
      <c r="AY1060" s="21" t="s">
        <v>154</v>
      </c>
      <c r="BE1060" s="179">
        <f>IF(N1060="základní",J1060,0)</f>
        <v>0</v>
      </c>
      <c r="BF1060" s="179">
        <f>IF(N1060="snížená",J1060,0)</f>
        <v>0</v>
      </c>
      <c r="BG1060" s="179">
        <f>IF(N1060="zákl. přenesená",J1060,0)</f>
        <v>0</v>
      </c>
      <c r="BH1060" s="179">
        <f>IF(N1060="sníž. přenesená",J1060,0)</f>
        <v>0</v>
      </c>
      <c r="BI1060" s="179">
        <f>IF(N1060="nulová",J1060,0)</f>
        <v>0</v>
      </c>
      <c r="BJ1060" s="21" t="s">
        <v>80</v>
      </c>
      <c r="BK1060" s="179">
        <f>ROUND(I1060*H1060,2)</f>
        <v>0</v>
      </c>
      <c r="BL1060" s="21" t="s">
        <v>162</v>
      </c>
      <c r="BM1060" s="178" t="s">
        <v>1414</v>
      </c>
    </row>
    <row r="1061" s="13" customFormat="1">
      <c r="A1061" s="13"/>
      <c r="B1061" s="185"/>
      <c r="C1061" s="13"/>
      <c r="D1061" s="186" t="s">
        <v>166</v>
      </c>
      <c r="E1061" s="187" t="s">
        <v>3</v>
      </c>
      <c r="F1061" s="188" t="s">
        <v>195</v>
      </c>
      <c r="G1061" s="13"/>
      <c r="H1061" s="187" t="s">
        <v>3</v>
      </c>
      <c r="I1061" s="189"/>
      <c r="J1061" s="13"/>
      <c r="K1061" s="13"/>
      <c r="L1061" s="185"/>
      <c r="M1061" s="190"/>
      <c r="N1061" s="191"/>
      <c r="O1061" s="191"/>
      <c r="P1061" s="191"/>
      <c r="Q1061" s="191"/>
      <c r="R1061" s="191"/>
      <c r="S1061" s="191"/>
      <c r="T1061" s="19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87" t="s">
        <v>166</v>
      </c>
      <c r="AU1061" s="187" t="s">
        <v>82</v>
      </c>
      <c r="AV1061" s="13" t="s">
        <v>80</v>
      </c>
      <c r="AW1061" s="13" t="s">
        <v>34</v>
      </c>
      <c r="AX1061" s="13" t="s">
        <v>72</v>
      </c>
      <c r="AY1061" s="187" t="s">
        <v>154</v>
      </c>
    </row>
    <row r="1062" s="13" customFormat="1">
      <c r="A1062" s="13"/>
      <c r="B1062" s="185"/>
      <c r="C1062" s="13"/>
      <c r="D1062" s="186" t="s">
        <v>166</v>
      </c>
      <c r="E1062" s="187" t="s">
        <v>3</v>
      </c>
      <c r="F1062" s="188" t="s">
        <v>1406</v>
      </c>
      <c r="G1062" s="13"/>
      <c r="H1062" s="187" t="s">
        <v>3</v>
      </c>
      <c r="I1062" s="189"/>
      <c r="J1062" s="13"/>
      <c r="K1062" s="13"/>
      <c r="L1062" s="185"/>
      <c r="M1062" s="190"/>
      <c r="N1062" s="191"/>
      <c r="O1062" s="191"/>
      <c r="P1062" s="191"/>
      <c r="Q1062" s="191"/>
      <c r="R1062" s="191"/>
      <c r="S1062" s="191"/>
      <c r="T1062" s="19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87" t="s">
        <v>166</v>
      </c>
      <c r="AU1062" s="187" t="s">
        <v>82</v>
      </c>
      <c r="AV1062" s="13" t="s">
        <v>80</v>
      </c>
      <c r="AW1062" s="13" t="s">
        <v>34</v>
      </c>
      <c r="AX1062" s="13" t="s">
        <v>72</v>
      </c>
      <c r="AY1062" s="187" t="s">
        <v>154</v>
      </c>
    </row>
    <row r="1063" s="14" customFormat="1">
      <c r="A1063" s="14"/>
      <c r="B1063" s="193"/>
      <c r="C1063" s="14"/>
      <c r="D1063" s="186" t="s">
        <v>166</v>
      </c>
      <c r="E1063" s="194" t="s">
        <v>3</v>
      </c>
      <c r="F1063" s="195" t="s">
        <v>80</v>
      </c>
      <c r="G1063" s="14"/>
      <c r="H1063" s="196">
        <v>1</v>
      </c>
      <c r="I1063" s="197"/>
      <c r="J1063" s="14"/>
      <c r="K1063" s="14"/>
      <c r="L1063" s="193"/>
      <c r="M1063" s="198"/>
      <c r="N1063" s="199"/>
      <c r="O1063" s="199"/>
      <c r="P1063" s="199"/>
      <c r="Q1063" s="199"/>
      <c r="R1063" s="199"/>
      <c r="S1063" s="199"/>
      <c r="T1063" s="20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194" t="s">
        <v>166</v>
      </c>
      <c r="AU1063" s="194" t="s">
        <v>82</v>
      </c>
      <c r="AV1063" s="14" t="s">
        <v>82</v>
      </c>
      <c r="AW1063" s="14" t="s">
        <v>34</v>
      </c>
      <c r="AX1063" s="14" t="s">
        <v>80</v>
      </c>
      <c r="AY1063" s="194" t="s">
        <v>154</v>
      </c>
    </row>
    <row r="1064" s="2" customFormat="1" ht="37.8" customHeight="1">
      <c r="A1064" s="40"/>
      <c r="B1064" s="166"/>
      <c r="C1064" s="167" t="s">
        <v>1415</v>
      </c>
      <c r="D1064" s="167" t="s">
        <v>157</v>
      </c>
      <c r="E1064" s="168" t="s">
        <v>1416</v>
      </c>
      <c r="F1064" s="169" t="s">
        <v>1417</v>
      </c>
      <c r="G1064" s="170" t="s">
        <v>317</v>
      </c>
      <c r="H1064" s="171">
        <v>8</v>
      </c>
      <c r="I1064" s="172"/>
      <c r="J1064" s="173">
        <f>ROUND(I1064*H1064,2)</f>
        <v>0</v>
      </c>
      <c r="K1064" s="169" t="s">
        <v>161</v>
      </c>
      <c r="L1064" s="41"/>
      <c r="M1064" s="174" t="s">
        <v>3</v>
      </c>
      <c r="N1064" s="175" t="s">
        <v>43</v>
      </c>
      <c r="O1064" s="74"/>
      <c r="P1064" s="176">
        <f>O1064*H1064</f>
        <v>0</v>
      </c>
      <c r="Q1064" s="176">
        <v>0.00012</v>
      </c>
      <c r="R1064" s="176">
        <f>Q1064*H1064</f>
        <v>0.00096000000000000002</v>
      </c>
      <c r="S1064" s="176">
        <v>0</v>
      </c>
      <c r="T1064" s="177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178" t="s">
        <v>162</v>
      </c>
      <c r="AT1064" s="178" t="s">
        <v>157</v>
      </c>
      <c r="AU1064" s="178" t="s">
        <v>82</v>
      </c>
      <c r="AY1064" s="21" t="s">
        <v>154</v>
      </c>
      <c r="BE1064" s="179">
        <f>IF(N1064="základní",J1064,0)</f>
        <v>0</v>
      </c>
      <c r="BF1064" s="179">
        <f>IF(N1064="snížená",J1064,0)</f>
        <v>0</v>
      </c>
      <c r="BG1064" s="179">
        <f>IF(N1064="zákl. přenesená",J1064,0)</f>
        <v>0</v>
      </c>
      <c r="BH1064" s="179">
        <f>IF(N1064="sníž. přenesená",J1064,0)</f>
        <v>0</v>
      </c>
      <c r="BI1064" s="179">
        <f>IF(N1064="nulová",J1064,0)</f>
        <v>0</v>
      </c>
      <c r="BJ1064" s="21" t="s">
        <v>80</v>
      </c>
      <c r="BK1064" s="179">
        <f>ROUND(I1064*H1064,2)</f>
        <v>0</v>
      </c>
      <c r="BL1064" s="21" t="s">
        <v>162</v>
      </c>
      <c r="BM1064" s="178" t="s">
        <v>1418</v>
      </c>
    </row>
    <row r="1065" s="2" customFormat="1">
      <c r="A1065" s="40"/>
      <c r="B1065" s="41"/>
      <c r="C1065" s="40"/>
      <c r="D1065" s="180" t="s">
        <v>164</v>
      </c>
      <c r="E1065" s="40"/>
      <c r="F1065" s="181" t="s">
        <v>1419</v>
      </c>
      <c r="G1065" s="40"/>
      <c r="H1065" s="40"/>
      <c r="I1065" s="182"/>
      <c r="J1065" s="40"/>
      <c r="K1065" s="40"/>
      <c r="L1065" s="41"/>
      <c r="M1065" s="183"/>
      <c r="N1065" s="184"/>
      <c r="O1065" s="74"/>
      <c r="P1065" s="74"/>
      <c r="Q1065" s="74"/>
      <c r="R1065" s="74"/>
      <c r="S1065" s="74"/>
      <c r="T1065" s="75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21" t="s">
        <v>164</v>
      </c>
      <c r="AU1065" s="21" t="s">
        <v>82</v>
      </c>
    </row>
    <row r="1066" s="13" customFormat="1">
      <c r="A1066" s="13"/>
      <c r="B1066" s="185"/>
      <c r="C1066" s="13"/>
      <c r="D1066" s="186" t="s">
        <v>166</v>
      </c>
      <c r="E1066" s="187" t="s">
        <v>3</v>
      </c>
      <c r="F1066" s="188" t="s">
        <v>1420</v>
      </c>
      <c r="G1066" s="13"/>
      <c r="H1066" s="187" t="s">
        <v>3</v>
      </c>
      <c r="I1066" s="189"/>
      <c r="J1066" s="13"/>
      <c r="K1066" s="13"/>
      <c r="L1066" s="185"/>
      <c r="M1066" s="190"/>
      <c r="N1066" s="191"/>
      <c r="O1066" s="191"/>
      <c r="P1066" s="191"/>
      <c r="Q1066" s="191"/>
      <c r="R1066" s="191"/>
      <c r="S1066" s="191"/>
      <c r="T1066" s="19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87" t="s">
        <v>166</v>
      </c>
      <c r="AU1066" s="187" t="s">
        <v>82</v>
      </c>
      <c r="AV1066" s="13" t="s">
        <v>80</v>
      </c>
      <c r="AW1066" s="13" t="s">
        <v>34</v>
      </c>
      <c r="AX1066" s="13" t="s">
        <v>72</v>
      </c>
      <c r="AY1066" s="187" t="s">
        <v>154</v>
      </c>
    </row>
    <row r="1067" s="14" customFormat="1">
      <c r="A1067" s="14"/>
      <c r="B1067" s="193"/>
      <c r="C1067" s="14"/>
      <c r="D1067" s="186" t="s">
        <v>166</v>
      </c>
      <c r="E1067" s="194" t="s">
        <v>3</v>
      </c>
      <c r="F1067" s="195" t="s">
        <v>1421</v>
      </c>
      <c r="G1067" s="14"/>
      <c r="H1067" s="196">
        <v>8</v>
      </c>
      <c r="I1067" s="197"/>
      <c r="J1067" s="14"/>
      <c r="K1067" s="14"/>
      <c r="L1067" s="193"/>
      <c r="M1067" s="198"/>
      <c r="N1067" s="199"/>
      <c r="O1067" s="199"/>
      <c r="P1067" s="199"/>
      <c r="Q1067" s="199"/>
      <c r="R1067" s="199"/>
      <c r="S1067" s="199"/>
      <c r="T1067" s="20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194" t="s">
        <v>166</v>
      </c>
      <c r="AU1067" s="194" t="s">
        <v>82</v>
      </c>
      <c r="AV1067" s="14" t="s">
        <v>82</v>
      </c>
      <c r="AW1067" s="14" t="s">
        <v>34</v>
      </c>
      <c r="AX1067" s="14" t="s">
        <v>80</v>
      </c>
      <c r="AY1067" s="194" t="s">
        <v>154</v>
      </c>
    </row>
    <row r="1068" s="12" customFormat="1" ht="22.8" customHeight="1">
      <c r="A1068" s="12"/>
      <c r="B1068" s="153"/>
      <c r="C1068" s="12"/>
      <c r="D1068" s="154" t="s">
        <v>71</v>
      </c>
      <c r="E1068" s="164" t="s">
        <v>430</v>
      </c>
      <c r="F1068" s="164" t="s">
        <v>431</v>
      </c>
      <c r="G1068" s="12"/>
      <c r="H1068" s="12"/>
      <c r="I1068" s="156"/>
      <c r="J1068" s="165">
        <f>BK1068</f>
        <v>0</v>
      </c>
      <c r="K1068" s="12"/>
      <c r="L1068" s="153"/>
      <c r="M1068" s="158"/>
      <c r="N1068" s="159"/>
      <c r="O1068" s="159"/>
      <c r="P1068" s="160">
        <f>SUM(P1069:P1077)</f>
        <v>0</v>
      </c>
      <c r="Q1068" s="159"/>
      <c r="R1068" s="160">
        <f>SUM(R1069:R1077)</f>
        <v>0</v>
      </c>
      <c r="S1068" s="159"/>
      <c r="T1068" s="161">
        <f>SUM(T1069:T1077)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154" t="s">
        <v>80</v>
      </c>
      <c r="AT1068" s="162" t="s">
        <v>71</v>
      </c>
      <c r="AU1068" s="162" t="s">
        <v>80</v>
      </c>
      <c r="AY1068" s="154" t="s">
        <v>154</v>
      </c>
      <c r="BK1068" s="163">
        <f>SUM(BK1069:BK1077)</f>
        <v>0</v>
      </c>
    </row>
    <row r="1069" s="2" customFormat="1" ht="37.8" customHeight="1">
      <c r="A1069" s="40"/>
      <c r="B1069" s="166"/>
      <c r="C1069" s="167" t="s">
        <v>1422</v>
      </c>
      <c r="D1069" s="167" t="s">
        <v>157</v>
      </c>
      <c r="E1069" s="168" t="s">
        <v>1423</v>
      </c>
      <c r="F1069" s="169" t="s">
        <v>1424</v>
      </c>
      <c r="G1069" s="170" t="s">
        <v>435</v>
      </c>
      <c r="H1069" s="171">
        <v>12.388999999999999</v>
      </c>
      <c r="I1069" s="172"/>
      <c r="J1069" s="173">
        <f>ROUND(I1069*H1069,2)</f>
        <v>0</v>
      </c>
      <c r="K1069" s="169" t="s">
        <v>1425</v>
      </c>
      <c r="L1069" s="41"/>
      <c r="M1069" s="174" t="s">
        <v>3</v>
      </c>
      <c r="N1069" s="175" t="s">
        <v>43</v>
      </c>
      <c r="O1069" s="74"/>
      <c r="P1069" s="176">
        <f>O1069*H1069</f>
        <v>0</v>
      </c>
      <c r="Q1069" s="176">
        <v>0</v>
      </c>
      <c r="R1069" s="176">
        <f>Q1069*H1069</f>
        <v>0</v>
      </c>
      <c r="S1069" s="176">
        <v>0</v>
      </c>
      <c r="T1069" s="177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178" t="s">
        <v>162</v>
      </c>
      <c r="AT1069" s="178" t="s">
        <v>157</v>
      </c>
      <c r="AU1069" s="178" t="s">
        <v>82</v>
      </c>
      <c r="AY1069" s="21" t="s">
        <v>154</v>
      </c>
      <c r="BE1069" s="179">
        <f>IF(N1069="základní",J1069,0)</f>
        <v>0</v>
      </c>
      <c r="BF1069" s="179">
        <f>IF(N1069="snížená",J1069,0)</f>
        <v>0</v>
      </c>
      <c r="BG1069" s="179">
        <f>IF(N1069="zákl. přenesená",J1069,0)</f>
        <v>0</v>
      </c>
      <c r="BH1069" s="179">
        <f>IF(N1069="sníž. přenesená",J1069,0)</f>
        <v>0</v>
      </c>
      <c r="BI1069" s="179">
        <f>IF(N1069="nulová",J1069,0)</f>
        <v>0</v>
      </c>
      <c r="BJ1069" s="21" t="s">
        <v>80</v>
      </c>
      <c r="BK1069" s="179">
        <f>ROUND(I1069*H1069,2)</f>
        <v>0</v>
      </c>
      <c r="BL1069" s="21" t="s">
        <v>162</v>
      </c>
      <c r="BM1069" s="178" t="s">
        <v>1426</v>
      </c>
    </row>
    <row r="1070" s="2" customFormat="1">
      <c r="A1070" s="40"/>
      <c r="B1070" s="41"/>
      <c r="C1070" s="40"/>
      <c r="D1070" s="180" t="s">
        <v>164</v>
      </c>
      <c r="E1070" s="40"/>
      <c r="F1070" s="181" t="s">
        <v>1427</v>
      </c>
      <c r="G1070" s="40"/>
      <c r="H1070" s="40"/>
      <c r="I1070" s="182"/>
      <c r="J1070" s="40"/>
      <c r="K1070" s="40"/>
      <c r="L1070" s="41"/>
      <c r="M1070" s="183"/>
      <c r="N1070" s="184"/>
      <c r="O1070" s="74"/>
      <c r="P1070" s="74"/>
      <c r="Q1070" s="74"/>
      <c r="R1070" s="74"/>
      <c r="S1070" s="74"/>
      <c r="T1070" s="75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21" t="s">
        <v>164</v>
      </c>
      <c r="AU1070" s="21" t="s">
        <v>82</v>
      </c>
    </row>
    <row r="1071" s="2" customFormat="1" ht="24.15" customHeight="1">
      <c r="A1071" s="40"/>
      <c r="B1071" s="166"/>
      <c r="C1071" s="167" t="s">
        <v>1428</v>
      </c>
      <c r="D1071" s="167" t="s">
        <v>157</v>
      </c>
      <c r="E1071" s="168" t="s">
        <v>439</v>
      </c>
      <c r="F1071" s="169" t="s">
        <v>440</v>
      </c>
      <c r="G1071" s="170" t="s">
        <v>435</v>
      </c>
      <c r="H1071" s="171">
        <v>12.388999999999999</v>
      </c>
      <c r="I1071" s="172"/>
      <c r="J1071" s="173">
        <f>ROUND(I1071*H1071,2)</f>
        <v>0</v>
      </c>
      <c r="K1071" s="169" t="s">
        <v>161</v>
      </c>
      <c r="L1071" s="41"/>
      <c r="M1071" s="174" t="s">
        <v>3</v>
      </c>
      <c r="N1071" s="175" t="s">
        <v>43</v>
      </c>
      <c r="O1071" s="74"/>
      <c r="P1071" s="176">
        <f>O1071*H1071</f>
        <v>0</v>
      </c>
      <c r="Q1071" s="176">
        <v>0</v>
      </c>
      <c r="R1071" s="176">
        <f>Q1071*H1071</f>
        <v>0</v>
      </c>
      <c r="S1071" s="176">
        <v>0</v>
      </c>
      <c r="T1071" s="177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178" t="s">
        <v>162</v>
      </c>
      <c r="AT1071" s="178" t="s">
        <v>157</v>
      </c>
      <c r="AU1071" s="178" t="s">
        <v>82</v>
      </c>
      <c r="AY1071" s="21" t="s">
        <v>154</v>
      </c>
      <c r="BE1071" s="179">
        <f>IF(N1071="základní",J1071,0)</f>
        <v>0</v>
      </c>
      <c r="BF1071" s="179">
        <f>IF(N1071="snížená",J1071,0)</f>
        <v>0</v>
      </c>
      <c r="BG1071" s="179">
        <f>IF(N1071="zákl. přenesená",J1071,0)</f>
        <v>0</v>
      </c>
      <c r="BH1071" s="179">
        <f>IF(N1071="sníž. přenesená",J1071,0)</f>
        <v>0</v>
      </c>
      <c r="BI1071" s="179">
        <f>IF(N1071="nulová",J1071,0)</f>
        <v>0</v>
      </c>
      <c r="BJ1071" s="21" t="s">
        <v>80</v>
      </c>
      <c r="BK1071" s="179">
        <f>ROUND(I1071*H1071,2)</f>
        <v>0</v>
      </c>
      <c r="BL1071" s="21" t="s">
        <v>162</v>
      </c>
      <c r="BM1071" s="178" t="s">
        <v>1429</v>
      </c>
    </row>
    <row r="1072" s="2" customFormat="1">
      <c r="A1072" s="40"/>
      <c r="B1072" s="41"/>
      <c r="C1072" s="40"/>
      <c r="D1072" s="180" t="s">
        <v>164</v>
      </c>
      <c r="E1072" s="40"/>
      <c r="F1072" s="181" t="s">
        <v>442</v>
      </c>
      <c r="G1072" s="40"/>
      <c r="H1072" s="40"/>
      <c r="I1072" s="182"/>
      <c r="J1072" s="40"/>
      <c r="K1072" s="40"/>
      <c r="L1072" s="41"/>
      <c r="M1072" s="183"/>
      <c r="N1072" s="184"/>
      <c r="O1072" s="74"/>
      <c r="P1072" s="74"/>
      <c r="Q1072" s="74"/>
      <c r="R1072" s="74"/>
      <c r="S1072" s="74"/>
      <c r="T1072" s="75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21" t="s">
        <v>164</v>
      </c>
      <c r="AU1072" s="21" t="s">
        <v>82</v>
      </c>
    </row>
    <row r="1073" s="2" customFormat="1" ht="24.15" customHeight="1">
      <c r="A1073" s="40"/>
      <c r="B1073" s="166"/>
      <c r="C1073" s="167" t="s">
        <v>1430</v>
      </c>
      <c r="D1073" s="167" t="s">
        <v>157</v>
      </c>
      <c r="E1073" s="168" t="s">
        <v>444</v>
      </c>
      <c r="F1073" s="169" t="s">
        <v>445</v>
      </c>
      <c r="G1073" s="170" t="s">
        <v>435</v>
      </c>
      <c r="H1073" s="171">
        <v>123.89</v>
      </c>
      <c r="I1073" s="172"/>
      <c r="J1073" s="173">
        <f>ROUND(I1073*H1073,2)</f>
        <v>0</v>
      </c>
      <c r="K1073" s="169" t="s">
        <v>161</v>
      </c>
      <c r="L1073" s="41"/>
      <c r="M1073" s="174" t="s">
        <v>3</v>
      </c>
      <c r="N1073" s="175" t="s">
        <v>43</v>
      </c>
      <c r="O1073" s="74"/>
      <c r="P1073" s="176">
        <f>O1073*H1073</f>
        <v>0</v>
      </c>
      <c r="Q1073" s="176">
        <v>0</v>
      </c>
      <c r="R1073" s="176">
        <f>Q1073*H1073</f>
        <v>0</v>
      </c>
      <c r="S1073" s="176">
        <v>0</v>
      </c>
      <c r="T1073" s="177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178" t="s">
        <v>162</v>
      </c>
      <c r="AT1073" s="178" t="s">
        <v>157</v>
      </c>
      <c r="AU1073" s="178" t="s">
        <v>82</v>
      </c>
      <c r="AY1073" s="21" t="s">
        <v>154</v>
      </c>
      <c r="BE1073" s="179">
        <f>IF(N1073="základní",J1073,0)</f>
        <v>0</v>
      </c>
      <c r="BF1073" s="179">
        <f>IF(N1073="snížená",J1073,0)</f>
        <v>0</v>
      </c>
      <c r="BG1073" s="179">
        <f>IF(N1073="zákl. přenesená",J1073,0)</f>
        <v>0</v>
      </c>
      <c r="BH1073" s="179">
        <f>IF(N1073="sníž. přenesená",J1073,0)</f>
        <v>0</v>
      </c>
      <c r="BI1073" s="179">
        <f>IF(N1073="nulová",J1073,0)</f>
        <v>0</v>
      </c>
      <c r="BJ1073" s="21" t="s">
        <v>80</v>
      </c>
      <c r="BK1073" s="179">
        <f>ROUND(I1073*H1073,2)</f>
        <v>0</v>
      </c>
      <c r="BL1073" s="21" t="s">
        <v>162</v>
      </c>
      <c r="BM1073" s="178" t="s">
        <v>1431</v>
      </c>
    </row>
    <row r="1074" s="2" customFormat="1">
      <c r="A1074" s="40"/>
      <c r="B1074" s="41"/>
      <c r="C1074" s="40"/>
      <c r="D1074" s="180" t="s">
        <v>164</v>
      </c>
      <c r="E1074" s="40"/>
      <c r="F1074" s="181" t="s">
        <v>447</v>
      </c>
      <c r="G1074" s="40"/>
      <c r="H1074" s="40"/>
      <c r="I1074" s="182"/>
      <c r="J1074" s="40"/>
      <c r="K1074" s="40"/>
      <c r="L1074" s="41"/>
      <c r="M1074" s="183"/>
      <c r="N1074" s="184"/>
      <c r="O1074" s="74"/>
      <c r="P1074" s="74"/>
      <c r="Q1074" s="74"/>
      <c r="R1074" s="74"/>
      <c r="S1074" s="74"/>
      <c r="T1074" s="75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21" t="s">
        <v>164</v>
      </c>
      <c r="AU1074" s="21" t="s">
        <v>82</v>
      </c>
    </row>
    <row r="1075" s="14" customFormat="1">
      <c r="A1075" s="14"/>
      <c r="B1075" s="193"/>
      <c r="C1075" s="14"/>
      <c r="D1075" s="186" t="s">
        <v>166</v>
      </c>
      <c r="E1075" s="14"/>
      <c r="F1075" s="195" t="s">
        <v>1432</v>
      </c>
      <c r="G1075" s="14"/>
      <c r="H1075" s="196">
        <v>123.89</v>
      </c>
      <c r="I1075" s="197"/>
      <c r="J1075" s="14"/>
      <c r="K1075" s="14"/>
      <c r="L1075" s="193"/>
      <c r="M1075" s="198"/>
      <c r="N1075" s="199"/>
      <c r="O1075" s="199"/>
      <c r="P1075" s="199"/>
      <c r="Q1075" s="199"/>
      <c r="R1075" s="199"/>
      <c r="S1075" s="199"/>
      <c r="T1075" s="20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194" t="s">
        <v>166</v>
      </c>
      <c r="AU1075" s="194" t="s">
        <v>82</v>
      </c>
      <c r="AV1075" s="14" t="s">
        <v>82</v>
      </c>
      <c r="AW1075" s="14" t="s">
        <v>4</v>
      </c>
      <c r="AX1075" s="14" t="s">
        <v>80</v>
      </c>
      <c r="AY1075" s="194" t="s">
        <v>154</v>
      </c>
    </row>
    <row r="1076" s="2" customFormat="1" ht="49.05" customHeight="1">
      <c r="A1076" s="40"/>
      <c r="B1076" s="166"/>
      <c r="C1076" s="167" t="s">
        <v>1433</v>
      </c>
      <c r="D1076" s="167" t="s">
        <v>157</v>
      </c>
      <c r="E1076" s="168" t="s">
        <v>450</v>
      </c>
      <c r="F1076" s="169" t="s">
        <v>451</v>
      </c>
      <c r="G1076" s="170" t="s">
        <v>435</v>
      </c>
      <c r="H1076" s="171">
        <v>12.388999999999999</v>
      </c>
      <c r="I1076" s="172"/>
      <c r="J1076" s="173">
        <f>ROUND(I1076*H1076,2)</f>
        <v>0</v>
      </c>
      <c r="K1076" s="169" t="s">
        <v>161</v>
      </c>
      <c r="L1076" s="41"/>
      <c r="M1076" s="174" t="s">
        <v>3</v>
      </c>
      <c r="N1076" s="175" t="s">
        <v>43</v>
      </c>
      <c r="O1076" s="74"/>
      <c r="P1076" s="176">
        <f>O1076*H1076</f>
        <v>0</v>
      </c>
      <c r="Q1076" s="176">
        <v>0</v>
      </c>
      <c r="R1076" s="176">
        <f>Q1076*H1076</f>
        <v>0</v>
      </c>
      <c r="S1076" s="176">
        <v>0</v>
      </c>
      <c r="T1076" s="177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178" t="s">
        <v>162</v>
      </c>
      <c r="AT1076" s="178" t="s">
        <v>157</v>
      </c>
      <c r="AU1076" s="178" t="s">
        <v>82</v>
      </c>
      <c r="AY1076" s="21" t="s">
        <v>154</v>
      </c>
      <c r="BE1076" s="179">
        <f>IF(N1076="základní",J1076,0)</f>
        <v>0</v>
      </c>
      <c r="BF1076" s="179">
        <f>IF(N1076="snížená",J1076,0)</f>
        <v>0</v>
      </c>
      <c r="BG1076" s="179">
        <f>IF(N1076="zákl. přenesená",J1076,0)</f>
        <v>0</v>
      </c>
      <c r="BH1076" s="179">
        <f>IF(N1076="sníž. přenesená",J1076,0)</f>
        <v>0</v>
      </c>
      <c r="BI1076" s="179">
        <f>IF(N1076="nulová",J1076,0)</f>
        <v>0</v>
      </c>
      <c r="BJ1076" s="21" t="s">
        <v>80</v>
      </c>
      <c r="BK1076" s="179">
        <f>ROUND(I1076*H1076,2)</f>
        <v>0</v>
      </c>
      <c r="BL1076" s="21" t="s">
        <v>162</v>
      </c>
      <c r="BM1076" s="178" t="s">
        <v>1434</v>
      </c>
    </row>
    <row r="1077" s="2" customFormat="1">
      <c r="A1077" s="40"/>
      <c r="B1077" s="41"/>
      <c r="C1077" s="40"/>
      <c r="D1077" s="180" t="s">
        <v>164</v>
      </c>
      <c r="E1077" s="40"/>
      <c r="F1077" s="181" t="s">
        <v>453</v>
      </c>
      <c r="G1077" s="40"/>
      <c r="H1077" s="40"/>
      <c r="I1077" s="182"/>
      <c r="J1077" s="40"/>
      <c r="K1077" s="40"/>
      <c r="L1077" s="41"/>
      <c r="M1077" s="183"/>
      <c r="N1077" s="184"/>
      <c r="O1077" s="74"/>
      <c r="P1077" s="74"/>
      <c r="Q1077" s="74"/>
      <c r="R1077" s="74"/>
      <c r="S1077" s="74"/>
      <c r="T1077" s="75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21" t="s">
        <v>164</v>
      </c>
      <c r="AU1077" s="21" t="s">
        <v>82</v>
      </c>
    </row>
    <row r="1078" s="12" customFormat="1" ht="22.8" customHeight="1">
      <c r="A1078" s="12"/>
      <c r="B1078" s="153"/>
      <c r="C1078" s="12"/>
      <c r="D1078" s="154" t="s">
        <v>71</v>
      </c>
      <c r="E1078" s="164" t="s">
        <v>1435</v>
      </c>
      <c r="F1078" s="164" t="s">
        <v>1436</v>
      </c>
      <c r="G1078" s="12"/>
      <c r="H1078" s="12"/>
      <c r="I1078" s="156"/>
      <c r="J1078" s="165">
        <f>BK1078</f>
        <v>0</v>
      </c>
      <c r="K1078" s="12"/>
      <c r="L1078" s="153"/>
      <c r="M1078" s="158"/>
      <c r="N1078" s="159"/>
      <c r="O1078" s="159"/>
      <c r="P1078" s="160">
        <f>SUM(P1079:P1080)</f>
        <v>0</v>
      </c>
      <c r="Q1078" s="159"/>
      <c r="R1078" s="160">
        <f>SUM(R1079:R1080)</f>
        <v>0</v>
      </c>
      <c r="S1078" s="159"/>
      <c r="T1078" s="161">
        <f>SUM(T1079:T1080)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154" t="s">
        <v>80</v>
      </c>
      <c r="AT1078" s="162" t="s">
        <v>71</v>
      </c>
      <c r="AU1078" s="162" t="s">
        <v>80</v>
      </c>
      <c r="AY1078" s="154" t="s">
        <v>154</v>
      </c>
      <c r="BK1078" s="163">
        <f>SUM(BK1079:BK1080)</f>
        <v>0</v>
      </c>
    </row>
    <row r="1079" s="2" customFormat="1" ht="55.5" customHeight="1">
      <c r="A1079" s="40"/>
      <c r="B1079" s="166"/>
      <c r="C1079" s="167" t="s">
        <v>1437</v>
      </c>
      <c r="D1079" s="167" t="s">
        <v>157</v>
      </c>
      <c r="E1079" s="168" t="s">
        <v>1438</v>
      </c>
      <c r="F1079" s="169" t="s">
        <v>1439</v>
      </c>
      <c r="G1079" s="170" t="s">
        <v>435</v>
      </c>
      <c r="H1079" s="171">
        <v>269.07499999999999</v>
      </c>
      <c r="I1079" s="172"/>
      <c r="J1079" s="173">
        <f>ROUND(I1079*H1079,2)</f>
        <v>0</v>
      </c>
      <c r="K1079" s="169" t="s">
        <v>161</v>
      </c>
      <c r="L1079" s="41"/>
      <c r="M1079" s="174" t="s">
        <v>3</v>
      </c>
      <c r="N1079" s="175" t="s">
        <v>43</v>
      </c>
      <c r="O1079" s="74"/>
      <c r="P1079" s="176">
        <f>O1079*H1079</f>
        <v>0</v>
      </c>
      <c r="Q1079" s="176">
        <v>0</v>
      </c>
      <c r="R1079" s="176">
        <f>Q1079*H1079</f>
        <v>0</v>
      </c>
      <c r="S1079" s="176">
        <v>0</v>
      </c>
      <c r="T1079" s="177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178" t="s">
        <v>162</v>
      </c>
      <c r="AT1079" s="178" t="s">
        <v>157</v>
      </c>
      <c r="AU1079" s="178" t="s">
        <v>82</v>
      </c>
      <c r="AY1079" s="21" t="s">
        <v>154</v>
      </c>
      <c r="BE1079" s="179">
        <f>IF(N1079="základní",J1079,0)</f>
        <v>0</v>
      </c>
      <c r="BF1079" s="179">
        <f>IF(N1079="snížená",J1079,0)</f>
        <v>0</v>
      </c>
      <c r="BG1079" s="179">
        <f>IF(N1079="zákl. přenesená",J1079,0)</f>
        <v>0</v>
      </c>
      <c r="BH1079" s="179">
        <f>IF(N1079="sníž. přenesená",J1079,0)</f>
        <v>0</v>
      </c>
      <c r="BI1079" s="179">
        <f>IF(N1079="nulová",J1079,0)</f>
        <v>0</v>
      </c>
      <c r="BJ1079" s="21" t="s">
        <v>80</v>
      </c>
      <c r="BK1079" s="179">
        <f>ROUND(I1079*H1079,2)</f>
        <v>0</v>
      </c>
      <c r="BL1079" s="21" t="s">
        <v>162</v>
      </c>
      <c r="BM1079" s="178" t="s">
        <v>1440</v>
      </c>
    </row>
    <row r="1080" s="2" customFormat="1">
      <c r="A1080" s="40"/>
      <c r="B1080" s="41"/>
      <c r="C1080" s="40"/>
      <c r="D1080" s="180" t="s">
        <v>164</v>
      </c>
      <c r="E1080" s="40"/>
      <c r="F1080" s="181" t="s">
        <v>1441</v>
      </c>
      <c r="G1080" s="40"/>
      <c r="H1080" s="40"/>
      <c r="I1080" s="182"/>
      <c r="J1080" s="40"/>
      <c r="K1080" s="40"/>
      <c r="L1080" s="41"/>
      <c r="M1080" s="183"/>
      <c r="N1080" s="184"/>
      <c r="O1080" s="74"/>
      <c r="P1080" s="74"/>
      <c r="Q1080" s="74"/>
      <c r="R1080" s="74"/>
      <c r="S1080" s="74"/>
      <c r="T1080" s="75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21" t="s">
        <v>164</v>
      </c>
      <c r="AU1080" s="21" t="s">
        <v>82</v>
      </c>
    </row>
    <row r="1081" s="12" customFormat="1" ht="25.92" customHeight="1">
      <c r="A1081" s="12"/>
      <c r="B1081" s="153"/>
      <c r="C1081" s="12"/>
      <c r="D1081" s="154" t="s">
        <v>71</v>
      </c>
      <c r="E1081" s="155" t="s">
        <v>454</v>
      </c>
      <c r="F1081" s="155" t="s">
        <v>455</v>
      </c>
      <c r="G1081" s="12"/>
      <c r="H1081" s="12"/>
      <c r="I1081" s="156"/>
      <c r="J1081" s="157">
        <f>BK1081</f>
        <v>0</v>
      </c>
      <c r="K1081" s="12"/>
      <c r="L1081" s="153"/>
      <c r="M1081" s="158"/>
      <c r="N1081" s="159"/>
      <c r="O1081" s="159"/>
      <c r="P1081" s="160">
        <f>P1082+P1096+P1107+P1141+P1147+P1182+P1236+P1244+P1445+P1495+P1579+P1652+P1678+P1689+P1858</f>
        <v>0</v>
      </c>
      <c r="Q1081" s="159"/>
      <c r="R1081" s="160">
        <f>R1082+R1096+R1107+R1141+R1147+R1182+R1236+R1244+R1445+R1495+R1579+R1652+R1678+R1689+R1858</f>
        <v>27.920763639999997</v>
      </c>
      <c r="S1081" s="159"/>
      <c r="T1081" s="161">
        <f>T1082+T1096+T1107+T1141+T1147+T1182+T1236+T1244+T1445+T1495+T1579+T1652+T1678+T1689+T1858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154" t="s">
        <v>82</v>
      </c>
      <c r="AT1081" s="162" t="s">
        <v>71</v>
      </c>
      <c r="AU1081" s="162" t="s">
        <v>72</v>
      </c>
      <c r="AY1081" s="154" t="s">
        <v>154</v>
      </c>
      <c r="BK1081" s="163">
        <f>BK1082+BK1096+BK1107+BK1141+BK1147+BK1182+BK1236+BK1244+BK1445+BK1495+BK1579+BK1652+BK1678+BK1689+BK1858</f>
        <v>0</v>
      </c>
    </row>
    <row r="1082" s="12" customFormat="1" ht="22.8" customHeight="1">
      <c r="A1082" s="12"/>
      <c r="B1082" s="153"/>
      <c r="C1082" s="12"/>
      <c r="D1082" s="154" t="s">
        <v>71</v>
      </c>
      <c r="E1082" s="164" t="s">
        <v>463</v>
      </c>
      <c r="F1082" s="164" t="s">
        <v>1442</v>
      </c>
      <c r="G1082" s="12"/>
      <c r="H1082" s="12"/>
      <c r="I1082" s="156"/>
      <c r="J1082" s="165">
        <f>BK1082</f>
        <v>0</v>
      </c>
      <c r="K1082" s="12"/>
      <c r="L1082" s="153"/>
      <c r="M1082" s="158"/>
      <c r="N1082" s="159"/>
      <c r="O1082" s="159"/>
      <c r="P1082" s="160">
        <f>SUM(P1083:P1095)</f>
        <v>0</v>
      </c>
      <c r="Q1082" s="159"/>
      <c r="R1082" s="160">
        <f>SUM(R1083:R1095)</f>
        <v>0.071396719999999997</v>
      </c>
      <c r="S1082" s="159"/>
      <c r="T1082" s="161">
        <f>SUM(T1083:T1095)</f>
        <v>0</v>
      </c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R1082" s="154" t="s">
        <v>82</v>
      </c>
      <c r="AT1082" s="162" t="s">
        <v>71</v>
      </c>
      <c r="AU1082" s="162" t="s">
        <v>80</v>
      </c>
      <c r="AY1082" s="154" t="s">
        <v>154</v>
      </c>
      <c r="BK1082" s="163">
        <f>SUM(BK1083:BK1095)</f>
        <v>0</v>
      </c>
    </row>
    <row r="1083" s="2" customFormat="1" ht="21.75" customHeight="1">
      <c r="A1083" s="40"/>
      <c r="B1083" s="166"/>
      <c r="C1083" s="167" t="s">
        <v>1443</v>
      </c>
      <c r="D1083" s="167" t="s">
        <v>157</v>
      </c>
      <c r="E1083" s="168" t="s">
        <v>1444</v>
      </c>
      <c r="F1083" s="169" t="s">
        <v>1445</v>
      </c>
      <c r="G1083" s="170" t="s">
        <v>160</v>
      </c>
      <c r="H1083" s="171">
        <v>15.367000000000001</v>
      </c>
      <c r="I1083" s="172"/>
      <c r="J1083" s="173">
        <f>ROUND(I1083*H1083,2)</f>
        <v>0</v>
      </c>
      <c r="K1083" s="169" t="s">
        <v>3</v>
      </c>
      <c r="L1083" s="41"/>
      <c r="M1083" s="174" t="s">
        <v>3</v>
      </c>
      <c r="N1083" s="175" t="s">
        <v>43</v>
      </c>
      <c r="O1083" s="74"/>
      <c r="P1083" s="176">
        <f>O1083*H1083</f>
        <v>0</v>
      </c>
      <c r="Q1083" s="176">
        <v>0</v>
      </c>
      <c r="R1083" s="176">
        <f>Q1083*H1083</f>
        <v>0</v>
      </c>
      <c r="S1083" s="176">
        <v>0</v>
      </c>
      <c r="T1083" s="177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178" t="s">
        <v>322</v>
      </c>
      <c r="AT1083" s="178" t="s">
        <v>157</v>
      </c>
      <c r="AU1083" s="178" t="s">
        <v>82</v>
      </c>
      <c r="AY1083" s="21" t="s">
        <v>154</v>
      </c>
      <c r="BE1083" s="179">
        <f>IF(N1083="základní",J1083,0)</f>
        <v>0</v>
      </c>
      <c r="BF1083" s="179">
        <f>IF(N1083="snížená",J1083,0)</f>
        <v>0</v>
      </c>
      <c r="BG1083" s="179">
        <f>IF(N1083="zákl. přenesená",J1083,0)</f>
        <v>0</v>
      </c>
      <c r="BH1083" s="179">
        <f>IF(N1083="sníž. přenesená",J1083,0)</f>
        <v>0</v>
      </c>
      <c r="BI1083" s="179">
        <f>IF(N1083="nulová",J1083,0)</f>
        <v>0</v>
      </c>
      <c r="BJ1083" s="21" t="s">
        <v>80</v>
      </c>
      <c r="BK1083" s="179">
        <f>ROUND(I1083*H1083,2)</f>
        <v>0</v>
      </c>
      <c r="BL1083" s="21" t="s">
        <v>322</v>
      </c>
      <c r="BM1083" s="178" t="s">
        <v>1446</v>
      </c>
    </row>
    <row r="1084" s="13" customFormat="1">
      <c r="A1084" s="13"/>
      <c r="B1084" s="185"/>
      <c r="C1084" s="13"/>
      <c r="D1084" s="186" t="s">
        <v>166</v>
      </c>
      <c r="E1084" s="187" t="s">
        <v>3</v>
      </c>
      <c r="F1084" s="188" t="s">
        <v>780</v>
      </c>
      <c r="G1084" s="13"/>
      <c r="H1084" s="187" t="s">
        <v>3</v>
      </c>
      <c r="I1084" s="189"/>
      <c r="J1084" s="13"/>
      <c r="K1084" s="13"/>
      <c r="L1084" s="185"/>
      <c r="M1084" s="190"/>
      <c r="N1084" s="191"/>
      <c r="O1084" s="191"/>
      <c r="P1084" s="191"/>
      <c r="Q1084" s="191"/>
      <c r="R1084" s="191"/>
      <c r="S1084" s="191"/>
      <c r="T1084" s="19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87" t="s">
        <v>166</v>
      </c>
      <c r="AU1084" s="187" t="s">
        <v>82</v>
      </c>
      <c r="AV1084" s="13" t="s">
        <v>80</v>
      </c>
      <c r="AW1084" s="13" t="s">
        <v>34</v>
      </c>
      <c r="AX1084" s="13" t="s">
        <v>72</v>
      </c>
      <c r="AY1084" s="187" t="s">
        <v>154</v>
      </c>
    </row>
    <row r="1085" s="14" customFormat="1">
      <c r="A1085" s="14"/>
      <c r="B1085" s="193"/>
      <c r="C1085" s="14"/>
      <c r="D1085" s="186" t="s">
        <v>166</v>
      </c>
      <c r="E1085" s="194" t="s">
        <v>3</v>
      </c>
      <c r="F1085" s="195" t="s">
        <v>1447</v>
      </c>
      <c r="G1085" s="14"/>
      <c r="H1085" s="196">
        <v>15.367000000000001</v>
      </c>
      <c r="I1085" s="197"/>
      <c r="J1085" s="14"/>
      <c r="K1085" s="14"/>
      <c r="L1085" s="193"/>
      <c r="M1085" s="198"/>
      <c r="N1085" s="199"/>
      <c r="O1085" s="199"/>
      <c r="P1085" s="199"/>
      <c r="Q1085" s="199"/>
      <c r="R1085" s="199"/>
      <c r="S1085" s="199"/>
      <c r="T1085" s="20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194" t="s">
        <v>166</v>
      </c>
      <c r="AU1085" s="194" t="s">
        <v>82</v>
      </c>
      <c r="AV1085" s="14" t="s">
        <v>82</v>
      </c>
      <c r="AW1085" s="14" t="s">
        <v>34</v>
      </c>
      <c r="AX1085" s="14" t="s">
        <v>80</v>
      </c>
      <c r="AY1085" s="194" t="s">
        <v>154</v>
      </c>
    </row>
    <row r="1086" s="2" customFormat="1" ht="21.75" customHeight="1">
      <c r="A1086" s="40"/>
      <c r="B1086" s="166"/>
      <c r="C1086" s="167" t="s">
        <v>1448</v>
      </c>
      <c r="D1086" s="167" t="s">
        <v>157</v>
      </c>
      <c r="E1086" s="168" t="s">
        <v>1449</v>
      </c>
      <c r="F1086" s="169" t="s">
        <v>1450</v>
      </c>
      <c r="G1086" s="170" t="s">
        <v>160</v>
      </c>
      <c r="H1086" s="171">
        <v>22.693000000000001</v>
      </c>
      <c r="I1086" s="172"/>
      <c r="J1086" s="173">
        <f>ROUND(I1086*H1086,2)</f>
        <v>0</v>
      </c>
      <c r="K1086" s="169" t="s">
        <v>161</v>
      </c>
      <c r="L1086" s="41"/>
      <c r="M1086" s="174" t="s">
        <v>3</v>
      </c>
      <c r="N1086" s="175" t="s">
        <v>43</v>
      </c>
      <c r="O1086" s="74"/>
      <c r="P1086" s="176">
        <f>O1086*H1086</f>
        <v>0</v>
      </c>
      <c r="Q1086" s="176">
        <v>0.0030400000000000002</v>
      </c>
      <c r="R1086" s="176">
        <f>Q1086*H1086</f>
        <v>0.068986720000000001</v>
      </c>
      <c r="S1086" s="176">
        <v>0</v>
      </c>
      <c r="T1086" s="177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178" t="s">
        <v>322</v>
      </c>
      <c r="AT1086" s="178" t="s">
        <v>157</v>
      </c>
      <c r="AU1086" s="178" t="s">
        <v>82</v>
      </c>
      <c r="AY1086" s="21" t="s">
        <v>154</v>
      </c>
      <c r="BE1086" s="179">
        <f>IF(N1086="základní",J1086,0)</f>
        <v>0</v>
      </c>
      <c r="BF1086" s="179">
        <f>IF(N1086="snížená",J1086,0)</f>
        <v>0</v>
      </c>
      <c r="BG1086" s="179">
        <f>IF(N1086="zákl. přenesená",J1086,0)</f>
        <v>0</v>
      </c>
      <c r="BH1086" s="179">
        <f>IF(N1086="sníž. přenesená",J1086,0)</f>
        <v>0</v>
      </c>
      <c r="BI1086" s="179">
        <f>IF(N1086="nulová",J1086,0)</f>
        <v>0</v>
      </c>
      <c r="BJ1086" s="21" t="s">
        <v>80</v>
      </c>
      <c r="BK1086" s="179">
        <f>ROUND(I1086*H1086,2)</f>
        <v>0</v>
      </c>
      <c r="BL1086" s="21" t="s">
        <v>322</v>
      </c>
      <c r="BM1086" s="178" t="s">
        <v>1451</v>
      </c>
    </row>
    <row r="1087" s="2" customFormat="1">
      <c r="A1087" s="40"/>
      <c r="B1087" s="41"/>
      <c r="C1087" s="40"/>
      <c r="D1087" s="180" t="s">
        <v>164</v>
      </c>
      <c r="E1087" s="40"/>
      <c r="F1087" s="181" t="s">
        <v>1452</v>
      </c>
      <c r="G1087" s="40"/>
      <c r="H1087" s="40"/>
      <c r="I1087" s="182"/>
      <c r="J1087" s="40"/>
      <c r="K1087" s="40"/>
      <c r="L1087" s="41"/>
      <c r="M1087" s="183"/>
      <c r="N1087" s="184"/>
      <c r="O1087" s="74"/>
      <c r="P1087" s="74"/>
      <c r="Q1087" s="74"/>
      <c r="R1087" s="74"/>
      <c r="S1087" s="74"/>
      <c r="T1087" s="75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21" t="s">
        <v>164</v>
      </c>
      <c r="AU1087" s="21" t="s">
        <v>82</v>
      </c>
    </row>
    <row r="1088" s="13" customFormat="1">
      <c r="A1088" s="13"/>
      <c r="B1088" s="185"/>
      <c r="C1088" s="13"/>
      <c r="D1088" s="186" t="s">
        <v>166</v>
      </c>
      <c r="E1088" s="187" t="s">
        <v>3</v>
      </c>
      <c r="F1088" s="188" t="s">
        <v>778</v>
      </c>
      <c r="G1088" s="13"/>
      <c r="H1088" s="187" t="s">
        <v>3</v>
      </c>
      <c r="I1088" s="189"/>
      <c r="J1088" s="13"/>
      <c r="K1088" s="13"/>
      <c r="L1088" s="185"/>
      <c r="M1088" s="190"/>
      <c r="N1088" s="191"/>
      <c r="O1088" s="191"/>
      <c r="P1088" s="191"/>
      <c r="Q1088" s="191"/>
      <c r="R1088" s="191"/>
      <c r="S1088" s="191"/>
      <c r="T1088" s="19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87" t="s">
        <v>166</v>
      </c>
      <c r="AU1088" s="187" t="s">
        <v>82</v>
      </c>
      <c r="AV1088" s="13" t="s">
        <v>80</v>
      </c>
      <c r="AW1088" s="13" t="s">
        <v>34</v>
      </c>
      <c r="AX1088" s="13" t="s">
        <v>72</v>
      </c>
      <c r="AY1088" s="187" t="s">
        <v>154</v>
      </c>
    </row>
    <row r="1089" s="14" customFormat="1">
      <c r="A1089" s="14"/>
      <c r="B1089" s="193"/>
      <c r="C1089" s="14"/>
      <c r="D1089" s="186" t="s">
        <v>166</v>
      </c>
      <c r="E1089" s="194" t="s">
        <v>3</v>
      </c>
      <c r="F1089" s="195" t="s">
        <v>1453</v>
      </c>
      <c r="G1089" s="14"/>
      <c r="H1089" s="196">
        <v>22.693000000000001</v>
      </c>
      <c r="I1089" s="197"/>
      <c r="J1089" s="14"/>
      <c r="K1089" s="14"/>
      <c r="L1089" s="193"/>
      <c r="M1089" s="198"/>
      <c r="N1089" s="199"/>
      <c r="O1089" s="199"/>
      <c r="P1089" s="199"/>
      <c r="Q1089" s="199"/>
      <c r="R1089" s="199"/>
      <c r="S1089" s="199"/>
      <c r="T1089" s="20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194" t="s">
        <v>166</v>
      </c>
      <c r="AU1089" s="194" t="s">
        <v>82</v>
      </c>
      <c r="AV1089" s="14" t="s">
        <v>82</v>
      </c>
      <c r="AW1089" s="14" t="s">
        <v>34</v>
      </c>
      <c r="AX1089" s="14" t="s">
        <v>80</v>
      </c>
      <c r="AY1089" s="194" t="s">
        <v>154</v>
      </c>
    </row>
    <row r="1090" s="2" customFormat="1" ht="24.15" customHeight="1">
      <c r="A1090" s="40"/>
      <c r="B1090" s="166"/>
      <c r="C1090" s="167" t="s">
        <v>1454</v>
      </c>
      <c r="D1090" s="167" t="s">
        <v>157</v>
      </c>
      <c r="E1090" s="168" t="s">
        <v>1455</v>
      </c>
      <c r="F1090" s="169" t="s">
        <v>1456</v>
      </c>
      <c r="G1090" s="170" t="s">
        <v>317</v>
      </c>
      <c r="H1090" s="171">
        <v>1</v>
      </c>
      <c r="I1090" s="172"/>
      <c r="J1090" s="173">
        <f>ROUND(I1090*H1090,2)</f>
        <v>0</v>
      </c>
      <c r="K1090" s="169" t="s">
        <v>161</v>
      </c>
      <c r="L1090" s="41"/>
      <c r="M1090" s="174" t="s">
        <v>3</v>
      </c>
      <c r="N1090" s="175" t="s">
        <v>43</v>
      </c>
      <c r="O1090" s="74"/>
      <c r="P1090" s="176">
        <f>O1090*H1090</f>
        <v>0</v>
      </c>
      <c r="Q1090" s="176">
        <v>0.0021199999999999999</v>
      </c>
      <c r="R1090" s="176">
        <f>Q1090*H1090</f>
        <v>0.0021199999999999999</v>
      </c>
      <c r="S1090" s="176">
        <v>0</v>
      </c>
      <c r="T1090" s="177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178" t="s">
        <v>322</v>
      </c>
      <c r="AT1090" s="178" t="s">
        <v>157</v>
      </c>
      <c r="AU1090" s="178" t="s">
        <v>82</v>
      </c>
      <c r="AY1090" s="21" t="s">
        <v>154</v>
      </c>
      <c r="BE1090" s="179">
        <f>IF(N1090="základní",J1090,0)</f>
        <v>0</v>
      </c>
      <c r="BF1090" s="179">
        <f>IF(N1090="snížená",J1090,0)</f>
        <v>0</v>
      </c>
      <c r="BG1090" s="179">
        <f>IF(N1090="zákl. přenesená",J1090,0)</f>
        <v>0</v>
      </c>
      <c r="BH1090" s="179">
        <f>IF(N1090="sníž. přenesená",J1090,0)</f>
        <v>0</v>
      </c>
      <c r="BI1090" s="179">
        <f>IF(N1090="nulová",J1090,0)</f>
        <v>0</v>
      </c>
      <c r="BJ1090" s="21" t="s">
        <v>80</v>
      </c>
      <c r="BK1090" s="179">
        <f>ROUND(I1090*H1090,2)</f>
        <v>0</v>
      </c>
      <c r="BL1090" s="21" t="s">
        <v>322</v>
      </c>
      <c r="BM1090" s="178" t="s">
        <v>1457</v>
      </c>
    </row>
    <row r="1091" s="2" customFormat="1">
      <c r="A1091" s="40"/>
      <c r="B1091" s="41"/>
      <c r="C1091" s="40"/>
      <c r="D1091" s="180" t="s">
        <v>164</v>
      </c>
      <c r="E1091" s="40"/>
      <c r="F1091" s="181" t="s">
        <v>1458</v>
      </c>
      <c r="G1091" s="40"/>
      <c r="H1091" s="40"/>
      <c r="I1091" s="182"/>
      <c r="J1091" s="40"/>
      <c r="K1091" s="40"/>
      <c r="L1091" s="41"/>
      <c r="M1091" s="183"/>
      <c r="N1091" s="184"/>
      <c r="O1091" s="74"/>
      <c r="P1091" s="74"/>
      <c r="Q1091" s="74"/>
      <c r="R1091" s="74"/>
      <c r="S1091" s="74"/>
      <c r="T1091" s="75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21" t="s">
        <v>164</v>
      </c>
      <c r="AU1091" s="21" t="s">
        <v>82</v>
      </c>
    </row>
    <row r="1092" s="14" customFormat="1">
      <c r="A1092" s="14"/>
      <c r="B1092" s="193"/>
      <c r="C1092" s="14"/>
      <c r="D1092" s="186" t="s">
        <v>166</v>
      </c>
      <c r="E1092" s="194" t="s">
        <v>3</v>
      </c>
      <c r="F1092" s="195" t="s">
        <v>80</v>
      </c>
      <c r="G1092" s="14"/>
      <c r="H1092" s="196">
        <v>1</v>
      </c>
      <c r="I1092" s="197"/>
      <c r="J1092" s="14"/>
      <c r="K1092" s="14"/>
      <c r="L1092" s="193"/>
      <c r="M1092" s="198"/>
      <c r="N1092" s="199"/>
      <c r="O1092" s="199"/>
      <c r="P1092" s="199"/>
      <c r="Q1092" s="199"/>
      <c r="R1092" s="199"/>
      <c r="S1092" s="199"/>
      <c r="T1092" s="20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194" t="s">
        <v>166</v>
      </c>
      <c r="AU1092" s="194" t="s">
        <v>82</v>
      </c>
      <c r="AV1092" s="14" t="s">
        <v>82</v>
      </c>
      <c r="AW1092" s="14" t="s">
        <v>34</v>
      </c>
      <c r="AX1092" s="14" t="s">
        <v>80</v>
      </c>
      <c r="AY1092" s="194" t="s">
        <v>154</v>
      </c>
    </row>
    <row r="1093" s="2" customFormat="1" ht="16.5" customHeight="1">
      <c r="A1093" s="40"/>
      <c r="B1093" s="166"/>
      <c r="C1093" s="167" t="s">
        <v>1459</v>
      </c>
      <c r="D1093" s="167" t="s">
        <v>157</v>
      </c>
      <c r="E1093" s="168" t="s">
        <v>1460</v>
      </c>
      <c r="F1093" s="169" t="s">
        <v>1461</v>
      </c>
      <c r="G1093" s="170" t="s">
        <v>317</v>
      </c>
      <c r="H1093" s="171">
        <v>1</v>
      </c>
      <c r="I1093" s="172"/>
      <c r="J1093" s="173">
        <f>ROUND(I1093*H1093,2)</f>
        <v>0</v>
      </c>
      <c r="K1093" s="169" t="s">
        <v>161</v>
      </c>
      <c r="L1093" s="41"/>
      <c r="M1093" s="174" t="s">
        <v>3</v>
      </c>
      <c r="N1093" s="175" t="s">
        <v>43</v>
      </c>
      <c r="O1093" s="74"/>
      <c r="P1093" s="176">
        <f>O1093*H1093</f>
        <v>0</v>
      </c>
      <c r="Q1093" s="176">
        <v>0.00029</v>
      </c>
      <c r="R1093" s="176">
        <f>Q1093*H1093</f>
        <v>0.00029</v>
      </c>
      <c r="S1093" s="176">
        <v>0</v>
      </c>
      <c r="T1093" s="177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178" t="s">
        <v>322</v>
      </c>
      <c r="AT1093" s="178" t="s">
        <v>157</v>
      </c>
      <c r="AU1093" s="178" t="s">
        <v>82</v>
      </c>
      <c r="AY1093" s="21" t="s">
        <v>154</v>
      </c>
      <c r="BE1093" s="179">
        <f>IF(N1093="základní",J1093,0)</f>
        <v>0</v>
      </c>
      <c r="BF1093" s="179">
        <f>IF(N1093="snížená",J1093,0)</f>
        <v>0</v>
      </c>
      <c r="BG1093" s="179">
        <f>IF(N1093="zákl. přenesená",J1093,0)</f>
        <v>0</v>
      </c>
      <c r="BH1093" s="179">
        <f>IF(N1093="sníž. přenesená",J1093,0)</f>
        <v>0</v>
      </c>
      <c r="BI1093" s="179">
        <f>IF(N1093="nulová",J1093,0)</f>
        <v>0</v>
      </c>
      <c r="BJ1093" s="21" t="s">
        <v>80</v>
      </c>
      <c r="BK1093" s="179">
        <f>ROUND(I1093*H1093,2)</f>
        <v>0</v>
      </c>
      <c r="BL1093" s="21" t="s">
        <v>322</v>
      </c>
      <c r="BM1093" s="178" t="s">
        <v>1462</v>
      </c>
    </row>
    <row r="1094" s="2" customFormat="1">
      <c r="A1094" s="40"/>
      <c r="B1094" s="41"/>
      <c r="C1094" s="40"/>
      <c r="D1094" s="180" t="s">
        <v>164</v>
      </c>
      <c r="E1094" s="40"/>
      <c r="F1094" s="181" t="s">
        <v>1463</v>
      </c>
      <c r="G1094" s="40"/>
      <c r="H1094" s="40"/>
      <c r="I1094" s="182"/>
      <c r="J1094" s="40"/>
      <c r="K1094" s="40"/>
      <c r="L1094" s="41"/>
      <c r="M1094" s="183"/>
      <c r="N1094" s="184"/>
      <c r="O1094" s="74"/>
      <c r="P1094" s="74"/>
      <c r="Q1094" s="74"/>
      <c r="R1094" s="74"/>
      <c r="S1094" s="74"/>
      <c r="T1094" s="75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21" t="s">
        <v>164</v>
      </c>
      <c r="AU1094" s="21" t="s">
        <v>82</v>
      </c>
    </row>
    <row r="1095" s="14" customFormat="1">
      <c r="A1095" s="14"/>
      <c r="B1095" s="193"/>
      <c r="C1095" s="14"/>
      <c r="D1095" s="186" t="s">
        <v>166</v>
      </c>
      <c r="E1095" s="194" t="s">
        <v>3</v>
      </c>
      <c r="F1095" s="195" t="s">
        <v>80</v>
      </c>
      <c r="G1095" s="14"/>
      <c r="H1095" s="196">
        <v>1</v>
      </c>
      <c r="I1095" s="197"/>
      <c r="J1095" s="14"/>
      <c r="K1095" s="14"/>
      <c r="L1095" s="193"/>
      <c r="M1095" s="198"/>
      <c r="N1095" s="199"/>
      <c r="O1095" s="199"/>
      <c r="P1095" s="199"/>
      <c r="Q1095" s="199"/>
      <c r="R1095" s="199"/>
      <c r="S1095" s="199"/>
      <c r="T1095" s="20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194" t="s">
        <v>166</v>
      </c>
      <c r="AU1095" s="194" t="s">
        <v>82</v>
      </c>
      <c r="AV1095" s="14" t="s">
        <v>82</v>
      </c>
      <c r="AW1095" s="14" t="s">
        <v>34</v>
      </c>
      <c r="AX1095" s="14" t="s">
        <v>80</v>
      </c>
      <c r="AY1095" s="194" t="s">
        <v>154</v>
      </c>
    </row>
    <row r="1096" s="12" customFormat="1" ht="22.8" customHeight="1">
      <c r="A1096" s="12"/>
      <c r="B1096" s="153"/>
      <c r="C1096" s="12"/>
      <c r="D1096" s="154" t="s">
        <v>71</v>
      </c>
      <c r="E1096" s="164" t="s">
        <v>1464</v>
      </c>
      <c r="F1096" s="164" t="s">
        <v>1465</v>
      </c>
      <c r="G1096" s="12"/>
      <c r="H1096" s="12"/>
      <c r="I1096" s="156"/>
      <c r="J1096" s="165">
        <f>BK1096</f>
        <v>0</v>
      </c>
      <c r="K1096" s="12"/>
      <c r="L1096" s="153"/>
      <c r="M1096" s="158"/>
      <c r="N1096" s="159"/>
      <c r="O1096" s="159"/>
      <c r="P1096" s="160">
        <f>SUM(P1097:P1106)</f>
        <v>0</v>
      </c>
      <c r="Q1096" s="159"/>
      <c r="R1096" s="160">
        <f>SUM(R1097:R1106)</f>
        <v>0.01312</v>
      </c>
      <c r="S1096" s="159"/>
      <c r="T1096" s="161">
        <f>SUM(T1097:T1106)</f>
        <v>0</v>
      </c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R1096" s="154" t="s">
        <v>82</v>
      </c>
      <c r="AT1096" s="162" t="s">
        <v>71</v>
      </c>
      <c r="AU1096" s="162" t="s">
        <v>80</v>
      </c>
      <c r="AY1096" s="154" t="s">
        <v>154</v>
      </c>
      <c r="BK1096" s="163">
        <f>SUM(BK1097:BK1106)</f>
        <v>0</v>
      </c>
    </row>
    <row r="1097" s="2" customFormat="1" ht="21.75" customHeight="1">
      <c r="A1097" s="40"/>
      <c r="B1097" s="166"/>
      <c r="C1097" s="167" t="s">
        <v>1466</v>
      </c>
      <c r="D1097" s="167" t="s">
        <v>157</v>
      </c>
      <c r="E1097" s="168" t="s">
        <v>1467</v>
      </c>
      <c r="F1097" s="169" t="s">
        <v>1468</v>
      </c>
      <c r="G1097" s="170" t="s">
        <v>317</v>
      </c>
      <c r="H1097" s="171">
        <v>16</v>
      </c>
      <c r="I1097" s="172"/>
      <c r="J1097" s="173">
        <f>ROUND(I1097*H1097,2)</f>
        <v>0</v>
      </c>
      <c r="K1097" s="169" t="s">
        <v>161</v>
      </c>
      <c r="L1097" s="41"/>
      <c r="M1097" s="174" t="s">
        <v>3</v>
      </c>
      <c r="N1097" s="175" t="s">
        <v>43</v>
      </c>
      <c r="O1097" s="74"/>
      <c r="P1097" s="176">
        <f>O1097*H1097</f>
        <v>0</v>
      </c>
      <c r="Q1097" s="176">
        <v>0</v>
      </c>
      <c r="R1097" s="176">
        <f>Q1097*H1097</f>
        <v>0</v>
      </c>
      <c r="S1097" s="176">
        <v>0</v>
      </c>
      <c r="T1097" s="177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178" t="s">
        <v>322</v>
      </c>
      <c r="AT1097" s="178" t="s">
        <v>157</v>
      </c>
      <c r="AU1097" s="178" t="s">
        <v>82</v>
      </c>
      <c r="AY1097" s="21" t="s">
        <v>154</v>
      </c>
      <c r="BE1097" s="179">
        <f>IF(N1097="základní",J1097,0)</f>
        <v>0</v>
      </c>
      <c r="BF1097" s="179">
        <f>IF(N1097="snížená",J1097,0)</f>
        <v>0</v>
      </c>
      <c r="BG1097" s="179">
        <f>IF(N1097="zákl. přenesená",J1097,0)</f>
        <v>0</v>
      </c>
      <c r="BH1097" s="179">
        <f>IF(N1097="sníž. přenesená",J1097,0)</f>
        <v>0</v>
      </c>
      <c r="BI1097" s="179">
        <f>IF(N1097="nulová",J1097,0)</f>
        <v>0</v>
      </c>
      <c r="BJ1097" s="21" t="s">
        <v>80</v>
      </c>
      <c r="BK1097" s="179">
        <f>ROUND(I1097*H1097,2)</f>
        <v>0</v>
      </c>
      <c r="BL1097" s="21" t="s">
        <v>322</v>
      </c>
      <c r="BM1097" s="178" t="s">
        <v>1469</v>
      </c>
    </row>
    <row r="1098" s="2" customFormat="1">
      <c r="A1098" s="40"/>
      <c r="B1098" s="41"/>
      <c r="C1098" s="40"/>
      <c r="D1098" s="180" t="s">
        <v>164</v>
      </c>
      <c r="E1098" s="40"/>
      <c r="F1098" s="181" t="s">
        <v>1470</v>
      </c>
      <c r="G1098" s="40"/>
      <c r="H1098" s="40"/>
      <c r="I1098" s="182"/>
      <c r="J1098" s="40"/>
      <c r="K1098" s="40"/>
      <c r="L1098" s="41"/>
      <c r="M1098" s="183"/>
      <c r="N1098" s="184"/>
      <c r="O1098" s="74"/>
      <c r="P1098" s="74"/>
      <c r="Q1098" s="74"/>
      <c r="R1098" s="74"/>
      <c r="S1098" s="74"/>
      <c r="T1098" s="75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21" t="s">
        <v>164</v>
      </c>
      <c r="AU1098" s="21" t="s">
        <v>82</v>
      </c>
    </row>
    <row r="1099" s="13" customFormat="1">
      <c r="A1099" s="13"/>
      <c r="B1099" s="185"/>
      <c r="C1099" s="13"/>
      <c r="D1099" s="186" t="s">
        <v>166</v>
      </c>
      <c r="E1099" s="187" t="s">
        <v>3</v>
      </c>
      <c r="F1099" s="188" t="s">
        <v>195</v>
      </c>
      <c r="G1099" s="13"/>
      <c r="H1099" s="187" t="s">
        <v>3</v>
      </c>
      <c r="I1099" s="189"/>
      <c r="J1099" s="13"/>
      <c r="K1099" s="13"/>
      <c r="L1099" s="185"/>
      <c r="M1099" s="190"/>
      <c r="N1099" s="191"/>
      <c r="O1099" s="191"/>
      <c r="P1099" s="191"/>
      <c r="Q1099" s="191"/>
      <c r="R1099" s="191"/>
      <c r="S1099" s="191"/>
      <c r="T1099" s="19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187" t="s">
        <v>166</v>
      </c>
      <c r="AU1099" s="187" t="s">
        <v>82</v>
      </c>
      <c r="AV1099" s="13" t="s">
        <v>80</v>
      </c>
      <c r="AW1099" s="13" t="s">
        <v>34</v>
      </c>
      <c r="AX1099" s="13" t="s">
        <v>72</v>
      </c>
      <c r="AY1099" s="187" t="s">
        <v>154</v>
      </c>
    </row>
    <row r="1100" s="14" customFormat="1">
      <c r="A1100" s="14"/>
      <c r="B1100" s="193"/>
      <c r="C1100" s="14"/>
      <c r="D1100" s="186" t="s">
        <v>166</v>
      </c>
      <c r="E1100" s="194" t="s">
        <v>3</v>
      </c>
      <c r="F1100" s="195" t="s">
        <v>107</v>
      </c>
      <c r="G1100" s="14"/>
      <c r="H1100" s="196">
        <v>10</v>
      </c>
      <c r="I1100" s="197"/>
      <c r="J1100" s="14"/>
      <c r="K1100" s="14"/>
      <c r="L1100" s="193"/>
      <c r="M1100" s="198"/>
      <c r="N1100" s="199"/>
      <c r="O1100" s="199"/>
      <c r="P1100" s="199"/>
      <c r="Q1100" s="199"/>
      <c r="R1100" s="199"/>
      <c r="S1100" s="199"/>
      <c r="T1100" s="20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194" t="s">
        <v>166</v>
      </c>
      <c r="AU1100" s="194" t="s">
        <v>82</v>
      </c>
      <c r="AV1100" s="14" t="s">
        <v>82</v>
      </c>
      <c r="AW1100" s="14" t="s">
        <v>34</v>
      </c>
      <c r="AX1100" s="14" t="s">
        <v>72</v>
      </c>
      <c r="AY1100" s="194" t="s">
        <v>154</v>
      </c>
    </row>
    <row r="1101" s="13" customFormat="1">
      <c r="A1101" s="13"/>
      <c r="B1101" s="185"/>
      <c r="C1101" s="13"/>
      <c r="D1101" s="186" t="s">
        <v>166</v>
      </c>
      <c r="E1101" s="187" t="s">
        <v>3</v>
      </c>
      <c r="F1101" s="188" t="s">
        <v>222</v>
      </c>
      <c r="G1101" s="13"/>
      <c r="H1101" s="187" t="s">
        <v>3</v>
      </c>
      <c r="I1101" s="189"/>
      <c r="J1101" s="13"/>
      <c r="K1101" s="13"/>
      <c r="L1101" s="185"/>
      <c r="M1101" s="190"/>
      <c r="N1101" s="191"/>
      <c r="O1101" s="191"/>
      <c r="P1101" s="191"/>
      <c r="Q1101" s="191"/>
      <c r="R1101" s="191"/>
      <c r="S1101" s="191"/>
      <c r="T1101" s="19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87" t="s">
        <v>166</v>
      </c>
      <c r="AU1101" s="187" t="s">
        <v>82</v>
      </c>
      <c r="AV1101" s="13" t="s">
        <v>80</v>
      </c>
      <c r="AW1101" s="13" t="s">
        <v>34</v>
      </c>
      <c r="AX1101" s="13" t="s">
        <v>72</v>
      </c>
      <c r="AY1101" s="187" t="s">
        <v>154</v>
      </c>
    </row>
    <row r="1102" s="14" customFormat="1">
      <c r="A1102" s="14"/>
      <c r="B1102" s="193"/>
      <c r="C1102" s="14"/>
      <c r="D1102" s="186" t="s">
        <v>166</v>
      </c>
      <c r="E1102" s="194" t="s">
        <v>3</v>
      </c>
      <c r="F1102" s="195" t="s">
        <v>197</v>
      </c>
      <c r="G1102" s="14"/>
      <c r="H1102" s="196">
        <v>5</v>
      </c>
      <c r="I1102" s="197"/>
      <c r="J1102" s="14"/>
      <c r="K1102" s="14"/>
      <c r="L1102" s="193"/>
      <c r="M1102" s="198"/>
      <c r="N1102" s="199"/>
      <c r="O1102" s="199"/>
      <c r="P1102" s="199"/>
      <c r="Q1102" s="199"/>
      <c r="R1102" s="199"/>
      <c r="S1102" s="199"/>
      <c r="T1102" s="20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194" t="s">
        <v>166</v>
      </c>
      <c r="AU1102" s="194" t="s">
        <v>82</v>
      </c>
      <c r="AV1102" s="14" t="s">
        <v>82</v>
      </c>
      <c r="AW1102" s="14" t="s">
        <v>34</v>
      </c>
      <c r="AX1102" s="14" t="s">
        <v>72</v>
      </c>
      <c r="AY1102" s="194" t="s">
        <v>154</v>
      </c>
    </row>
    <row r="1103" s="13" customFormat="1">
      <c r="A1103" s="13"/>
      <c r="B1103" s="185"/>
      <c r="C1103" s="13"/>
      <c r="D1103" s="186" t="s">
        <v>166</v>
      </c>
      <c r="E1103" s="187" t="s">
        <v>3</v>
      </c>
      <c r="F1103" s="188" t="s">
        <v>246</v>
      </c>
      <c r="G1103" s="13"/>
      <c r="H1103" s="187" t="s">
        <v>3</v>
      </c>
      <c r="I1103" s="189"/>
      <c r="J1103" s="13"/>
      <c r="K1103" s="13"/>
      <c r="L1103" s="185"/>
      <c r="M1103" s="190"/>
      <c r="N1103" s="191"/>
      <c r="O1103" s="191"/>
      <c r="P1103" s="191"/>
      <c r="Q1103" s="191"/>
      <c r="R1103" s="191"/>
      <c r="S1103" s="191"/>
      <c r="T1103" s="19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187" t="s">
        <v>166</v>
      </c>
      <c r="AU1103" s="187" t="s">
        <v>82</v>
      </c>
      <c r="AV1103" s="13" t="s">
        <v>80</v>
      </c>
      <c r="AW1103" s="13" t="s">
        <v>34</v>
      </c>
      <c r="AX1103" s="13" t="s">
        <v>72</v>
      </c>
      <c r="AY1103" s="187" t="s">
        <v>154</v>
      </c>
    </row>
    <row r="1104" s="14" customFormat="1">
      <c r="A1104" s="14"/>
      <c r="B1104" s="193"/>
      <c r="C1104" s="14"/>
      <c r="D1104" s="186" t="s">
        <v>166</v>
      </c>
      <c r="E1104" s="194" t="s">
        <v>3</v>
      </c>
      <c r="F1104" s="195" t="s">
        <v>80</v>
      </c>
      <c r="G1104" s="14"/>
      <c r="H1104" s="196">
        <v>1</v>
      </c>
      <c r="I1104" s="197"/>
      <c r="J1104" s="14"/>
      <c r="K1104" s="14"/>
      <c r="L1104" s="193"/>
      <c r="M1104" s="198"/>
      <c r="N1104" s="199"/>
      <c r="O1104" s="199"/>
      <c r="P1104" s="199"/>
      <c r="Q1104" s="199"/>
      <c r="R1104" s="199"/>
      <c r="S1104" s="199"/>
      <c r="T1104" s="200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194" t="s">
        <v>166</v>
      </c>
      <c r="AU1104" s="194" t="s">
        <v>82</v>
      </c>
      <c r="AV1104" s="14" t="s">
        <v>82</v>
      </c>
      <c r="AW1104" s="14" t="s">
        <v>34</v>
      </c>
      <c r="AX1104" s="14" t="s">
        <v>72</v>
      </c>
      <c r="AY1104" s="194" t="s">
        <v>154</v>
      </c>
    </row>
    <row r="1105" s="15" customFormat="1">
      <c r="A1105" s="15"/>
      <c r="B1105" s="201"/>
      <c r="C1105" s="15"/>
      <c r="D1105" s="186" t="s">
        <v>166</v>
      </c>
      <c r="E1105" s="202" t="s">
        <v>3</v>
      </c>
      <c r="F1105" s="203" t="s">
        <v>171</v>
      </c>
      <c r="G1105" s="15"/>
      <c r="H1105" s="204">
        <v>16</v>
      </c>
      <c r="I1105" s="205"/>
      <c r="J1105" s="15"/>
      <c r="K1105" s="15"/>
      <c r="L1105" s="201"/>
      <c r="M1105" s="206"/>
      <c r="N1105" s="207"/>
      <c r="O1105" s="207"/>
      <c r="P1105" s="207"/>
      <c r="Q1105" s="207"/>
      <c r="R1105" s="207"/>
      <c r="S1105" s="207"/>
      <c r="T1105" s="208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02" t="s">
        <v>166</v>
      </c>
      <c r="AU1105" s="202" t="s">
        <v>82</v>
      </c>
      <c r="AV1105" s="15" t="s">
        <v>162</v>
      </c>
      <c r="AW1105" s="15" t="s">
        <v>34</v>
      </c>
      <c r="AX1105" s="15" t="s">
        <v>80</v>
      </c>
      <c r="AY1105" s="202" t="s">
        <v>154</v>
      </c>
    </row>
    <row r="1106" s="2" customFormat="1" ht="16.5" customHeight="1">
      <c r="A1106" s="40"/>
      <c r="B1106" s="166"/>
      <c r="C1106" s="222" t="s">
        <v>1471</v>
      </c>
      <c r="D1106" s="222" t="s">
        <v>817</v>
      </c>
      <c r="E1106" s="223" t="s">
        <v>1472</v>
      </c>
      <c r="F1106" s="224" t="s">
        <v>1473</v>
      </c>
      <c r="G1106" s="225" t="s">
        <v>317</v>
      </c>
      <c r="H1106" s="226">
        <v>16</v>
      </c>
      <c r="I1106" s="227"/>
      <c r="J1106" s="228">
        <f>ROUND(I1106*H1106,2)</f>
        <v>0</v>
      </c>
      <c r="K1106" s="224" t="s">
        <v>161</v>
      </c>
      <c r="L1106" s="229"/>
      <c r="M1106" s="230" t="s">
        <v>3</v>
      </c>
      <c r="N1106" s="231" t="s">
        <v>43</v>
      </c>
      <c r="O1106" s="74"/>
      <c r="P1106" s="176">
        <f>O1106*H1106</f>
        <v>0</v>
      </c>
      <c r="Q1106" s="176">
        <v>0.00081999999999999998</v>
      </c>
      <c r="R1106" s="176">
        <f>Q1106*H1106</f>
        <v>0.01312</v>
      </c>
      <c r="S1106" s="176">
        <v>0</v>
      </c>
      <c r="T1106" s="177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178" t="s">
        <v>495</v>
      </c>
      <c r="AT1106" s="178" t="s">
        <v>817</v>
      </c>
      <c r="AU1106" s="178" t="s">
        <v>82</v>
      </c>
      <c r="AY1106" s="21" t="s">
        <v>154</v>
      </c>
      <c r="BE1106" s="179">
        <f>IF(N1106="základní",J1106,0)</f>
        <v>0</v>
      </c>
      <c r="BF1106" s="179">
        <f>IF(N1106="snížená",J1106,0)</f>
        <v>0</v>
      </c>
      <c r="BG1106" s="179">
        <f>IF(N1106="zákl. přenesená",J1106,0)</f>
        <v>0</v>
      </c>
      <c r="BH1106" s="179">
        <f>IF(N1106="sníž. přenesená",J1106,0)</f>
        <v>0</v>
      </c>
      <c r="BI1106" s="179">
        <f>IF(N1106="nulová",J1106,0)</f>
        <v>0</v>
      </c>
      <c r="BJ1106" s="21" t="s">
        <v>80</v>
      </c>
      <c r="BK1106" s="179">
        <f>ROUND(I1106*H1106,2)</f>
        <v>0</v>
      </c>
      <c r="BL1106" s="21" t="s">
        <v>322</v>
      </c>
      <c r="BM1106" s="178" t="s">
        <v>1474</v>
      </c>
    </row>
    <row r="1107" s="12" customFormat="1" ht="22.8" customHeight="1">
      <c r="A1107" s="12"/>
      <c r="B1107" s="153"/>
      <c r="C1107" s="12"/>
      <c r="D1107" s="154" t="s">
        <v>71</v>
      </c>
      <c r="E1107" s="164" t="s">
        <v>1475</v>
      </c>
      <c r="F1107" s="164" t="s">
        <v>1476</v>
      </c>
      <c r="G1107" s="12"/>
      <c r="H1107" s="12"/>
      <c r="I1107" s="156"/>
      <c r="J1107" s="165">
        <f>BK1107</f>
        <v>0</v>
      </c>
      <c r="K1107" s="12"/>
      <c r="L1107" s="153"/>
      <c r="M1107" s="158"/>
      <c r="N1107" s="159"/>
      <c r="O1107" s="159"/>
      <c r="P1107" s="160">
        <f>SUM(P1108:P1140)</f>
        <v>0</v>
      </c>
      <c r="Q1107" s="159"/>
      <c r="R1107" s="160">
        <f>SUM(R1108:R1140)</f>
        <v>0.044830000000000002</v>
      </c>
      <c r="S1107" s="159"/>
      <c r="T1107" s="161">
        <f>SUM(T1108:T1140)</f>
        <v>0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154" t="s">
        <v>82</v>
      </c>
      <c r="AT1107" s="162" t="s">
        <v>71</v>
      </c>
      <c r="AU1107" s="162" t="s">
        <v>80</v>
      </c>
      <c r="AY1107" s="154" t="s">
        <v>154</v>
      </c>
      <c r="BK1107" s="163">
        <f>SUM(BK1108:BK1140)</f>
        <v>0</v>
      </c>
    </row>
    <row r="1108" s="2" customFormat="1" ht="24.15" customHeight="1">
      <c r="A1108" s="40"/>
      <c r="B1108" s="166"/>
      <c r="C1108" s="167" t="s">
        <v>1477</v>
      </c>
      <c r="D1108" s="167" t="s">
        <v>157</v>
      </c>
      <c r="E1108" s="168" t="s">
        <v>1478</v>
      </c>
      <c r="F1108" s="169" t="s">
        <v>1479</v>
      </c>
      <c r="G1108" s="170" t="s">
        <v>317</v>
      </c>
      <c r="H1108" s="171">
        <v>14</v>
      </c>
      <c r="I1108" s="172"/>
      <c r="J1108" s="173">
        <f>ROUND(I1108*H1108,2)</f>
        <v>0</v>
      </c>
      <c r="K1108" s="169" t="s">
        <v>161</v>
      </c>
      <c r="L1108" s="41"/>
      <c r="M1108" s="174" t="s">
        <v>3</v>
      </c>
      <c r="N1108" s="175" t="s">
        <v>43</v>
      </c>
      <c r="O1108" s="74"/>
      <c r="P1108" s="176">
        <f>O1108*H1108</f>
        <v>0</v>
      </c>
      <c r="Q1108" s="176">
        <v>0</v>
      </c>
      <c r="R1108" s="176">
        <f>Q1108*H1108</f>
        <v>0</v>
      </c>
      <c r="S1108" s="176">
        <v>0</v>
      </c>
      <c r="T1108" s="177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178" t="s">
        <v>322</v>
      </c>
      <c r="AT1108" s="178" t="s">
        <v>157</v>
      </c>
      <c r="AU1108" s="178" t="s">
        <v>82</v>
      </c>
      <c r="AY1108" s="21" t="s">
        <v>154</v>
      </c>
      <c r="BE1108" s="179">
        <f>IF(N1108="základní",J1108,0)</f>
        <v>0</v>
      </c>
      <c r="BF1108" s="179">
        <f>IF(N1108="snížená",J1108,0)</f>
        <v>0</v>
      </c>
      <c r="BG1108" s="179">
        <f>IF(N1108="zákl. přenesená",J1108,0)</f>
        <v>0</v>
      </c>
      <c r="BH1108" s="179">
        <f>IF(N1108="sníž. přenesená",J1108,0)</f>
        <v>0</v>
      </c>
      <c r="BI1108" s="179">
        <f>IF(N1108="nulová",J1108,0)</f>
        <v>0</v>
      </c>
      <c r="BJ1108" s="21" t="s">
        <v>80</v>
      </c>
      <c r="BK1108" s="179">
        <f>ROUND(I1108*H1108,2)</f>
        <v>0</v>
      </c>
      <c r="BL1108" s="21" t="s">
        <v>322</v>
      </c>
      <c r="BM1108" s="178" t="s">
        <v>1480</v>
      </c>
    </row>
    <row r="1109" s="2" customFormat="1">
      <c r="A1109" s="40"/>
      <c r="B1109" s="41"/>
      <c r="C1109" s="40"/>
      <c r="D1109" s="180" t="s">
        <v>164</v>
      </c>
      <c r="E1109" s="40"/>
      <c r="F1109" s="181" t="s">
        <v>1481</v>
      </c>
      <c r="G1109" s="40"/>
      <c r="H1109" s="40"/>
      <c r="I1109" s="182"/>
      <c r="J1109" s="40"/>
      <c r="K1109" s="40"/>
      <c r="L1109" s="41"/>
      <c r="M1109" s="183"/>
      <c r="N1109" s="184"/>
      <c r="O1109" s="74"/>
      <c r="P1109" s="74"/>
      <c r="Q1109" s="74"/>
      <c r="R1109" s="74"/>
      <c r="S1109" s="74"/>
      <c r="T1109" s="75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21" t="s">
        <v>164</v>
      </c>
      <c r="AU1109" s="21" t="s">
        <v>82</v>
      </c>
    </row>
    <row r="1110" s="13" customFormat="1">
      <c r="A1110" s="13"/>
      <c r="B1110" s="185"/>
      <c r="C1110" s="13"/>
      <c r="D1110" s="186" t="s">
        <v>166</v>
      </c>
      <c r="E1110" s="187" t="s">
        <v>3</v>
      </c>
      <c r="F1110" s="188" t="s">
        <v>195</v>
      </c>
      <c r="G1110" s="13"/>
      <c r="H1110" s="187" t="s">
        <v>3</v>
      </c>
      <c r="I1110" s="189"/>
      <c r="J1110" s="13"/>
      <c r="K1110" s="13"/>
      <c r="L1110" s="185"/>
      <c r="M1110" s="190"/>
      <c r="N1110" s="191"/>
      <c r="O1110" s="191"/>
      <c r="P1110" s="191"/>
      <c r="Q1110" s="191"/>
      <c r="R1110" s="191"/>
      <c r="S1110" s="191"/>
      <c r="T1110" s="19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87" t="s">
        <v>166</v>
      </c>
      <c r="AU1110" s="187" t="s">
        <v>82</v>
      </c>
      <c r="AV1110" s="13" t="s">
        <v>80</v>
      </c>
      <c r="AW1110" s="13" t="s">
        <v>34</v>
      </c>
      <c r="AX1110" s="13" t="s">
        <v>72</v>
      </c>
      <c r="AY1110" s="187" t="s">
        <v>154</v>
      </c>
    </row>
    <row r="1111" s="14" customFormat="1">
      <c r="A1111" s="14"/>
      <c r="B1111" s="193"/>
      <c r="C1111" s="14"/>
      <c r="D1111" s="186" t="s">
        <v>166</v>
      </c>
      <c r="E1111" s="194" t="s">
        <v>3</v>
      </c>
      <c r="F1111" s="195" t="s">
        <v>204</v>
      </c>
      <c r="G1111" s="14"/>
      <c r="H1111" s="196">
        <v>6</v>
      </c>
      <c r="I1111" s="197"/>
      <c r="J1111" s="14"/>
      <c r="K1111" s="14"/>
      <c r="L1111" s="193"/>
      <c r="M1111" s="198"/>
      <c r="N1111" s="199"/>
      <c r="O1111" s="199"/>
      <c r="P1111" s="199"/>
      <c r="Q1111" s="199"/>
      <c r="R1111" s="199"/>
      <c r="S1111" s="199"/>
      <c r="T1111" s="20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194" t="s">
        <v>166</v>
      </c>
      <c r="AU1111" s="194" t="s">
        <v>82</v>
      </c>
      <c r="AV1111" s="14" t="s">
        <v>82</v>
      </c>
      <c r="AW1111" s="14" t="s">
        <v>34</v>
      </c>
      <c r="AX1111" s="14" t="s">
        <v>72</v>
      </c>
      <c r="AY1111" s="194" t="s">
        <v>154</v>
      </c>
    </row>
    <row r="1112" s="13" customFormat="1">
      <c r="A1112" s="13"/>
      <c r="B1112" s="185"/>
      <c r="C1112" s="13"/>
      <c r="D1112" s="186" t="s">
        <v>166</v>
      </c>
      <c r="E1112" s="187" t="s">
        <v>3</v>
      </c>
      <c r="F1112" s="188" t="s">
        <v>222</v>
      </c>
      <c r="G1112" s="13"/>
      <c r="H1112" s="187" t="s">
        <v>3</v>
      </c>
      <c r="I1112" s="189"/>
      <c r="J1112" s="13"/>
      <c r="K1112" s="13"/>
      <c r="L1112" s="185"/>
      <c r="M1112" s="190"/>
      <c r="N1112" s="191"/>
      <c r="O1112" s="191"/>
      <c r="P1112" s="191"/>
      <c r="Q1112" s="191"/>
      <c r="R1112" s="191"/>
      <c r="S1112" s="191"/>
      <c r="T1112" s="19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187" t="s">
        <v>166</v>
      </c>
      <c r="AU1112" s="187" t="s">
        <v>82</v>
      </c>
      <c r="AV1112" s="13" t="s">
        <v>80</v>
      </c>
      <c r="AW1112" s="13" t="s">
        <v>34</v>
      </c>
      <c r="AX1112" s="13" t="s">
        <v>72</v>
      </c>
      <c r="AY1112" s="187" t="s">
        <v>154</v>
      </c>
    </row>
    <row r="1113" s="14" customFormat="1">
      <c r="A1113" s="14"/>
      <c r="B1113" s="193"/>
      <c r="C1113" s="14"/>
      <c r="D1113" s="186" t="s">
        <v>166</v>
      </c>
      <c r="E1113" s="194" t="s">
        <v>3</v>
      </c>
      <c r="F1113" s="195" t="s">
        <v>197</v>
      </c>
      <c r="G1113" s="14"/>
      <c r="H1113" s="196">
        <v>5</v>
      </c>
      <c r="I1113" s="197"/>
      <c r="J1113" s="14"/>
      <c r="K1113" s="14"/>
      <c r="L1113" s="193"/>
      <c r="M1113" s="198"/>
      <c r="N1113" s="199"/>
      <c r="O1113" s="199"/>
      <c r="P1113" s="199"/>
      <c r="Q1113" s="199"/>
      <c r="R1113" s="199"/>
      <c r="S1113" s="199"/>
      <c r="T1113" s="20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194" t="s">
        <v>166</v>
      </c>
      <c r="AU1113" s="194" t="s">
        <v>82</v>
      </c>
      <c r="AV1113" s="14" t="s">
        <v>82</v>
      </c>
      <c r="AW1113" s="14" t="s">
        <v>34</v>
      </c>
      <c r="AX1113" s="14" t="s">
        <v>72</v>
      </c>
      <c r="AY1113" s="194" t="s">
        <v>154</v>
      </c>
    </row>
    <row r="1114" s="13" customFormat="1">
      <c r="A1114" s="13"/>
      <c r="B1114" s="185"/>
      <c r="C1114" s="13"/>
      <c r="D1114" s="186" t="s">
        <v>166</v>
      </c>
      <c r="E1114" s="187" t="s">
        <v>3</v>
      </c>
      <c r="F1114" s="188" t="s">
        <v>246</v>
      </c>
      <c r="G1114" s="13"/>
      <c r="H1114" s="187" t="s">
        <v>3</v>
      </c>
      <c r="I1114" s="189"/>
      <c r="J1114" s="13"/>
      <c r="K1114" s="13"/>
      <c r="L1114" s="185"/>
      <c r="M1114" s="190"/>
      <c r="N1114" s="191"/>
      <c r="O1114" s="191"/>
      <c r="P1114" s="191"/>
      <c r="Q1114" s="191"/>
      <c r="R1114" s="191"/>
      <c r="S1114" s="191"/>
      <c r="T1114" s="19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187" t="s">
        <v>166</v>
      </c>
      <c r="AU1114" s="187" t="s">
        <v>82</v>
      </c>
      <c r="AV1114" s="13" t="s">
        <v>80</v>
      </c>
      <c r="AW1114" s="13" t="s">
        <v>34</v>
      </c>
      <c r="AX1114" s="13" t="s">
        <v>72</v>
      </c>
      <c r="AY1114" s="187" t="s">
        <v>154</v>
      </c>
    </row>
    <row r="1115" s="14" customFormat="1">
      <c r="A1115" s="14"/>
      <c r="B1115" s="193"/>
      <c r="C1115" s="14"/>
      <c r="D1115" s="186" t="s">
        <v>166</v>
      </c>
      <c r="E1115" s="194" t="s">
        <v>3</v>
      </c>
      <c r="F1115" s="195" t="s">
        <v>183</v>
      </c>
      <c r="G1115" s="14"/>
      <c r="H1115" s="196">
        <v>3</v>
      </c>
      <c r="I1115" s="197"/>
      <c r="J1115" s="14"/>
      <c r="K1115" s="14"/>
      <c r="L1115" s="193"/>
      <c r="M1115" s="198"/>
      <c r="N1115" s="199"/>
      <c r="O1115" s="199"/>
      <c r="P1115" s="199"/>
      <c r="Q1115" s="199"/>
      <c r="R1115" s="199"/>
      <c r="S1115" s="199"/>
      <c r="T1115" s="20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194" t="s">
        <v>166</v>
      </c>
      <c r="AU1115" s="194" t="s">
        <v>82</v>
      </c>
      <c r="AV1115" s="14" t="s">
        <v>82</v>
      </c>
      <c r="AW1115" s="14" t="s">
        <v>34</v>
      </c>
      <c r="AX1115" s="14" t="s">
        <v>72</v>
      </c>
      <c r="AY1115" s="194" t="s">
        <v>154</v>
      </c>
    </row>
    <row r="1116" s="15" customFormat="1">
      <c r="A1116" s="15"/>
      <c r="B1116" s="201"/>
      <c r="C1116" s="15"/>
      <c r="D1116" s="186" t="s">
        <v>166</v>
      </c>
      <c r="E1116" s="202" t="s">
        <v>3</v>
      </c>
      <c r="F1116" s="203" t="s">
        <v>171</v>
      </c>
      <c r="G1116" s="15"/>
      <c r="H1116" s="204">
        <v>14</v>
      </c>
      <c r="I1116" s="205"/>
      <c r="J1116" s="15"/>
      <c r="K1116" s="15"/>
      <c r="L1116" s="201"/>
      <c r="M1116" s="206"/>
      <c r="N1116" s="207"/>
      <c r="O1116" s="207"/>
      <c r="P1116" s="207"/>
      <c r="Q1116" s="207"/>
      <c r="R1116" s="207"/>
      <c r="S1116" s="207"/>
      <c r="T1116" s="208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02" t="s">
        <v>166</v>
      </c>
      <c r="AU1116" s="202" t="s">
        <v>82</v>
      </c>
      <c r="AV1116" s="15" t="s">
        <v>162</v>
      </c>
      <c r="AW1116" s="15" t="s">
        <v>34</v>
      </c>
      <c r="AX1116" s="15" t="s">
        <v>80</v>
      </c>
      <c r="AY1116" s="202" t="s">
        <v>154</v>
      </c>
    </row>
    <row r="1117" s="2" customFormat="1" ht="24.15" customHeight="1">
      <c r="A1117" s="40"/>
      <c r="B1117" s="166"/>
      <c r="C1117" s="222" t="s">
        <v>1482</v>
      </c>
      <c r="D1117" s="222" t="s">
        <v>817</v>
      </c>
      <c r="E1117" s="223" t="s">
        <v>1483</v>
      </c>
      <c r="F1117" s="224" t="s">
        <v>1484</v>
      </c>
      <c r="G1117" s="225" t="s">
        <v>317</v>
      </c>
      <c r="H1117" s="226">
        <v>14</v>
      </c>
      <c r="I1117" s="227"/>
      <c r="J1117" s="228">
        <f>ROUND(I1117*H1117,2)</f>
        <v>0</v>
      </c>
      <c r="K1117" s="224" t="s">
        <v>3</v>
      </c>
      <c r="L1117" s="229"/>
      <c r="M1117" s="230" t="s">
        <v>3</v>
      </c>
      <c r="N1117" s="231" t="s">
        <v>43</v>
      </c>
      <c r="O1117" s="74"/>
      <c r="P1117" s="176">
        <f>O1117*H1117</f>
        <v>0</v>
      </c>
      <c r="Q1117" s="176">
        <v>0.00046999999999999999</v>
      </c>
      <c r="R1117" s="176">
        <f>Q1117*H1117</f>
        <v>0.0065799999999999999</v>
      </c>
      <c r="S1117" s="176">
        <v>0</v>
      </c>
      <c r="T1117" s="177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178" t="s">
        <v>495</v>
      </c>
      <c r="AT1117" s="178" t="s">
        <v>817</v>
      </c>
      <c r="AU1117" s="178" t="s">
        <v>82</v>
      </c>
      <c r="AY1117" s="21" t="s">
        <v>154</v>
      </c>
      <c r="BE1117" s="179">
        <f>IF(N1117="základní",J1117,0)</f>
        <v>0</v>
      </c>
      <c r="BF1117" s="179">
        <f>IF(N1117="snížená",J1117,0)</f>
        <v>0</v>
      </c>
      <c r="BG1117" s="179">
        <f>IF(N1117="zákl. přenesená",J1117,0)</f>
        <v>0</v>
      </c>
      <c r="BH1117" s="179">
        <f>IF(N1117="sníž. přenesená",J1117,0)</f>
        <v>0</v>
      </c>
      <c r="BI1117" s="179">
        <f>IF(N1117="nulová",J1117,0)</f>
        <v>0</v>
      </c>
      <c r="BJ1117" s="21" t="s">
        <v>80</v>
      </c>
      <c r="BK1117" s="179">
        <f>ROUND(I1117*H1117,2)</f>
        <v>0</v>
      </c>
      <c r="BL1117" s="21" t="s">
        <v>322</v>
      </c>
      <c r="BM1117" s="178" t="s">
        <v>1485</v>
      </c>
    </row>
    <row r="1118" s="13" customFormat="1">
      <c r="A1118" s="13"/>
      <c r="B1118" s="185"/>
      <c r="C1118" s="13"/>
      <c r="D1118" s="186" t="s">
        <v>166</v>
      </c>
      <c r="E1118" s="187" t="s">
        <v>3</v>
      </c>
      <c r="F1118" s="188" t="s">
        <v>195</v>
      </c>
      <c r="G1118" s="13"/>
      <c r="H1118" s="187" t="s">
        <v>3</v>
      </c>
      <c r="I1118" s="189"/>
      <c r="J1118" s="13"/>
      <c r="K1118" s="13"/>
      <c r="L1118" s="185"/>
      <c r="M1118" s="190"/>
      <c r="N1118" s="191"/>
      <c r="O1118" s="191"/>
      <c r="P1118" s="191"/>
      <c r="Q1118" s="191"/>
      <c r="R1118" s="191"/>
      <c r="S1118" s="191"/>
      <c r="T1118" s="19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87" t="s">
        <v>166</v>
      </c>
      <c r="AU1118" s="187" t="s">
        <v>82</v>
      </c>
      <c r="AV1118" s="13" t="s">
        <v>80</v>
      </c>
      <c r="AW1118" s="13" t="s">
        <v>34</v>
      </c>
      <c r="AX1118" s="13" t="s">
        <v>72</v>
      </c>
      <c r="AY1118" s="187" t="s">
        <v>154</v>
      </c>
    </row>
    <row r="1119" s="14" customFormat="1">
      <c r="A1119" s="14"/>
      <c r="B1119" s="193"/>
      <c r="C1119" s="14"/>
      <c r="D1119" s="186" t="s">
        <v>166</v>
      </c>
      <c r="E1119" s="194" t="s">
        <v>3</v>
      </c>
      <c r="F1119" s="195" t="s">
        <v>204</v>
      </c>
      <c r="G1119" s="14"/>
      <c r="H1119" s="196">
        <v>6</v>
      </c>
      <c r="I1119" s="197"/>
      <c r="J1119" s="14"/>
      <c r="K1119" s="14"/>
      <c r="L1119" s="193"/>
      <c r="M1119" s="198"/>
      <c r="N1119" s="199"/>
      <c r="O1119" s="199"/>
      <c r="P1119" s="199"/>
      <c r="Q1119" s="199"/>
      <c r="R1119" s="199"/>
      <c r="S1119" s="199"/>
      <c r="T1119" s="20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194" t="s">
        <v>166</v>
      </c>
      <c r="AU1119" s="194" t="s">
        <v>82</v>
      </c>
      <c r="AV1119" s="14" t="s">
        <v>82</v>
      </c>
      <c r="AW1119" s="14" t="s">
        <v>34</v>
      </c>
      <c r="AX1119" s="14" t="s">
        <v>72</v>
      </c>
      <c r="AY1119" s="194" t="s">
        <v>154</v>
      </c>
    </row>
    <row r="1120" s="13" customFormat="1">
      <c r="A1120" s="13"/>
      <c r="B1120" s="185"/>
      <c r="C1120" s="13"/>
      <c r="D1120" s="186" t="s">
        <v>166</v>
      </c>
      <c r="E1120" s="187" t="s">
        <v>3</v>
      </c>
      <c r="F1120" s="188" t="s">
        <v>222</v>
      </c>
      <c r="G1120" s="13"/>
      <c r="H1120" s="187" t="s">
        <v>3</v>
      </c>
      <c r="I1120" s="189"/>
      <c r="J1120" s="13"/>
      <c r="K1120" s="13"/>
      <c r="L1120" s="185"/>
      <c r="M1120" s="190"/>
      <c r="N1120" s="191"/>
      <c r="O1120" s="191"/>
      <c r="P1120" s="191"/>
      <c r="Q1120" s="191"/>
      <c r="R1120" s="191"/>
      <c r="S1120" s="191"/>
      <c r="T1120" s="19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187" t="s">
        <v>166</v>
      </c>
      <c r="AU1120" s="187" t="s">
        <v>82</v>
      </c>
      <c r="AV1120" s="13" t="s">
        <v>80</v>
      </c>
      <c r="AW1120" s="13" t="s">
        <v>34</v>
      </c>
      <c r="AX1120" s="13" t="s">
        <v>72</v>
      </c>
      <c r="AY1120" s="187" t="s">
        <v>154</v>
      </c>
    </row>
    <row r="1121" s="14" customFormat="1">
      <c r="A1121" s="14"/>
      <c r="B1121" s="193"/>
      <c r="C1121" s="14"/>
      <c r="D1121" s="186" t="s">
        <v>166</v>
      </c>
      <c r="E1121" s="194" t="s">
        <v>3</v>
      </c>
      <c r="F1121" s="195" t="s">
        <v>197</v>
      </c>
      <c r="G1121" s="14"/>
      <c r="H1121" s="196">
        <v>5</v>
      </c>
      <c r="I1121" s="197"/>
      <c r="J1121" s="14"/>
      <c r="K1121" s="14"/>
      <c r="L1121" s="193"/>
      <c r="M1121" s="198"/>
      <c r="N1121" s="199"/>
      <c r="O1121" s="199"/>
      <c r="P1121" s="199"/>
      <c r="Q1121" s="199"/>
      <c r="R1121" s="199"/>
      <c r="S1121" s="199"/>
      <c r="T1121" s="20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194" t="s">
        <v>166</v>
      </c>
      <c r="AU1121" s="194" t="s">
        <v>82</v>
      </c>
      <c r="AV1121" s="14" t="s">
        <v>82</v>
      </c>
      <c r="AW1121" s="14" t="s">
        <v>34</v>
      </c>
      <c r="AX1121" s="14" t="s">
        <v>72</v>
      </c>
      <c r="AY1121" s="194" t="s">
        <v>154</v>
      </c>
    </row>
    <row r="1122" s="13" customFormat="1">
      <c r="A1122" s="13"/>
      <c r="B1122" s="185"/>
      <c r="C1122" s="13"/>
      <c r="D1122" s="186" t="s">
        <v>166</v>
      </c>
      <c r="E1122" s="187" t="s">
        <v>3</v>
      </c>
      <c r="F1122" s="188" t="s">
        <v>246</v>
      </c>
      <c r="G1122" s="13"/>
      <c r="H1122" s="187" t="s">
        <v>3</v>
      </c>
      <c r="I1122" s="189"/>
      <c r="J1122" s="13"/>
      <c r="K1122" s="13"/>
      <c r="L1122" s="185"/>
      <c r="M1122" s="190"/>
      <c r="N1122" s="191"/>
      <c r="O1122" s="191"/>
      <c r="P1122" s="191"/>
      <c r="Q1122" s="191"/>
      <c r="R1122" s="191"/>
      <c r="S1122" s="191"/>
      <c r="T1122" s="19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187" t="s">
        <v>166</v>
      </c>
      <c r="AU1122" s="187" t="s">
        <v>82</v>
      </c>
      <c r="AV1122" s="13" t="s">
        <v>80</v>
      </c>
      <c r="AW1122" s="13" t="s">
        <v>34</v>
      </c>
      <c r="AX1122" s="13" t="s">
        <v>72</v>
      </c>
      <c r="AY1122" s="187" t="s">
        <v>154</v>
      </c>
    </row>
    <row r="1123" s="14" customFormat="1">
      <c r="A1123" s="14"/>
      <c r="B1123" s="193"/>
      <c r="C1123" s="14"/>
      <c r="D1123" s="186" t="s">
        <v>166</v>
      </c>
      <c r="E1123" s="194" t="s">
        <v>3</v>
      </c>
      <c r="F1123" s="195" t="s">
        <v>183</v>
      </c>
      <c r="G1123" s="14"/>
      <c r="H1123" s="196">
        <v>3</v>
      </c>
      <c r="I1123" s="197"/>
      <c r="J1123" s="14"/>
      <c r="K1123" s="14"/>
      <c r="L1123" s="193"/>
      <c r="M1123" s="198"/>
      <c r="N1123" s="199"/>
      <c r="O1123" s="199"/>
      <c r="P1123" s="199"/>
      <c r="Q1123" s="199"/>
      <c r="R1123" s="199"/>
      <c r="S1123" s="199"/>
      <c r="T1123" s="20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194" t="s">
        <v>166</v>
      </c>
      <c r="AU1123" s="194" t="s">
        <v>82</v>
      </c>
      <c r="AV1123" s="14" t="s">
        <v>82</v>
      </c>
      <c r="AW1123" s="14" t="s">
        <v>34</v>
      </c>
      <c r="AX1123" s="14" t="s">
        <v>72</v>
      </c>
      <c r="AY1123" s="194" t="s">
        <v>154</v>
      </c>
    </row>
    <row r="1124" s="15" customFormat="1">
      <c r="A1124" s="15"/>
      <c r="B1124" s="201"/>
      <c r="C1124" s="15"/>
      <c r="D1124" s="186" t="s">
        <v>166</v>
      </c>
      <c r="E1124" s="202" t="s">
        <v>3</v>
      </c>
      <c r="F1124" s="203" t="s">
        <v>171</v>
      </c>
      <c r="G1124" s="15"/>
      <c r="H1124" s="204">
        <v>14</v>
      </c>
      <c r="I1124" s="205"/>
      <c r="J1124" s="15"/>
      <c r="K1124" s="15"/>
      <c r="L1124" s="201"/>
      <c r="M1124" s="206"/>
      <c r="N1124" s="207"/>
      <c r="O1124" s="207"/>
      <c r="P1124" s="207"/>
      <c r="Q1124" s="207"/>
      <c r="R1124" s="207"/>
      <c r="S1124" s="207"/>
      <c r="T1124" s="208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02" t="s">
        <v>166</v>
      </c>
      <c r="AU1124" s="202" t="s">
        <v>82</v>
      </c>
      <c r="AV1124" s="15" t="s">
        <v>162</v>
      </c>
      <c r="AW1124" s="15" t="s">
        <v>34</v>
      </c>
      <c r="AX1124" s="15" t="s">
        <v>80</v>
      </c>
      <c r="AY1124" s="202" t="s">
        <v>154</v>
      </c>
    </row>
    <row r="1125" s="2" customFormat="1" ht="37.8" customHeight="1">
      <c r="A1125" s="40"/>
      <c r="B1125" s="166"/>
      <c r="C1125" s="167" t="s">
        <v>1486</v>
      </c>
      <c r="D1125" s="167" t="s">
        <v>157</v>
      </c>
      <c r="E1125" s="168" t="s">
        <v>1487</v>
      </c>
      <c r="F1125" s="169" t="s">
        <v>1488</v>
      </c>
      <c r="G1125" s="170" t="s">
        <v>160</v>
      </c>
      <c r="H1125" s="171">
        <v>17</v>
      </c>
      <c r="I1125" s="172"/>
      <c r="J1125" s="173">
        <f>ROUND(I1125*H1125,2)</f>
        <v>0</v>
      </c>
      <c r="K1125" s="169" t="s">
        <v>161</v>
      </c>
      <c r="L1125" s="41"/>
      <c r="M1125" s="174" t="s">
        <v>3</v>
      </c>
      <c r="N1125" s="175" t="s">
        <v>43</v>
      </c>
      <c r="O1125" s="74"/>
      <c r="P1125" s="176">
        <f>O1125*H1125</f>
        <v>0</v>
      </c>
      <c r="Q1125" s="176">
        <v>0</v>
      </c>
      <c r="R1125" s="176">
        <f>Q1125*H1125</f>
        <v>0</v>
      </c>
      <c r="S1125" s="176">
        <v>0</v>
      </c>
      <c r="T1125" s="177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178" t="s">
        <v>322</v>
      </c>
      <c r="AT1125" s="178" t="s">
        <v>157</v>
      </c>
      <c r="AU1125" s="178" t="s">
        <v>82</v>
      </c>
      <c r="AY1125" s="21" t="s">
        <v>154</v>
      </c>
      <c r="BE1125" s="179">
        <f>IF(N1125="základní",J1125,0)</f>
        <v>0</v>
      </c>
      <c r="BF1125" s="179">
        <f>IF(N1125="snížená",J1125,0)</f>
        <v>0</v>
      </c>
      <c r="BG1125" s="179">
        <f>IF(N1125="zákl. přenesená",J1125,0)</f>
        <v>0</v>
      </c>
      <c r="BH1125" s="179">
        <f>IF(N1125="sníž. přenesená",J1125,0)</f>
        <v>0</v>
      </c>
      <c r="BI1125" s="179">
        <f>IF(N1125="nulová",J1125,0)</f>
        <v>0</v>
      </c>
      <c r="BJ1125" s="21" t="s">
        <v>80</v>
      </c>
      <c r="BK1125" s="179">
        <f>ROUND(I1125*H1125,2)</f>
        <v>0</v>
      </c>
      <c r="BL1125" s="21" t="s">
        <v>322</v>
      </c>
      <c r="BM1125" s="178" t="s">
        <v>1489</v>
      </c>
    </row>
    <row r="1126" s="2" customFormat="1">
      <c r="A1126" s="40"/>
      <c r="B1126" s="41"/>
      <c r="C1126" s="40"/>
      <c r="D1126" s="180" t="s">
        <v>164</v>
      </c>
      <c r="E1126" s="40"/>
      <c r="F1126" s="181" t="s">
        <v>1490</v>
      </c>
      <c r="G1126" s="40"/>
      <c r="H1126" s="40"/>
      <c r="I1126" s="182"/>
      <c r="J1126" s="40"/>
      <c r="K1126" s="40"/>
      <c r="L1126" s="41"/>
      <c r="M1126" s="183"/>
      <c r="N1126" s="184"/>
      <c r="O1126" s="74"/>
      <c r="P1126" s="74"/>
      <c r="Q1126" s="74"/>
      <c r="R1126" s="74"/>
      <c r="S1126" s="74"/>
      <c r="T1126" s="75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21" t="s">
        <v>164</v>
      </c>
      <c r="AU1126" s="21" t="s">
        <v>82</v>
      </c>
    </row>
    <row r="1127" s="13" customFormat="1">
      <c r="A1127" s="13"/>
      <c r="B1127" s="185"/>
      <c r="C1127" s="13"/>
      <c r="D1127" s="186" t="s">
        <v>166</v>
      </c>
      <c r="E1127" s="187" t="s">
        <v>3</v>
      </c>
      <c r="F1127" s="188" t="s">
        <v>1491</v>
      </c>
      <c r="G1127" s="13"/>
      <c r="H1127" s="187" t="s">
        <v>3</v>
      </c>
      <c r="I1127" s="189"/>
      <c r="J1127" s="13"/>
      <c r="K1127" s="13"/>
      <c r="L1127" s="185"/>
      <c r="M1127" s="190"/>
      <c r="N1127" s="191"/>
      <c r="O1127" s="191"/>
      <c r="P1127" s="191"/>
      <c r="Q1127" s="191"/>
      <c r="R1127" s="191"/>
      <c r="S1127" s="191"/>
      <c r="T1127" s="19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87" t="s">
        <v>166</v>
      </c>
      <c r="AU1127" s="187" t="s">
        <v>82</v>
      </c>
      <c r="AV1127" s="13" t="s">
        <v>80</v>
      </c>
      <c r="AW1127" s="13" t="s">
        <v>34</v>
      </c>
      <c r="AX1127" s="13" t="s">
        <v>72</v>
      </c>
      <c r="AY1127" s="187" t="s">
        <v>154</v>
      </c>
    </row>
    <row r="1128" s="14" customFormat="1">
      <c r="A1128" s="14"/>
      <c r="B1128" s="193"/>
      <c r="C1128" s="14"/>
      <c r="D1128" s="186" t="s">
        <v>166</v>
      </c>
      <c r="E1128" s="194" t="s">
        <v>3</v>
      </c>
      <c r="F1128" s="195" t="s">
        <v>308</v>
      </c>
      <c r="G1128" s="14"/>
      <c r="H1128" s="196">
        <v>14</v>
      </c>
      <c r="I1128" s="197"/>
      <c r="J1128" s="14"/>
      <c r="K1128" s="14"/>
      <c r="L1128" s="193"/>
      <c r="M1128" s="198"/>
      <c r="N1128" s="199"/>
      <c r="O1128" s="199"/>
      <c r="P1128" s="199"/>
      <c r="Q1128" s="199"/>
      <c r="R1128" s="199"/>
      <c r="S1128" s="199"/>
      <c r="T1128" s="200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194" t="s">
        <v>166</v>
      </c>
      <c r="AU1128" s="194" t="s">
        <v>82</v>
      </c>
      <c r="AV1128" s="14" t="s">
        <v>82</v>
      </c>
      <c r="AW1128" s="14" t="s">
        <v>34</v>
      </c>
      <c r="AX1128" s="14" t="s">
        <v>72</v>
      </c>
      <c r="AY1128" s="194" t="s">
        <v>154</v>
      </c>
    </row>
    <row r="1129" s="13" customFormat="1">
      <c r="A1129" s="13"/>
      <c r="B1129" s="185"/>
      <c r="C1129" s="13"/>
      <c r="D1129" s="186" t="s">
        <v>166</v>
      </c>
      <c r="E1129" s="187" t="s">
        <v>3</v>
      </c>
      <c r="F1129" s="188" t="s">
        <v>1492</v>
      </c>
      <c r="G1129" s="13"/>
      <c r="H1129" s="187" t="s">
        <v>3</v>
      </c>
      <c r="I1129" s="189"/>
      <c r="J1129" s="13"/>
      <c r="K1129" s="13"/>
      <c r="L1129" s="185"/>
      <c r="M1129" s="190"/>
      <c r="N1129" s="191"/>
      <c r="O1129" s="191"/>
      <c r="P1129" s="191"/>
      <c r="Q1129" s="191"/>
      <c r="R1129" s="191"/>
      <c r="S1129" s="191"/>
      <c r="T1129" s="19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87" t="s">
        <v>166</v>
      </c>
      <c r="AU1129" s="187" t="s">
        <v>82</v>
      </c>
      <c r="AV1129" s="13" t="s">
        <v>80</v>
      </c>
      <c r="AW1129" s="13" t="s">
        <v>34</v>
      </c>
      <c r="AX1129" s="13" t="s">
        <v>72</v>
      </c>
      <c r="AY1129" s="187" t="s">
        <v>154</v>
      </c>
    </row>
    <row r="1130" s="14" customFormat="1">
      <c r="A1130" s="14"/>
      <c r="B1130" s="193"/>
      <c r="C1130" s="14"/>
      <c r="D1130" s="186" t="s">
        <v>166</v>
      </c>
      <c r="E1130" s="194" t="s">
        <v>3</v>
      </c>
      <c r="F1130" s="195" t="s">
        <v>183</v>
      </c>
      <c r="G1130" s="14"/>
      <c r="H1130" s="196">
        <v>3</v>
      </c>
      <c r="I1130" s="197"/>
      <c r="J1130" s="14"/>
      <c r="K1130" s="14"/>
      <c r="L1130" s="193"/>
      <c r="M1130" s="198"/>
      <c r="N1130" s="199"/>
      <c r="O1130" s="199"/>
      <c r="P1130" s="199"/>
      <c r="Q1130" s="199"/>
      <c r="R1130" s="199"/>
      <c r="S1130" s="199"/>
      <c r="T1130" s="20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194" t="s">
        <v>166</v>
      </c>
      <c r="AU1130" s="194" t="s">
        <v>82</v>
      </c>
      <c r="AV1130" s="14" t="s">
        <v>82</v>
      </c>
      <c r="AW1130" s="14" t="s">
        <v>34</v>
      </c>
      <c r="AX1130" s="14" t="s">
        <v>72</v>
      </c>
      <c r="AY1130" s="194" t="s">
        <v>154</v>
      </c>
    </row>
    <row r="1131" s="15" customFormat="1">
      <c r="A1131" s="15"/>
      <c r="B1131" s="201"/>
      <c r="C1131" s="15"/>
      <c r="D1131" s="186" t="s">
        <v>166</v>
      </c>
      <c r="E1131" s="202" t="s">
        <v>3</v>
      </c>
      <c r="F1131" s="203" t="s">
        <v>171</v>
      </c>
      <c r="G1131" s="15"/>
      <c r="H1131" s="204">
        <v>17</v>
      </c>
      <c r="I1131" s="205"/>
      <c r="J1131" s="15"/>
      <c r="K1131" s="15"/>
      <c r="L1131" s="201"/>
      <c r="M1131" s="206"/>
      <c r="N1131" s="207"/>
      <c r="O1131" s="207"/>
      <c r="P1131" s="207"/>
      <c r="Q1131" s="207"/>
      <c r="R1131" s="207"/>
      <c r="S1131" s="207"/>
      <c r="T1131" s="208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02" t="s">
        <v>166</v>
      </c>
      <c r="AU1131" s="202" t="s">
        <v>82</v>
      </c>
      <c r="AV1131" s="15" t="s">
        <v>162</v>
      </c>
      <c r="AW1131" s="15" t="s">
        <v>34</v>
      </c>
      <c r="AX1131" s="15" t="s">
        <v>80</v>
      </c>
      <c r="AY1131" s="202" t="s">
        <v>154</v>
      </c>
    </row>
    <row r="1132" s="2" customFormat="1" ht="24.15" customHeight="1">
      <c r="A1132" s="40"/>
      <c r="B1132" s="166"/>
      <c r="C1132" s="222" t="s">
        <v>1493</v>
      </c>
      <c r="D1132" s="222" t="s">
        <v>817</v>
      </c>
      <c r="E1132" s="223" t="s">
        <v>1494</v>
      </c>
      <c r="F1132" s="224" t="s">
        <v>1495</v>
      </c>
      <c r="G1132" s="225" t="s">
        <v>160</v>
      </c>
      <c r="H1132" s="226">
        <v>18.699999999999999</v>
      </c>
      <c r="I1132" s="227"/>
      <c r="J1132" s="228">
        <f>ROUND(I1132*H1132,2)</f>
        <v>0</v>
      </c>
      <c r="K1132" s="224" t="s">
        <v>161</v>
      </c>
      <c r="L1132" s="229"/>
      <c r="M1132" s="230" t="s">
        <v>3</v>
      </c>
      <c r="N1132" s="231" t="s">
        <v>43</v>
      </c>
      <c r="O1132" s="74"/>
      <c r="P1132" s="176">
        <f>O1132*H1132</f>
        <v>0</v>
      </c>
      <c r="Q1132" s="176">
        <v>0.0015</v>
      </c>
      <c r="R1132" s="176">
        <f>Q1132*H1132</f>
        <v>0.028049999999999999</v>
      </c>
      <c r="S1132" s="176">
        <v>0</v>
      </c>
      <c r="T1132" s="177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178" t="s">
        <v>495</v>
      </c>
      <c r="AT1132" s="178" t="s">
        <v>817</v>
      </c>
      <c r="AU1132" s="178" t="s">
        <v>82</v>
      </c>
      <c r="AY1132" s="21" t="s">
        <v>154</v>
      </c>
      <c r="BE1132" s="179">
        <f>IF(N1132="základní",J1132,0)</f>
        <v>0</v>
      </c>
      <c r="BF1132" s="179">
        <f>IF(N1132="snížená",J1132,0)</f>
        <v>0</v>
      </c>
      <c r="BG1132" s="179">
        <f>IF(N1132="zákl. přenesená",J1132,0)</f>
        <v>0</v>
      </c>
      <c r="BH1132" s="179">
        <f>IF(N1132="sníž. přenesená",J1132,0)</f>
        <v>0</v>
      </c>
      <c r="BI1132" s="179">
        <f>IF(N1132="nulová",J1132,0)</f>
        <v>0</v>
      </c>
      <c r="BJ1132" s="21" t="s">
        <v>80</v>
      </c>
      <c r="BK1132" s="179">
        <f>ROUND(I1132*H1132,2)</f>
        <v>0</v>
      </c>
      <c r="BL1132" s="21" t="s">
        <v>322</v>
      </c>
      <c r="BM1132" s="178" t="s">
        <v>1496</v>
      </c>
    </row>
    <row r="1133" s="13" customFormat="1">
      <c r="A1133" s="13"/>
      <c r="B1133" s="185"/>
      <c r="C1133" s="13"/>
      <c r="D1133" s="186" t="s">
        <v>166</v>
      </c>
      <c r="E1133" s="187" t="s">
        <v>3</v>
      </c>
      <c r="F1133" s="188" t="s">
        <v>1491</v>
      </c>
      <c r="G1133" s="13"/>
      <c r="H1133" s="187" t="s">
        <v>3</v>
      </c>
      <c r="I1133" s="189"/>
      <c r="J1133" s="13"/>
      <c r="K1133" s="13"/>
      <c r="L1133" s="185"/>
      <c r="M1133" s="190"/>
      <c r="N1133" s="191"/>
      <c r="O1133" s="191"/>
      <c r="P1133" s="191"/>
      <c r="Q1133" s="191"/>
      <c r="R1133" s="191"/>
      <c r="S1133" s="191"/>
      <c r="T1133" s="19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87" t="s">
        <v>166</v>
      </c>
      <c r="AU1133" s="187" t="s">
        <v>82</v>
      </c>
      <c r="AV1133" s="13" t="s">
        <v>80</v>
      </c>
      <c r="AW1133" s="13" t="s">
        <v>34</v>
      </c>
      <c r="AX1133" s="13" t="s">
        <v>72</v>
      </c>
      <c r="AY1133" s="187" t="s">
        <v>154</v>
      </c>
    </row>
    <row r="1134" s="14" customFormat="1">
      <c r="A1134" s="14"/>
      <c r="B1134" s="193"/>
      <c r="C1134" s="14"/>
      <c r="D1134" s="186" t="s">
        <v>166</v>
      </c>
      <c r="E1134" s="194" t="s">
        <v>3</v>
      </c>
      <c r="F1134" s="195" t="s">
        <v>1497</v>
      </c>
      <c r="G1134" s="14"/>
      <c r="H1134" s="196">
        <v>15.4</v>
      </c>
      <c r="I1134" s="197"/>
      <c r="J1134" s="14"/>
      <c r="K1134" s="14"/>
      <c r="L1134" s="193"/>
      <c r="M1134" s="198"/>
      <c r="N1134" s="199"/>
      <c r="O1134" s="199"/>
      <c r="P1134" s="199"/>
      <c r="Q1134" s="199"/>
      <c r="R1134" s="199"/>
      <c r="S1134" s="199"/>
      <c r="T1134" s="20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194" t="s">
        <v>166</v>
      </c>
      <c r="AU1134" s="194" t="s">
        <v>82</v>
      </c>
      <c r="AV1134" s="14" t="s">
        <v>82</v>
      </c>
      <c r="AW1134" s="14" t="s">
        <v>34</v>
      </c>
      <c r="AX1134" s="14" t="s">
        <v>72</v>
      </c>
      <c r="AY1134" s="194" t="s">
        <v>154</v>
      </c>
    </row>
    <row r="1135" s="13" customFormat="1">
      <c r="A1135" s="13"/>
      <c r="B1135" s="185"/>
      <c r="C1135" s="13"/>
      <c r="D1135" s="186" t="s">
        <v>166</v>
      </c>
      <c r="E1135" s="187" t="s">
        <v>3</v>
      </c>
      <c r="F1135" s="188" t="s">
        <v>1492</v>
      </c>
      <c r="G1135" s="13"/>
      <c r="H1135" s="187" t="s">
        <v>3</v>
      </c>
      <c r="I1135" s="189"/>
      <c r="J1135" s="13"/>
      <c r="K1135" s="13"/>
      <c r="L1135" s="185"/>
      <c r="M1135" s="190"/>
      <c r="N1135" s="191"/>
      <c r="O1135" s="191"/>
      <c r="P1135" s="191"/>
      <c r="Q1135" s="191"/>
      <c r="R1135" s="191"/>
      <c r="S1135" s="191"/>
      <c r="T1135" s="19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87" t="s">
        <v>166</v>
      </c>
      <c r="AU1135" s="187" t="s">
        <v>82</v>
      </c>
      <c r="AV1135" s="13" t="s">
        <v>80</v>
      </c>
      <c r="AW1135" s="13" t="s">
        <v>34</v>
      </c>
      <c r="AX1135" s="13" t="s">
        <v>72</v>
      </c>
      <c r="AY1135" s="187" t="s">
        <v>154</v>
      </c>
    </row>
    <row r="1136" s="14" customFormat="1">
      <c r="A1136" s="14"/>
      <c r="B1136" s="193"/>
      <c r="C1136" s="14"/>
      <c r="D1136" s="186" t="s">
        <v>166</v>
      </c>
      <c r="E1136" s="194" t="s">
        <v>3</v>
      </c>
      <c r="F1136" s="195" t="s">
        <v>1498</v>
      </c>
      <c r="G1136" s="14"/>
      <c r="H1136" s="196">
        <v>3.2999999999999998</v>
      </c>
      <c r="I1136" s="197"/>
      <c r="J1136" s="14"/>
      <c r="K1136" s="14"/>
      <c r="L1136" s="193"/>
      <c r="M1136" s="198"/>
      <c r="N1136" s="199"/>
      <c r="O1136" s="199"/>
      <c r="P1136" s="199"/>
      <c r="Q1136" s="199"/>
      <c r="R1136" s="199"/>
      <c r="S1136" s="199"/>
      <c r="T1136" s="20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194" t="s">
        <v>166</v>
      </c>
      <c r="AU1136" s="194" t="s">
        <v>82</v>
      </c>
      <c r="AV1136" s="14" t="s">
        <v>82</v>
      </c>
      <c r="AW1136" s="14" t="s">
        <v>34</v>
      </c>
      <c r="AX1136" s="14" t="s">
        <v>72</v>
      </c>
      <c r="AY1136" s="194" t="s">
        <v>154</v>
      </c>
    </row>
    <row r="1137" s="15" customFormat="1">
      <c r="A1137" s="15"/>
      <c r="B1137" s="201"/>
      <c r="C1137" s="15"/>
      <c r="D1137" s="186" t="s">
        <v>166</v>
      </c>
      <c r="E1137" s="202" t="s">
        <v>3</v>
      </c>
      <c r="F1137" s="203" t="s">
        <v>171</v>
      </c>
      <c r="G1137" s="15"/>
      <c r="H1137" s="204">
        <v>18.699999999999999</v>
      </c>
      <c r="I1137" s="205"/>
      <c r="J1137" s="15"/>
      <c r="K1137" s="15"/>
      <c r="L1137" s="201"/>
      <c r="M1137" s="206"/>
      <c r="N1137" s="207"/>
      <c r="O1137" s="207"/>
      <c r="P1137" s="207"/>
      <c r="Q1137" s="207"/>
      <c r="R1137" s="207"/>
      <c r="S1137" s="207"/>
      <c r="T1137" s="208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02" t="s">
        <v>166</v>
      </c>
      <c r="AU1137" s="202" t="s">
        <v>82</v>
      </c>
      <c r="AV1137" s="15" t="s">
        <v>162</v>
      </c>
      <c r="AW1137" s="15" t="s">
        <v>34</v>
      </c>
      <c r="AX1137" s="15" t="s">
        <v>80</v>
      </c>
      <c r="AY1137" s="202" t="s">
        <v>154</v>
      </c>
    </row>
    <row r="1138" s="2" customFormat="1" ht="21.75" customHeight="1">
      <c r="A1138" s="40"/>
      <c r="B1138" s="166"/>
      <c r="C1138" s="222" t="s">
        <v>1499</v>
      </c>
      <c r="D1138" s="222" t="s">
        <v>817</v>
      </c>
      <c r="E1138" s="223" t="s">
        <v>1500</v>
      </c>
      <c r="F1138" s="224" t="s">
        <v>1501</v>
      </c>
      <c r="G1138" s="225" t="s">
        <v>317</v>
      </c>
      <c r="H1138" s="226">
        <v>6</v>
      </c>
      <c r="I1138" s="227"/>
      <c r="J1138" s="228">
        <f>ROUND(I1138*H1138,2)</f>
        <v>0</v>
      </c>
      <c r="K1138" s="224" t="s">
        <v>161</v>
      </c>
      <c r="L1138" s="229"/>
      <c r="M1138" s="230" t="s">
        <v>3</v>
      </c>
      <c r="N1138" s="231" t="s">
        <v>43</v>
      </c>
      <c r="O1138" s="74"/>
      <c r="P1138" s="176">
        <f>O1138*H1138</f>
        <v>0</v>
      </c>
      <c r="Q1138" s="176">
        <v>0.0016999999999999999</v>
      </c>
      <c r="R1138" s="176">
        <f>Q1138*H1138</f>
        <v>0.010199999999999999</v>
      </c>
      <c r="S1138" s="176">
        <v>0</v>
      </c>
      <c r="T1138" s="177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178" t="s">
        <v>495</v>
      </c>
      <c r="AT1138" s="178" t="s">
        <v>817</v>
      </c>
      <c r="AU1138" s="178" t="s">
        <v>82</v>
      </c>
      <c r="AY1138" s="21" t="s">
        <v>154</v>
      </c>
      <c r="BE1138" s="179">
        <f>IF(N1138="základní",J1138,0)</f>
        <v>0</v>
      </c>
      <c r="BF1138" s="179">
        <f>IF(N1138="snížená",J1138,0)</f>
        <v>0</v>
      </c>
      <c r="BG1138" s="179">
        <f>IF(N1138="zákl. přenesená",J1138,0)</f>
        <v>0</v>
      </c>
      <c r="BH1138" s="179">
        <f>IF(N1138="sníž. přenesená",J1138,0)</f>
        <v>0</v>
      </c>
      <c r="BI1138" s="179">
        <f>IF(N1138="nulová",J1138,0)</f>
        <v>0</v>
      </c>
      <c r="BJ1138" s="21" t="s">
        <v>80</v>
      </c>
      <c r="BK1138" s="179">
        <f>ROUND(I1138*H1138,2)</f>
        <v>0</v>
      </c>
      <c r="BL1138" s="21" t="s">
        <v>322</v>
      </c>
      <c r="BM1138" s="178" t="s">
        <v>1502</v>
      </c>
    </row>
    <row r="1139" s="2" customFormat="1" ht="49.05" customHeight="1">
      <c r="A1139" s="40"/>
      <c r="B1139" s="166"/>
      <c r="C1139" s="167" t="s">
        <v>1503</v>
      </c>
      <c r="D1139" s="167" t="s">
        <v>157</v>
      </c>
      <c r="E1139" s="168" t="s">
        <v>1504</v>
      </c>
      <c r="F1139" s="169" t="s">
        <v>1505</v>
      </c>
      <c r="G1139" s="170" t="s">
        <v>435</v>
      </c>
      <c r="H1139" s="171">
        <v>0.044999999999999998</v>
      </c>
      <c r="I1139" s="172"/>
      <c r="J1139" s="173">
        <f>ROUND(I1139*H1139,2)</f>
        <v>0</v>
      </c>
      <c r="K1139" s="169" t="s">
        <v>161</v>
      </c>
      <c r="L1139" s="41"/>
      <c r="M1139" s="174" t="s">
        <v>3</v>
      </c>
      <c r="N1139" s="175" t="s">
        <v>43</v>
      </c>
      <c r="O1139" s="74"/>
      <c r="P1139" s="176">
        <f>O1139*H1139</f>
        <v>0</v>
      </c>
      <c r="Q1139" s="176">
        <v>0</v>
      </c>
      <c r="R1139" s="176">
        <f>Q1139*H1139</f>
        <v>0</v>
      </c>
      <c r="S1139" s="176">
        <v>0</v>
      </c>
      <c r="T1139" s="177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178" t="s">
        <v>322</v>
      </c>
      <c r="AT1139" s="178" t="s">
        <v>157</v>
      </c>
      <c r="AU1139" s="178" t="s">
        <v>82</v>
      </c>
      <c r="AY1139" s="21" t="s">
        <v>154</v>
      </c>
      <c r="BE1139" s="179">
        <f>IF(N1139="základní",J1139,0)</f>
        <v>0</v>
      </c>
      <c r="BF1139" s="179">
        <f>IF(N1139="snížená",J1139,0)</f>
        <v>0</v>
      </c>
      <c r="BG1139" s="179">
        <f>IF(N1139="zákl. přenesená",J1139,0)</f>
        <v>0</v>
      </c>
      <c r="BH1139" s="179">
        <f>IF(N1139="sníž. přenesená",J1139,0)</f>
        <v>0</v>
      </c>
      <c r="BI1139" s="179">
        <f>IF(N1139="nulová",J1139,0)</f>
        <v>0</v>
      </c>
      <c r="BJ1139" s="21" t="s">
        <v>80</v>
      </c>
      <c r="BK1139" s="179">
        <f>ROUND(I1139*H1139,2)</f>
        <v>0</v>
      </c>
      <c r="BL1139" s="21" t="s">
        <v>322</v>
      </c>
      <c r="BM1139" s="178" t="s">
        <v>1506</v>
      </c>
    </row>
    <row r="1140" s="2" customFormat="1">
      <c r="A1140" s="40"/>
      <c r="B1140" s="41"/>
      <c r="C1140" s="40"/>
      <c r="D1140" s="180" t="s">
        <v>164</v>
      </c>
      <c r="E1140" s="40"/>
      <c r="F1140" s="181" t="s">
        <v>1507</v>
      </c>
      <c r="G1140" s="40"/>
      <c r="H1140" s="40"/>
      <c r="I1140" s="182"/>
      <c r="J1140" s="40"/>
      <c r="K1140" s="40"/>
      <c r="L1140" s="41"/>
      <c r="M1140" s="183"/>
      <c r="N1140" s="184"/>
      <c r="O1140" s="74"/>
      <c r="P1140" s="74"/>
      <c r="Q1140" s="74"/>
      <c r="R1140" s="74"/>
      <c r="S1140" s="74"/>
      <c r="T1140" s="75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21" t="s">
        <v>164</v>
      </c>
      <c r="AU1140" s="21" t="s">
        <v>82</v>
      </c>
    </row>
    <row r="1141" s="12" customFormat="1" ht="22.8" customHeight="1">
      <c r="A1141" s="12"/>
      <c r="B1141" s="153"/>
      <c r="C1141" s="12"/>
      <c r="D1141" s="154" t="s">
        <v>71</v>
      </c>
      <c r="E1141" s="164" t="s">
        <v>553</v>
      </c>
      <c r="F1141" s="164" t="s">
        <v>554</v>
      </c>
      <c r="G1141" s="12"/>
      <c r="H1141" s="12"/>
      <c r="I1141" s="156"/>
      <c r="J1141" s="165">
        <f>BK1141</f>
        <v>0</v>
      </c>
      <c r="K1141" s="12"/>
      <c r="L1141" s="153"/>
      <c r="M1141" s="158"/>
      <c r="N1141" s="159"/>
      <c r="O1141" s="159"/>
      <c r="P1141" s="160">
        <f>SUM(P1142:P1146)</f>
        <v>0</v>
      </c>
      <c r="Q1141" s="159"/>
      <c r="R1141" s="160">
        <f>SUM(R1142:R1146)</f>
        <v>0.55984500000000004</v>
      </c>
      <c r="S1141" s="159"/>
      <c r="T1141" s="161">
        <f>SUM(T1142:T1146)</f>
        <v>0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154" t="s">
        <v>82</v>
      </c>
      <c r="AT1141" s="162" t="s">
        <v>71</v>
      </c>
      <c r="AU1141" s="162" t="s">
        <v>80</v>
      </c>
      <c r="AY1141" s="154" t="s">
        <v>154</v>
      </c>
      <c r="BK1141" s="163">
        <f>SUM(BK1142:BK1146)</f>
        <v>0</v>
      </c>
    </row>
    <row r="1142" s="2" customFormat="1" ht="24.15" customHeight="1">
      <c r="A1142" s="40"/>
      <c r="B1142" s="166"/>
      <c r="C1142" s="167" t="s">
        <v>1508</v>
      </c>
      <c r="D1142" s="167" t="s">
        <v>157</v>
      </c>
      <c r="E1142" s="168" t="s">
        <v>1509</v>
      </c>
      <c r="F1142" s="169" t="s">
        <v>1510</v>
      </c>
      <c r="G1142" s="170" t="s">
        <v>186</v>
      </c>
      <c r="H1142" s="171">
        <v>71.5</v>
      </c>
      <c r="I1142" s="172"/>
      <c r="J1142" s="173">
        <f>ROUND(I1142*H1142,2)</f>
        <v>0</v>
      </c>
      <c r="K1142" s="169" t="s">
        <v>3</v>
      </c>
      <c r="L1142" s="41"/>
      <c r="M1142" s="174" t="s">
        <v>3</v>
      </c>
      <c r="N1142" s="175" t="s">
        <v>43</v>
      </c>
      <c r="O1142" s="74"/>
      <c r="P1142" s="176">
        <f>O1142*H1142</f>
        <v>0</v>
      </c>
      <c r="Q1142" s="176">
        <v>0.0078300000000000002</v>
      </c>
      <c r="R1142" s="176">
        <f>Q1142*H1142</f>
        <v>0.55984500000000004</v>
      </c>
      <c r="S1142" s="176">
        <v>0</v>
      </c>
      <c r="T1142" s="177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178" t="s">
        <v>322</v>
      </c>
      <c r="AT1142" s="178" t="s">
        <v>157</v>
      </c>
      <c r="AU1142" s="178" t="s">
        <v>82</v>
      </c>
      <c r="AY1142" s="21" t="s">
        <v>154</v>
      </c>
      <c r="BE1142" s="179">
        <f>IF(N1142="základní",J1142,0)</f>
        <v>0</v>
      </c>
      <c r="BF1142" s="179">
        <f>IF(N1142="snížená",J1142,0)</f>
        <v>0</v>
      </c>
      <c r="BG1142" s="179">
        <f>IF(N1142="zákl. přenesená",J1142,0)</f>
        <v>0</v>
      </c>
      <c r="BH1142" s="179">
        <f>IF(N1142="sníž. přenesená",J1142,0)</f>
        <v>0</v>
      </c>
      <c r="BI1142" s="179">
        <f>IF(N1142="nulová",J1142,0)</f>
        <v>0</v>
      </c>
      <c r="BJ1142" s="21" t="s">
        <v>80</v>
      </c>
      <c r="BK1142" s="179">
        <f>ROUND(I1142*H1142,2)</f>
        <v>0</v>
      </c>
      <c r="BL1142" s="21" t="s">
        <v>322</v>
      </c>
      <c r="BM1142" s="178" t="s">
        <v>1511</v>
      </c>
    </row>
    <row r="1143" s="13" customFormat="1">
      <c r="A1143" s="13"/>
      <c r="B1143" s="185"/>
      <c r="C1143" s="13"/>
      <c r="D1143" s="186" t="s">
        <v>166</v>
      </c>
      <c r="E1143" s="187" t="s">
        <v>3</v>
      </c>
      <c r="F1143" s="188" t="s">
        <v>1512</v>
      </c>
      <c r="G1143" s="13"/>
      <c r="H1143" s="187" t="s">
        <v>3</v>
      </c>
      <c r="I1143" s="189"/>
      <c r="J1143" s="13"/>
      <c r="K1143" s="13"/>
      <c r="L1143" s="185"/>
      <c r="M1143" s="190"/>
      <c r="N1143" s="191"/>
      <c r="O1143" s="191"/>
      <c r="P1143" s="191"/>
      <c r="Q1143" s="191"/>
      <c r="R1143" s="191"/>
      <c r="S1143" s="191"/>
      <c r="T1143" s="19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87" t="s">
        <v>166</v>
      </c>
      <c r="AU1143" s="187" t="s">
        <v>82</v>
      </c>
      <c r="AV1143" s="13" t="s">
        <v>80</v>
      </c>
      <c r="AW1143" s="13" t="s">
        <v>34</v>
      </c>
      <c r="AX1143" s="13" t="s">
        <v>72</v>
      </c>
      <c r="AY1143" s="187" t="s">
        <v>154</v>
      </c>
    </row>
    <row r="1144" s="14" customFormat="1">
      <c r="A1144" s="14"/>
      <c r="B1144" s="193"/>
      <c r="C1144" s="14"/>
      <c r="D1144" s="186" t="s">
        <v>166</v>
      </c>
      <c r="E1144" s="194" t="s">
        <v>3</v>
      </c>
      <c r="F1144" s="195" t="s">
        <v>1513</v>
      </c>
      <c r="G1144" s="14"/>
      <c r="H1144" s="196">
        <v>71.5</v>
      </c>
      <c r="I1144" s="197"/>
      <c r="J1144" s="14"/>
      <c r="K1144" s="14"/>
      <c r="L1144" s="193"/>
      <c r="M1144" s="198"/>
      <c r="N1144" s="199"/>
      <c r="O1144" s="199"/>
      <c r="P1144" s="199"/>
      <c r="Q1144" s="199"/>
      <c r="R1144" s="199"/>
      <c r="S1144" s="199"/>
      <c r="T1144" s="20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194" t="s">
        <v>166</v>
      </c>
      <c r="AU1144" s="194" t="s">
        <v>82</v>
      </c>
      <c r="AV1144" s="14" t="s">
        <v>82</v>
      </c>
      <c r="AW1144" s="14" t="s">
        <v>34</v>
      </c>
      <c r="AX1144" s="14" t="s">
        <v>80</v>
      </c>
      <c r="AY1144" s="194" t="s">
        <v>154</v>
      </c>
    </row>
    <row r="1145" s="2" customFormat="1" ht="49.05" customHeight="1">
      <c r="A1145" s="40"/>
      <c r="B1145" s="166"/>
      <c r="C1145" s="167" t="s">
        <v>1514</v>
      </c>
      <c r="D1145" s="167" t="s">
        <v>157</v>
      </c>
      <c r="E1145" s="168" t="s">
        <v>1515</v>
      </c>
      <c r="F1145" s="169" t="s">
        <v>1516</v>
      </c>
      <c r="G1145" s="170" t="s">
        <v>435</v>
      </c>
      <c r="H1145" s="171">
        <v>0.56000000000000005</v>
      </c>
      <c r="I1145" s="172"/>
      <c r="J1145" s="173">
        <f>ROUND(I1145*H1145,2)</f>
        <v>0</v>
      </c>
      <c r="K1145" s="169" t="s">
        <v>161</v>
      </c>
      <c r="L1145" s="41"/>
      <c r="M1145" s="174" t="s">
        <v>3</v>
      </c>
      <c r="N1145" s="175" t="s">
        <v>43</v>
      </c>
      <c r="O1145" s="74"/>
      <c r="P1145" s="176">
        <f>O1145*H1145</f>
        <v>0</v>
      </c>
      <c r="Q1145" s="176">
        <v>0</v>
      </c>
      <c r="R1145" s="176">
        <f>Q1145*H1145</f>
        <v>0</v>
      </c>
      <c r="S1145" s="176">
        <v>0</v>
      </c>
      <c r="T1145" s="177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178" t="s">
        <v>322</v>
      </c>
      <c r="AT1145" s="178" t="s">
        <v>157</v>
      </c>
      <c r="AU1145" s="178" t="s">
        <v>82</v>
      </c>
      <c r="AY1145" s="21" t="s">
        <v>154</v>
      </c>
      <c r="BE1145" s="179">
        <f>IF(N1145="základní",J1145,0)</f>
        <v>0</v>
      </c>
      <c r="BF1145" s="179">
        <f>IF(N1145="snížená",J1145,0)</f>
        <v>0</v>
      </c>
      <c r="BG1145" s="179">
        <f>IF(N1145="zákl. přenesená",J1145,0)</f>
        <v>0</v>
      </c>
      <c r="BH1145" s="179">
        <f>IF(N1145="sníž. přenesená",J1145,0)</f>
        <v>0</v>
      </c>
      <c r="BI1145" s="179">
        <f>IF(N1145="nulová",J1145,0)</f>
        <v>0</v>
      </c>
      <c r="BJ1145" s="21" t="s">
        <v>80</v>
      </c>
      <c r="BK1145" s="179">
        <f>ROUND(I1145*H1145,2)</f>
        <v>0</v>
      </c>
      <c r="BL1145" s="21" t="s">
        <v>322</v>
      </c>
      <c r="BM1145" s="178" t="s">
        <v>1517</v>
      </c>
    </row>
    <row r="1146" s="2" customFormat="1">
      <c r="A1146" s="40"/>
      <c r="B1146" s="41"/>
      <c r="C1146" s="40"/>
      <c r="D1146" s="180" t="s">
        <v>164</v>
      </c>
      <c r="E1146" s="40"/>
      <c r="F1146" s="181" t="s">
        <v>1518</v>
      </c>
      <c r="G1146" s="40"/>
      <c r="H1146" s="40"/>
      <c r="I1146" s="182"/>
      <c r="J1146" s="40"/>
      <c r="K1146" s="40"/>
      <c r="L1146" s="41"/>
      <c r="M1146" s="183"/>
      <c r="N1146" s="184"/>
      <c r="O1146" s="74"/>
      <c r="P1146" s="74"/>
      <c r="Q1146" s="74"/>
      <c r="R1146" s="74"/>
      <c r="S1146" s="74"/>
      <c r="T1146" s="75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21" t="s">
        <v>164</v>
      </c>
      <c r="AU1146" s="21" t="s">
        <v>82</v>
      </c>
    </row>
    <row r="1147" s="12" customFormat="1" ht="22.8" customHeight="1">
      <c r="A1147" s="12"/>
      <c r="B1147" s="153"/>
      <c r="C1147" s="12"/>
      <c r="D1147" s="154" t="s">
        <v>71</v>
      </c>
      <c r="E1147" s="164" t="s">
        <v>562</v>
      </c>
      <c r="F1147" s="164" t="s">
        <v>563</v>
      </c>
      <c r="G1147" s="12"/>
      <c r="H1147" s="12"/>
      <c r="I1147" s="156"/>
      <c r="J1147" s="165">
        <f>BK1147</f>
        <v>0</v>
      </c>
      <c r="K1147" s="12"/>
      <c r="L1147" s="153"/>
      <c r="M1147" s="158"/>
      <c r="N1147" s="159"/>
      <c r="O1147" s="159"/>
      <c r="P1147" s="160">
        <f>SUM(P1148:P1181)</f>
        <v>0</v>
      </c>
      <c r="Q1147" s="159"/>
      <c r="R1147" s="160">
        <f>SUM(R1148:R1181)</f>
        <v>4.2634569500000001</v>
      </c>
      <c r="S1147" s="159"/>
      <c r="T1147" s="161">
        <f>SUM(T1148:T1181)</f>
        <v>0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154" t="s">
        <v>82</v>
      </c>
      <c r="AT1147" s="162" t="s">
        <v>71</v>
      </c>
      <c r="AU1147" s="162" t="s">
        <v>80</v>
      </c>
      <c r="AY1147" s="154" t="s">
        <v>154</v>
      </c>
      <c r="BK1147" s="163">
        <f>SUM(BK1148:BK1181)</f>
        <v>0</v>
      </c>
    </row>
    <row r="1148" s="2" customFormat="1" ht="62.7" customHeight="1">
      <c r="A1148" s="40"/>
      <c r="B1148" s="166"/>
      <c r="C1148" s="167" t="s">
        <v>1519</v>
      </c>
      <c r="D1148" s="167" t="s">
        <v>157</v>
      </c>
      <c r="E1148" s="168" t="s">
        <v>1520</v>
      </c>
      <c r="F1148" s="169" t="s">
        <v>1521</v>
      </c>
      <c r="G1148" s="170" t="s">
        <v>186</v>
      </c>
      <c r="H1148" s="171">
        <v>20.334</v>
      </c>
      <c r="I1148" s="172"/>
      <c r="J1148" s="173">
        <f>ROUND(I1148*H1148,2)</f>
        <v>0</v>
      </c>
      <c r="K1148" s="169" t="s">
        <v>161</v>
      </c>
      <c r="L1148" s="41"/>
      <c r="M1148" s="174" t="s">
        <v>3</v>
      </c>
      <c r="N1148" s="175" t="s">
        <v>43</v>
      </c>
      <c r="O1148" s="74"/>
      <c r="P1148" s="176">
        <f>O1148*H1148</f>
        <v>0</v>
      </c>
      <c r="Q1148" s="176">
        <v>0.04555</v>
      </c>
      <c r="R1148" s="176">
        <f>Q1148*H1148</f>
        <v>0.92621370000000003</v>
      </c>
      <c r="S1148" s="176">
        <v>0</v>
      </c>
      <c r="T1148" s="177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178" t="s">
        <v>322</v>
      </c>
      <c r="AT1148" s="178" t="s">
        <v>157</v>
      </c>
      <c r="AU1148" s="178" t="s">
        <v>82</v>
      </c>
      <c r="AY1148" s="21" t="s">
        <v>154</v>
      </c>
      <c r="BE1148" s="179">
        <f>IF(N1148="základní",J1148,0)</f>
        <v>0</v>
      </c>
      <c r="BF1148" s="179">
        <f>IF(N1148="snížená",J1148,0)</f>
        <v>0</v>
      </c>
      <c r="BG1148" s="179">
        <f>IF(N1148="zákl. přenesená",J1148,0)</f>
        <v>0</v>
      </c>
      <c r="BH1148" s="179">
        <f>IF(N1148="sníž. přenesená",J1148,0)</f>
        <v>0</v>
      </c>
      <c r="BI1148" s="179">
        <f>IF(N1148="nulová",J1148,0)</f>
        <v>0</v>
      </c>
      <c r="BJ1148" s="21" t="s">
        <v>80</v>
      </c>
      <c r="BK1148" s="179">
        <f>ROUND(I1148*H1148,2)</f>
        <v>0</v>
      </c>
      <c r="BL1148" s="21" t="s">
        <v>322</v>
      </c>
      <c r="BM1148" s="178" t="s">
        <v>1522</v>
      </c>
    </row>
    <row r="1149" s="2" customFormat="1">
      <c r="A1149" s="40"/>
      <c r="B1149" s="41"/>
      <c r="C1149" s="40"/>
      <c r="D1149" s="180" t="s">
        <v>164</v>
      </c>
      <c r="E1149" s="40"/>
      <c r="F1149" s="181" t="s">
        <v>1523</v>
      </c>
      <c r="G1149" s="40"/>
      <c r="H1149" s="40"/>
      <c r="I1149" s="182"/>
      <c r="J1149" s="40"/>
      <c r="K1149" s="40"/>
      <c r="L1149" s="41"/>
      <c r="M1149" s="183"/>
      <c r="N1149" s="184"/>
      <c r="O1149" s="74"/>
      <c r="P1149" s="74"/>
      <c r="Q1149" s="74"/>
      <c r="R1149" s="74"/>
      <c r="S1149" s="74"/>
      <c r="T1149" s="75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21" t="s">
        <v>164</v>
      </c>
      <c r="AU1149" s="21" t="s">
        <v>82</v>
      </c>
    </row>
    <row r="1150" s="13" customFormat="1">
      <c r="A1150" s="13"/>
      <c r="B1150" s="185"/>
      <c r="C1150" s="13"/>
      <c r="D1150" s="186" t="s">
        <v>166</v>
      </c>
      <c r="E1150" s="187" t="s">
        <v>3</v>
      </c>
      <c r="F1150" s="188" t="s">
        <v>246</v>
      </c>
      <c r="G1150" s="13"/>
      <c r="H1150" s="187" t="s">
        <v>3</v>
      </c>
      <c r="I1150" s="189"/>
      <c r="J1150" s="13"/>
      <c r="K1150" s="13"/>
      <c r="L1150" s="185"/>
      <c r="M1150" s="190"/>
      <c r="N1150" s="191"/>
      <c r="O1150" s="191"/>
      <c r="P1150" s="191"/>
      <c r="Q1150" s="191"/>
      <c r="R1150" s="191"/>
      <c r="S1150" s="191"/>
      <c r="T1150" s="19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187" t="s">
        <v>166</v>
      </c>
      <c r="AU1150" s="187" t="s">
        <v>82</v>
      </c>
      <c r="AV1150" s="13" t="s">
        <v>80</v>
      </c>
      <c r="AW1150" s="13" t="s">
        <v>34</v>
      </c>
      <c r="AX1150" s="13" t="s">
        <v>72</v>
      </c>
      <c r="AY1150" s="187" t="s">
        <v>154</v>
      </c>
    </row>
    <row r="1151" s="14" customFormat="1">
      <c r="A1151" s="14"/>
      <c r="B1151" s="193"/>
      <c r="C1151" s="14"/>
      <c r="D1151" s="186" t="s">
        <v>166</v>
      </c>
      <c r="E1151" s="194" t="s">
        <v>3</v>
      </c>
      <c r="F1151" s="195" t="s">
        <v>1524</v>
      </c>
      <c r="G1151" s="14"/>
      <c r="H1151" s="196">
        <v>21.713000000000001</v>
      </c>
      <c r="I1151" s="197"/>
      <c r="J1151" s="14"/>
      <c r="K1151" s="14"/>
      <c r="L1151" s="193"/>
      <c r="M1151" s="198"/>
      <c r="N1151" s="199"/>
      <c r="O1151" s="199"/>
      <c r="P1151" s="199"/>
      <c r="Q1151" s="199"/>
      <c r="R1151" s="199"/>
      <c r="S1151" s="199"/>
      <c r="T1151" s="20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194" t="s">
        <v>166</v>
      </c>
      <c r="AU1151" s="194" t="s">
        <v>82</v>
      </c>
      <c r="AV1151" s="14" t="s">
        <v>82</v>
      </c>
      <c r="AW1151" s="14" t="s">
        <v>34</v>
      </c>
      <c r="AX1151" s="14" t="s">
        <v>72</v>
      </c>
      <c r="AY1151" s="194" t="s">
        <v>154</v>
      </c>
    </row>
    <row r="1152" s="14" customFormat="1">
      <c r="A1152" s="14"/>
      <c r="B1152" s="193"/>
      <c r="C1152" s="14"/>
      <c r="D1152" s="186" t="s">
        <v>166</v>
      </c>
      <c r="E1152" s="194" t="s">
        <v>3</v>
      </c>
      <c r="F1152" s="195" t="s">
        <v>232</v>
      </c>
      <c r="G1152" s="14"/>
      <c r="H1152" s="196">
        <v>-1.379</v>
      </c>
      <c r="I1152" s="197"/>
      <c r="J1152" s="14"/>
      <c r="K1152" s="14"/>
      <c r="L1152" s="193"/>
      <c r="M1152" s="198"/>
      <c r="N1152" s="199"/>
      <c r="O1152" s="199"/>
      <c r="P1152" s="199"/>
      <c r="Q1152" s="199"/>
      <c r="R1152" s="199"/>
      <c r="S1152" s="199"/>
      <c r="T1152" s="20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194" t="s">
        <v>166</v>
      </c>
      <c r="AU1152" s="194" t="s">
        <v>82</v>
      </c>
      <c r="AV1152" s="14" t="s">
        <v>82</v>
      </c>
      <c r="AW1152" s="14" t="s">
        <v>34</v>
      </c>
      <c r="AX1152" s="14" t="s">
        <v>72</v>
      </c>
      <c r="AY1152" s="194" t="s">
        <v>154</v>
      </c>
    </row>
    <row r="1153" s="15" customFormat="1">
      <c r="A1153" s="15"/>
      <c r="B1153" s="201"/>
      <c r="C1153" s="15"/>
      <c r="D1153" s="186" t="s">
        <v>166</v>
      </c>
      <c r="E1153" s="202" t="s">
        <v>3</v>
      </c>
      <c r="F1153" s="203" t="s">
        <v>171</v>
      </c>
      <c r="G1153" s="15"/>
      <c r="H1153" s="204">
        <v>20.334</v>
      </c>
      <c r="I1153" s="205"/>
      <c r="J1153" s="15"/>
      <c r="K1153" s="15"/>
      <c r="L1153" s="201"/>
      <c r="M1153" s="206"/>
      <c r="N1153" s="207"/>
      <c r="O1153" s="207"/>
      <c r="P1153" s="207"/>
      <c r="Q1153" s="207"/>
      <c r="R1153" s="207"/>
      <c r="S1153" s="207"/>
      <c r="T1153" s="208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02" t="s">
        <v>166</v>
      </c>
      <c r="AU1153" s="202" t="s">
        <v>82</v>
      </c>
      <c r="AV1153" s="15" t="s">
        <v>162</v>
      </c>
      <c r="AW1153" s="15" t="s">
        <v>34</v>
      </c>
      <c r="AX1153" s="15" t="s">
        <v>80</v>
      </c>
      <c r="AY1153" s="202" t="s">
        <v>154</v>
      </c>
    </row>
    <row r="1154" s="2" customFormat="1" ht="62.7" customHeight="1">
      <c r="A1154" s="40"/>
      <c r="B1154" s="166"/>
      <c r="C1154" s="167" t="s">
        <v>1525</v>
      </c>
      <c r="D1154" s="167" t="s">
        <v>157</v>
      </c>
      <c r="E1154" s="168" t="s">
        <v>1526</v>
      </c>
      <c r="F1154" s="169" t="s">
        <v>1527</v>
      </c>
      <c r="G1154" s="170" t="s">
        <v>186</v>
      </c>
      <c r="H1154" s="171">
        <v>0.97999999999999998</v>
      </c>
      <c r="I1154" s="172"/>
      <c r="J1154" s="173">
        <f>ROUND(I1154*H1154,2)</f>
        <v>0</v>
      </c>
      <c r="K1154" s="169" t="s">
        <v>161</v>
      </c>
      <c r="L1154" s="41"/>
      <c r="M1154" s="174" t="s">
        <v>3</v>
      </c>
      <c r="N1154" s="175" t="s">
        <v>43</v>
      </c>
      <c r="O1154" s="74"/>
      <c r="P1154" s="176">
        <f>O1154*H1154</f>
        <v>0</v>
      </c>
      <c r="Q1154" s="176">
        <v>0.046969999999999998</v>
      </c>
      <c r="R1154" s="176">
        <f>Q1154*H1154</f>
        <v>0.046030599999999998</v>
      </c>
      <c r="S1154" s="176">
        <v>0</v>
      </c>
      <c r="T1154" s="177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178" t="s">
        <v>322</v>
      </c>
      <c r="AT1154" s="178" t="s">
        <v>157</v>
      </c>
      <c r="AU1154" s="178" t="s">
        <v>82</v>
      </c>
      <c r="AY1154" s="21" t="s">
        <v>154</v>
      </c>
      <c r="BE1154" s="179">
        <f>IF(N1154="základní",J1154,0)</f>
        <v>0</v>
      </c>
      <c r="BF1154" s="179">
        <f>IF(N1154="snížená",J1154,0)</f>
        <v>0</v>
      </c>
      <c r="BG1154" s="179">
        <f>IF(N1154="zákl. přenesená",J1154,0)</f>
        <v>0</v>
      </c>
      <c r="BH1154" s="179">
        <f>IF(N1154="sníž. přenesená",J1154,0)</f>
        <v>0</v>
      </c>
      <c r="BI1154" s="179">
        <f>IF(N1154="nulová",J1154,0)</f>
        <v>0</v>
      </c>
      <c r="BJ1154" s="21" t="s">
        <v>80</v>
      </c>
      <c r="BK1154" s="179">
        <f>ROUND(I1154*H1154,2)</f>
        <v>0</v>
      </c>
      <c r="BL1154" s="21" t="s">
        <v>322</v>
      </c>
      <c r="BM1154" s="178" t="s">
        <v>1528</v>
      </c>
    </row>
    <row r="1155" s="2" customFormat="1">
      <c r="A1155" s="40"/>
      <c r="B1155" s="41"/>
      <c r="C1155" s="40"/>
      <c r="D1155" s="180" t="s">
        <v>164</v>
      </c>
      <c r="E1155" s="40"/>
      <c r="F1155" s="181" t="s">
        <v>1529</v>
      </c>
      <c r="G1155" s="40"/>
      <c r="H1155" s="40"/>
      <c r="I1155" s="182"/>
      <c r="J1155" s="40"/>
      <c r="K1155" s="40"/>
      <c r="L1155" s="41"/>
      <c r="M1155" s="183"/>
      <c r="N1155" s="184"/>
      <c r="O1155" s="74"/>
      <c r="P1155" s="74"/>
      <c r="Q1155" s="74"/>
      <c r="R1155" s="74"/>
      <c r="S1155" s="74"/>
      <c r="T1155" s="75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21" t="s">
        <v>164</v>
      </c>
      <c r="AU1155" s="21" t="s">
        <v>82</v>
      </c>
    </row>
    <row r="1156" s="13" customFormat="1">
      <c r="A1156" s="13"/>
      <c r="B1156" s="185"/>
      <c r="C1156" s="13"/>
      <c r="D1156" s="186" t="s">
        <v>166</v>
      </c>
      <c r="E1156" s="187" t="s">
        <v>3</v>
      </c>
      <c r="F1156" s="188" t="s">
        <v>246</v>
      </c>
      <c r="G1156" s="13"/>
      <c r="H1156" s="187" t="s">
        <v>3</v>
      </c>
      <c r="I1156" s="189"/>
      <c r="J1156" s="13"/>
      <c r="K1156" s="13"/>
      <c r="L1156" s="185"/>
      <c r="M1156" s="190"/>
      <c r="N1156" s="191"/>
      <c r="O1156" s="191"/>
      <c r="P1156" s="191"/>
      <c r="Q1156" s="191"/>
      <c r="R1156" s="191"/>
      <c r="S1156" s="191"/>
      <c r="T1156" s="19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87" t="s">
        <v>166</v>
      </c>
      <c r="AU1156" s="187" t="s">
        <v>82</v>
      </c>
      <c r="AV1156" s="13" t="s">
        <v>80</v>
      </c>
      <c r="AW1156" s="13" t="s">
        <v>34</v>
      </c>
      <c r="AX1156" s="13" t="s">
        <v>72</v>
      </c>
      <c r="AY1156" s="187" t="s">
        <v>154</v>
      </c>
    </row>
    <row r="1157" s="14" customFormat="1">
      <c r="A1157" s="14"/>
      <c r="B1157" s="193"/>
      <c r="C1157" s="14"/>
      <c r="D1157" s="186" t="s">
        <v>166</v>
      </c>
      <c r="E1157" s="194" t="s">
        <v>3</v>
      </c>
      <c r="F1157" s="195" t="s">
        <v>247</v>
      </c>
      <c r="G1157" s="14"/>
      <c r="H1157" s="196">
        <v>3</v>
      </c>
      <c r="I1157" s="197"/>
      <c r="J1157" s="14"/>
      <c r="K1157" s="14"/>
      <c r="L1157" s="193"/>
      <c r="M1157" s="198"/>
      <c r="N1157" s="199"/>
      <c r="O1157" s="199"/>
      <c r="P1157" s="199"/>
      <c r="Q1157" s="199"/>
      <c r="R1157" s="199"/>
      <c r="S1157" s="199"/>
      <c r="T1157" s="20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194" t="s">
        <v>166</v>
      </c>
      <c r="AU1157" s="194" t="s">
        <v>82</v>
      </c>
      <c r="AV1157" s="14" t="s">
        <v>82</v>
      </c>
      <c r="AW1157" s="14" t="s">
        <v>34</v>
      </c>
      <c r="AX1157" s="14" t="s">
        <v>72</v>
      </c>
      <c r="AY1157" s="194" t="s">
        <v>154</v>
      </c>
    </row>
    <row r="1158" s="14" customFormat="1">
      <c r="A1158" s="14"/>
      <c r="B1158" s="193"/>
      <c r="C1158" s="14"/>
      <c r="D1158" s="186" t="s">
        <v>166</v>
      </c>
      <c r="E1158" s="194" t="s">
        <v>3</v>
      </c>
      <c r="F1158" s="195" t="s">
        <v>1530</v>
      </c>
      <c r="G1158" s="14"/>
      <c r="H1158" s="196">
        <v>-2.02</v>
      </c>
      <c r="I1158" s="197"/>
      <c r="J1158" s="14"/>
      <c r="K1158" s="14"/>
      <c r="L1158" s="193"/>
      <c r="M1158" s="198"/>
      <c r="N1158" s="199"/>
      <c r="O1158" s="199"/>
      <c r="P1158" s="199"/>
      <c r="Q1158" s="199"/>
      <c r="R1158" s="199"/>
      <c r="S1158" s="199"/>
      <c r="T1158" s="20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194" t="s">
        <v>166</v>
      </c>
      <c r="AU1158" s="194" t="s">
        <v>82</v>
      </c>
      <c r="AV1158" s="14" t="s">
        <v>82</v>
      </c>
      <c r="AW1158" s="14" t="s">
        <v>34</v>
      </c>
      <c r="AX1158" s="14" t="s">
        <v>72</v>
      </c>
      <c r="AY1158" s="194" t="s">
        <v>154</v>
      </c>
    </row>
    <row r="1159" s="15" customFormat="1">
      <c r="A1159" s="15"/>
      <c r="B1159" s="201"/>
      <c r="C1159" s="15"/>
      <c r="D1159" s="186" t="s">
        <v>166</v>
      </c>
      <c r="E1159" s="202" t="s">
        <v>3</v>
      </c>
      <c r="F1159" s="203" t="s">
        <v>171</v>
      </c>
      <c r="G1159" s="15"/>
      <c r="H1159" s="204">
        <v>0.97999999999999998</v>
      </c>
      <c r="I1159" s="205"/>
      <c r="J1159" s="15"/>
      <c r="K1159" s="15"/>
      <c r="L1159" s="201"/>
      <c r="M1159" s="206"/>
      <c r="N1159" s="207"/>
      <c r="O1159" s="207"/>
      <c r="P1159" s="207"/>
      <c r="Q1159" s="207"/>
      <c r="R1159" s="207"/>
      <c r="S1159" s="207"/>
      <c r="T1159" s="20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02" t="s">
        <v>166</v>
      </c>
      <c r="AU1159" s="202" t="s">
        <v>82</v>
      </c>
      <c r="AV1159" s="15" t="s">
        <v>162</v>
      </c>
      <c r="AW1159" s="15" t="s">
        <v>34</v>
      </c>
      <c r="AX1159" s="15" t="s">
        <v>80</v>
      </c>
      <c r="AY1159" s="202" t="s">
        <v>154</v>
      </c>
    </row>
    <row r="1160" s="2" customFormat="1" ht="33" customHeight="1">
      <c r="A1160" s="40"/>
      <c r="B1160" s="166"/>
      <c r="C1160" s="167" t="s">
        <v>1531</v>
      </c>
      <c r="D1160" s="167" t="s">
        <v>157</v>
      </c>
      <c r="E1160" s="168" t="s">
        <v>1532</v>
      </c>
      <c r="F1160" s="169" t="s">
        <v>1533</v>
      </c>
      <c r="G1160" s="170" t="s">
        <v>186</v>
      </c>
      <c r="H1160" s="171">
        <v>27.899999999999999</v>
      </c>
      <c r="I1160" s="172"/>
      <c r="J1160" s="173">
        <f>ROUND(I1160*H1160,2)</f>
        <v>0</v>
      </c>
      <c r="K1160" s="169" t="s">
        <v>161</v>
      </c>
      <c r="L1160" s="41"/>
      <c r="M1160" s="174" t="s">
        <v>3</v>
      </c>
      <c r="N1160" s="175" t="s">
        <v>43</v>
      </c>
      <c r="O1160" s="74"/>
      <c r="P1160" s="176">
        <f>O1160*H1160</f>
        <v>0</v>
      </c>
      <c r="Q1160" s="176">
        <v>0.00062</v>
      </c>
      <c r="R1160" s="176">
        <f>Q1160*H1160</f>
        <v>0.017297999999999997</v>
      </c>
      <c r="S1160" s="176">
        <v>0</v>
      </c>
      <c r="T1160" s="177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178" t="s">
        <v>322</v>
      </c>
      <c r="AT1160" s="178" t="s">
        <v>157</v>
      </c>
      <c r="AU1160" s="178" t="s">
        <v>82</v>
      </c>
      <c r="AY1160" s="21" t="s">
        <v>154</v>
      </c>
      <c r="BE1160" s="179">
        <f>IF(N1160="základní",J1160,0)</f>
        <v>0</v>
      </c>
      <c r="BF1160" s="179">
        <f>IF(N1160="snížená",J1160,0)</f>
        <v>0</v>
      </c>
      <c r="BG1160" s="179">
        <f>IF(N1160="zákl. přenesená",J1160,0)</f>
        <v>0</v>
      </c>
      <c r="BH1160" s="179">
        <f>IF(N1160="sníž. přenesená",J1160,0)</f>
        <v>0</v>
      </c>
      <c r="BI1160" s="179">
        <f>IF(N1160="nulová",J1160,0)</f>
        <v>0</v>
      </c>
      <c r="BJ1160" s="21" t="s">
        <v>80</v>
      </c>
      <c r="BK1160" s="179">
        <f>ROUND(I1160*H1160,2)</f>
        <v>0</v>
      </c>
      <c r="BL1160" s="21" t="s">
        <v>322</v>
      </c>
      <c r="BM1160" s="178" t="s">
        <v>1534</v>
      </c>
    </row>
    <row r="1161" s="2" customFormat="1">
      <c r="A1161" s="40"/>
      <c r="B1161" s="41"/>
      <c r="C1161" s="40"/>
      <c r="D1161" s="180" t="s">
        <v>164</v>
      </c>
      <c r="E1161" s="40"/>
      <c r="F1161" s="181" t="s">
        <v>1535</v>
      </c>
      <c r="G1161" s="40"/>
      <c r="H1161" s="40"/>
      <c r="I1161" s="182"/>
      <c r="J1161" s="40"/>
      <c r="K1161" s="40"/>
      <c r="L1161" s="41"/>
      <c r="M1161" s="183"/>
      <c r="N1161" s="184"/>
      <c r="O1161" s="74"/>
      <c r="P1161" s="74"/>
      <c r="Q1161" s="74"/>
      <c r="R1161" s="74"/>
      <c r="S1161" s="74"/>
      <c r="T1161" s="75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21" t="s">
        <v>164</v>
      </c>
      <c r="AU1161" s="21" t="s">
        <v>82</v>
      </c>
    </row>
    <row r="1162" s="13" customFormat="1">
      <c r="A1162" s="13"/>
      <c r="B1162" s="185"/>
      <c r="C1162" s="13"/>
      <c r="D1162" s="186" t="s">
        <v>166</v>
      </c>
      <c r="E1162" s="187" t="s">
        <v>3</v>
      </c>
      <c r="F1162" s="188" t="s">
        <v>569</v>
      </c>
      <c r="G1162" s="13"/>
      <c r="H1162" s="187" t="s">
        <v>3</v>
      </c>
      <c r="I1162" s="189"/>
      <c r="J1162" s="13"/>
      <c r="K1162" s="13"/>
      <c r="L1162" s="185"/>
      <c r="M1162" s="190"/>
      <c r="N1162" s="191"/>
      <c r="O1162" s="191"/>
      <c r="P1162" s="191"/>
      <c r="Q1162" s="191"/>
      <c r="R1162" s="191"/>
      <c r="S1162" s="191"/>
      <c r="T1162" s="19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187" t="s">
        <v>166</v>
      </c>
      <c r="AU1162" s="187" t="s">
        <v>82</v>
      </c>
      <c r="AV1162" s="13" t="s">
        <v>80</v>
      </c>
      <c r="AW1162" s="13" t="s">
        <v>34</v>
      </c>
      <c r="AX1162" s="13" t="s">
        <v>72</v>
      </c>
      <c r="AY1162" s="187" t="s">
        <v>154</v>
      </c>
    </row>
    <row r="1163" s="14" customFormat="1">
      <c r="A1163" s="14"/>
      <c r="B1163" s="193"/>
      <c r="C1163" s="14"/>
      <c r="D1163" s="186" t="s">
        <v>166</v>
      </c>
      <c r="E1163" s="194" t="s">
        <v>3</v>
      </c>
      <c r="F1163" s="195" t="s">
        <v>570</v>
      </c>
      <c r="G1163" s="14"/>
      <c r="H1163" s="196">
        <v>15.65</v>
      </c>
      <c r="I1163" s="197"/>
      <c r="J1163" s="14"/>
      <c r="K1163" s="14"/>
      <c r="L1163" s="193"/>
      <c r="M1163" s="198"/>
      <c r="N1163" s="199"/>
      <c r="O1163" s="199"/>
      <c r="P1163" s="199"/>
      <c r="Q1163" s="199"/>
      <c r="R1163" s="199"/>
      <c r="S1163" s="199"/>
      <c r="T1163" s="20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194" t="s">
        <v>166</v>
      </c>
      <c r="AU1163" s="194" t="s">
        <v>82</v>
      </c>
      <c r="AV1163" s="14" t="s">
        <v>82</v>
      </c>
      <c r="AW1163" s="14" t="s">
        <v>34</v>
      </c>
      <c r="AX1163" s="14" t="s">
        <v>72</v>
      </c>
      <c r="AY1163" s="194" t="s">
        <v>154</v>
      </c>
    </row>
    <row r="1164" s="14" customFormat="1">
      <c r="A1164" s="14"/>
      <c r="B1164" s="193"/>
      <c r="C1164" s="14"/>
      <c r="D1164" s="186" t="s">
        <v>166</v>
      </c>
      <c r="E1164" s="194" t="s">
        <v>3</v>
      </c>
      <c r="F1164" s="195" t="s">
        <v>571</v>
      </c>
      <c r="G1164" s="14"/>
      <c r="H1164" s="196">
        <v>12.25</v>
      </c>
      <c r="I1164" s="197"/>
      <c r="J1164" s="14"/>
      <c r="K1164" s="14"/>
      <c r="L1164" s="193"/>
      <c r="M1164" s="198"/>
      <c r="N1164" s="199"/>
      <c r="O1164" s="199"/>
      <c r="P1164" s="199"/>
      <c r="Q1164" s="199"/>
      <c r="R1164" s="199"/>
      <c r="S1164" s="199"/>
      <c r="T1164" s="20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194" t="s">
        <v>166</v>
      </c>
      <c r="AU1164" s="194" t="s">
        <v>82</v>
      </c>
      <c r="AV1164" s="14" t="s">
        <v>82</v>
      </c>
      <c r="AW1164" s="14" t="s">
        <v>34</v>
      </c>
      <c r="AX1164" s="14" t="s">
        <v>72</v>
      </c>
      <c r="AY1164" s="194" t="s">
        <v>154</v>
      </c>
    </row>
    <row r="1165" s="15" customFormat="1">
      <c r="A1165" s="15"/>
      <c r="B1165" s="201"/>
      <c r="C1165" s="15"/>
      <c r="D1165" s="186" t="s">
        <v>166</v>
      </c>
      <c r="E1165" s="202" t="s">
        <v>3</v>
      </c>
      <c r="F1165" s="203" t="s">
        <v>171</v>
      </c>
      <c r="G1165" s="15"/>
      <c r="H1165" s="204">
        <v>27.899999999999999</v>
      </c>
      <c r="I1165" s="205"/>
      <c r="J1165" s="15"/>
      <c r="K1165" s="15"/>
      <c r="L1165" s="201"/>
      <c r="M1165" s="206"/>
      <c r="N1165" s="207"/>
      <c r="O1165" s="207"/>
      <c r="P1165" s="207"/>
      <c r="Q1165" s="207"/>
      <c r="R1165" s="207"/>
      <c r="S1165" s="207"/>
      <c r="T1165" s="208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02" t="s">
        <v>166</v>
      </c>
      <c r="AU1165" s="202" t="s">
        <v>82</v>
      </c>
      <c r="AV1165" s="15" t="s">
        <v>162</v>
      </c>
      <c r="AW1165" s="15" t="s">
        <v>34</v>
      </c>
      <c r="AX1165" s="15" t="s">
        <v>80</v>
      </c>
      <c r="AY1165" s="202" t="s">
        <v>154</v>
      </c>
    </row>
    <row r="1166" s="2" customFormat="1" ht="16.5" customHeight="1">
      <c r="A1166" s="40"/>
      <c r="B1166" s="166"/>
      <c r="C1166" s="222" t="s">
        <v>1536</v>
      </c>
      <c r="D1166" s="222" t="s">
        <v>817</v>
      </c>
      <c r="E1166" s="223" t="s">
        <v>1537</v>
      </c>
      <c r="F1166" s="224" t="s">
        <v>1538</v>
      </c>
      <c r="G1166" s="225" t="s">
        <v>186</v>
      </c>
      <c r="H1166" s="226">
        <v>17.215</v>
      </c>
      <c r="I1166" s="227"/>
      <c r="J1166" s="228">
        <f>ROUND(I1166*H1166,2)</f>
        <v>0</v>
      </c>
      <c r="K1166" s="224" t="s">
        <v>161</v>
      </c>
      <c r="L1166" s="229"/>
      <c r="M1166" s="230" t="s">
        <v>3</v>
      </c>
      <c r="N1166" s="231" t="s">
        <v>43</v>
      </c>
      <c r="O1166" s="74"/>
      <c r="P1166" s="176">
        <f>O1166*H1166</f>
        <v>0</v>
      </c>
      <c r="Q1166" s="176">
        <v>0.010500000000000001</v>
      </c>
      <c r="R1166" s="176">
        <f>Q1166*H1166</f>
        <v>0.18075750000000002</v>
      </c>
      <c r="S1166" s="176">
        <v>0</v>
      </c>
      <c r="T1166" s="177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178" t="s">
        <v>495</v>
      </c>
      <c r="AT1166" s="178" t="s">
        <v>817</v>
      </c>
      <c r="AU1166" s="178" t="s">
        <v>82</v>
      </c>
      <c r="AY1166" s="21" t="s">
        <v>154</v>
      </c>
      <c r="BE1166" s="179">
        <f>IF(N1166="základní",J1166,0)</f>
        <v>0</v>
      </c>
      <c r="BF1166" s="179">
        <f>IF(N1166="snížená",J1166,0)</f>
        <v>0</v>
      </c>
      <c r="BG1166" s="179">
        <f>IF(N1166="zákl. přenesená",J1166,0)</f>
        <v>0</v>
      </c>
      <c r="BH1166" s="179">
        <f>IF(N1166="sníž. přenesená",J1166,0)</f>
        <v>0</v>
      </c>
      <c r="BI1166" s="179">
        <f>IF(N1166="nulová",J1166,0)</f>
        <v>0</v>
      </c>
      <c r="BJ1166" s="21" t="s">
        <v>80</v>
      </c>
      <c r="BK1166" s="179">
        <f>ROUND(I1166*H1166,2)</f>
        <v>0</v>
      </c>
      <c r="BL1166" s="21" t="s">
        <v>322</v>
      </c>
      <c r="BM1166" s="178" t="s">
        <v>1539</v>
      </c>
    </row>
    <row r="1167" s="13" customFormat="1">
      <c r="A1167" s="13"/>
      <c r="B1167" s="185"/>
      <c r="C1167" s="13"/>
      <c r="D1167" s="186" t="s">
        <v>166</v>
      </c>
      <c r="E1167" s="187" t="s">
        <v>3</v>
      </c>
      <c r="F1167" s="188" t="s">
        <v>569</v>
      </c>
      <c r="G1167" s="13"/>
      <c r="H1167" s="187" t="s">
        <v>3</v>
      </c>
      <c r="I1167" s="189"/>
      <c r="J1167" s="13"/>
      <c r="K1167" s="13"/>
      <c r="L1167" s="185"/>
      <c r="M1167" s="190"/>
      <c r="N1167" s="191"/>
      <c r="O1167" s="191"/>
      <c r="P1167" s="191"/>
      <c r="Q1167" s="191"/>
      <c r="R1167" s="191"/>
      <c r="S1167" s="191"/>
      <c r="T1167" s="19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87" t="s">
        <v>166</v>
      </c>
      <c r="AU1167" s="187" t="s">
        <v>82</v>
      </c>
      <c r="AV1167" s="13" t="s">
        <v>80</v>
      </c>
      <c r="AW1167" s="13" t="s">
        <v>34</v>
      </c>
      <c r="AX1167" s="13" t="s">
        <v>72</v>
      </c>
      <c r="AY1167" s="187" t="s">
        <v>154</v>
      </c>
    </row>
    <row r="1168" s="14" customFormat="1">
      <c r="A1168" s="14"/>
      <c r="B1168" s="193"/>
      <c r="C1168" s="14"/>
      <c r="D1168" s="186" t="s">
        <v>166</v>
      </c>
      <c r="E1168" s="194" t="s">
        <v>3</v>
      </c>
      <c r="F1168" s="195" t="s">
        <v>1540</v>
      </c>
      <c r="G1168" s="14"/>
      <c r="H1168" s="196">
        <v>17.215</v>
      </c>
      <c r="I1168" s="197"/>
      <c r="J1168" s="14"/>
      <c r="K1168" s="14"/>
      <c r="L1168" s="193"/>
      <c r="M1168" s="198"/>
      <c r="N1168" s="199"/>
      <c r="O1168" s="199"/>
      <c r="P1168" s="199"/>
      <c r="Q1168" s="199"/>
      <c r="R1168" s="199"/>
      <c r="S1168" s="199"/>
      <c r="T1168" s="20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194" t="s">
        <v>166</v>
      </c>
      <c r="AU1168" s="194" t="s">
        <v>82</v>
      </c>
      <c r="AV1168" s="14" t="s">
        <v>82</v>
      </c>
      <c r="AW1168" s="14" t="s">
        <v>34</v>
      </c>
      <c r="AX1168" s="14" t="s">
        <v>72</v>
      </c>
      <c r="AY1168" s="194" t="s">
        <v>154</v>
      </c>
    </row>
    <row r="1169" s="15" customFormat="1">
      <c r="A1169" s="15"/>
      <c r="B1169" s="201"/>
      <c r="C1169" s="15"/>
      <c r="D1169" s="186" t="s">
        <v>166</v>
      </c>
      <c r="E1169" s="202" t="s">
        <v>3</v>
      </c>
      <c r="F1169" s="203" t="s">
        <v>171</v>
      </c>
      <c r="G1169" s="15"/>
      <c r="H1169" s="204">
        <v>17.215</v>
      </c>
      <c r="I1169" s="205"/>
      <c r="J1169" s="15"/>
      <c r="K1169" s="15"/>
      <c r="L1169" s="201"/>
      <c r="M1169" s="206"/>
      <c r="N1169" s="207"/>
      <c r="O1169" s="207"/>
      <c r="P1169" s="207"/>
      <c r="Q1169" s="207"/>
      <c r="R1169" s="207"/>
      <c r="S1169" s="207"/>
      <c r="T1169" s="20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02" t="s">
        <v>166</v>
      </c>
      <c r="AU1169" s="202" t="s">
        <v>82</v>
      </c>
      <c r="AV1169" s="15" t="s">
        <v>162</v>
      </c>
      <c r="AW1169" s="15" t="s">
        <v>34</v>
      </c>
      <c r="AX1169" s="15" t="s">
        <v>80</v>
      </c>
      <c r="AY1169" s="202" t="s">
        <v>154</v>
      </c>
    </row>
    <row r="1170" s="2" customFormat="1" ht="24.15" customHeight="1">
      <c r="A1170" s="40"/>
      <c r="B1170" s="166"/>
      <c r="C1170" s="222" t="s">
        <v>1541</v>
      </c>
      <c r="D1170" s="222" t="s">
        <v>817</v>
      </c>
      <c r="E1170" s="223" t="s">
        <v>1542</v>
      </c>
      <c r="F1170" s="224" t="s">
        <v>1543</v>
      </c>
      <c r="G1170" s="225" t="s">
        <v>186</v>
      </c>
      <c r="H1170" s="226">
        <v>13.475</v>
      </c>
      <c r="I1170" s="227"/>
      <c r="J1170" s="228">
        <f>ROUND(I1170*H1170,2)</f>
        <v>0</v>
      </c>
      <c r="K1170" s="224" t="s">
        <v>161</v>
      </c>
      <c r="L1170" s="229"/>
      <c r="M1170" s="230" t="s">
        <v>3</v>
      </c>
      <c r="N1170" s="231" t="s">
        <v>43</v>
      </c>
      <c r="O1170" s="74"/>
      <c r="P1170" s="176">
        <f>O1170*H1170</f>
        <v>0</v>
      </c>
      <c r="Q1170" s="176">
        <v>0.012</v>
      </c>
      <c r="R1170" s="176">
        <f>Q1170*H1170</f>
        <v>0.16170000000000001</v>
      </c>
      <c r="S1170" s="176">
        <v>0</v>
      </c>
      <c r="T1170" s="177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178" t="s">
        <v>495</v>
      </c>
      <c r="AT1170" s="178" t="s">
        <v>817</v>
      </c>
      <c r="AU1170" s="178" t="s">
        <v>82</v>
      </c>
      <c r="AY1170" s="21" t="s">
        <v>154</v>
      </c>
      <c r="BE1170" s="179">
        <f>IF(N1170="základní",J1170,0)</f>
        <v>0</v>
      </c>
      <c r="BF1170" s="179">
        <f>IF(N1170="snížená",J1170,0)</f>
        <v>0</v>
      </c>
      <c r="BG1170" s="179">
        <f>IF(N1170="zákl. přenesená",J1170,0)</f>
        <v>0</v>
      </c>
      <c r="BH1170" s="179">
        <f>IF(N1170="sníž. přenesená",J1170,0)</f>
        <v>0</v>
      </c>
      <c r="BI1170" s="179">
        <f>IF(N1170="nulová",J1170,0)</f>
        <v>0</v>
      </c>
      <c r="BJ1170" s="21" t="s">
        <v>80</v>
      </c>
      <c r="BK1170" s="179">
        <f>ROUND(I1170*H1170,2)</f>
        <v>0</v>
      </c>
      <c r="BL1170" s="21" t="s">
        <v>322</v>
      </c>
      <c r="BM1170" s="178" t="s">
        <v>1544</v>
      </c>
    </row>
    <row r="1171" s="13" customFormat="1">
      <c r="A1171" s="13"/>
      <c r="B1171" s="185"/>
      <c r="C1171" s="13"/>
      <c r="D1171" s="186" t="s">
        <v>166</v>
      </c>
      <c r="E1171" s="187" t="s">
        <v>3</v>
      </c>
      <c r="F1171" s="188" t="s">
        <v>569</v>
      </c>
      <c r="G1171" s="13"/>
      <c r="H1171" s="187" t="s">
        <v>3</v>
      </c>
      <c r="I1171" s="189"/>
      <c r="J1171" s="13"/>
      <c r="K1171" s="13"/>
      <c r="L1171" s="185"/>
      <c r="M1171" s="190"/>
      <c r="N1171" s="191"/>
      <c r="O1171" s="191"/>
      <c r="P1171" s="191"/>
      <c r="Q1171" s="191"/>
      <c r="R1171" s="191"/>
      <c r="S1171" s="191"/>
      <c r="T1171" s="19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187" t="s">
        <v>166</v>
      </c>
      <c r="AU1171" s="187" t="s">
        <v>82</v>
      </c>
      <c r="AV1171" s="13" t="s">
        <v>80</v>
      </c>
      <c r="AW1171" s="13" t="s">
        <v>34</v>
      </c>
      <c r="AX1171" s="13" t="s">
        <v>72</v>
      </c>
      <c r="AY1171" s="187" t="s">
        <v>154</v>
      </c>
    </row>
    <row r="1172" s="14" customFormat="1">
      <c r="A1172" s="14"/>
      <c r="B1172" s="193"/>
      <c r="C1172" s="14"/>
      <c r="D1172" s="186" t="s">
        <v>166</v>
      </c>
      <c r="E1172" s="194" t="s">
        <v>3</v>
      </c>
      <c r="F1172" s="195" t="s">
        <v>1545</v>
      </c>
      <c r="G1172" s="14"/>
      <c r="H1172" s="196">
        <v>13.475</v>
      </c>
      <c r="I1172" s="197"/>
      <c r="J1172" s="14"/>
      <c r="K1172" s="14"/>
      <c r="L1172" s="193"/>
      <c r="M1172" s="198"/>
      <c r="N1172" s="199"/>
      <c r="O1172" s="199"/>
      <c r="P1172" s="199"/>
      <c r="Q1172" s="199"/>
      <c r="R1172" s="199"/>
      <c r="S1172" s="199"/>
      <c r="T1172" s="20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194" t="s">
        <v>166</v>
      </c>
      <c r="AU1172" s="194" t="s">
        <v>82</v>
      </c>
      <c r="AV1172" s="14" t="s">
        <v>82</v>
      </c>
      <c r="AW1172" s="14" t="s">
        <v>34</v>
      </c>
      <c r="AX1172" s="14" t="s">
        <v>72</v>
      </c>
      <c r="AY1172" s="194" t="s">
        <v>154</v>
      </c>
    </row>
    <row r="1173" s="15" customFormat="1">
      <c r="A1173" s="15"/>
      <c r="B1173" s="201"/>
      <c r="C1173" s="15"/>
      <c r="D1173" s="186" t="s">
        <v>166</v>
      </c>
      <c r="E1173" s="202" t="s">
        <v>3</v>
      </c>
      <c r="F1173" s="203" t="s">
        <v>171</v>
      </c>
      <c r="G1173" s="15"/>
      <c r="H1173" s="204">
        <v>13.475</v>
      </c>
      <c r="I1173" s="205"/>
      <c r="J1173" s="15"/>
      <c r="K1173" s="15"/>
      <c r="L1173" s="201"/>
      <c r="M1173" s="206"/>
      <c r="N1173" s="207"/>
      <c r="O1173" s="207"/>
      <c r="P1173" s="207"/>
      <c r="Q1173" s="207"/>
      <c r="R1173" s="207"/>
      <c r="S1173" s="207"/>
      <c r="T1173" s="208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02" t="s">
        <v>166</v>
      </c>
      <c r="AU1173" s="202" t="s">
        <v>82</v>
      </c>
      <c r="AV1173" s="15" t="s">
        <v>162</v>
      </c>
      <c r="AW1173" s="15" t="s">
        <v>34</v>
      </c>
      <c r="AX1173" s="15" t="s">
        <v>80</v>
      </c>
      <c r="AY1173" s="202" t="s">
        <v>154</v>
      </c>
    </row>
    <row r="1174" s="2" customFormat="1" ht="49.05" customHeight="1">
      <c r="A1174" s="40"/>
      <c r="B1174" s="166"/>
      <c r="C1174" s="167" t="s">
        <v>1546</v>
      </c>
      <c r="D1174" s="167" t="s">
        <v>157</v>
      </c>
      <c r="E1174" s="168" t="s">
        <v>1547</v>
      </c>
      <c r="F1174" s="169" t="s">
        <v>1548</v>
      </c>
      <c r="G1174" s="170" t="s">
        <v>186</v>
      </c>
      <c r="H1174" s="171">
        <v>206.387</v>
      </c>
      <c r="I1174" s="172"/>
      <c r="J1174" s="173">
        <f>ROUND(I1174*H1174,2)</f>
        <v>0</v>
      </c>
      <c r="K1174" s="169" t="s">
        <v>161</v>
      </c>
      <c r="L1174" s="41"/>
      <c r="M1174" s="174" t="s">
        <v>3</v>
      </c>
      <c r="N1174" s="175" t="s">
        <v>43</v>
      </c>
      <c r="O1174" s="74"/>
      <c r="P1174" s="176">
        <f>O1174*H1174</f>
        <v>0</v>
      </c>
      <c r="Q1174" s="176">
        <v>0.01315</v>
      </c>
      <c r="R1174" s="176">
        <f>Q1174*H1174</f>
        <v>2.7139890499999999</v>
      </c>
      <c r="S1174" s="176">
        <v>0</v>
      </c>
      <c r="T1174" s="177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178" t="s">
        <v>322</v>
      </c>
      <c r="AT1174" s="178" t="s">
        <v>157</v>
      </c>
      <c r="AU1174" s="178" t="s">
        <v>82</v>
      </c>
      <c r="AY1174" s="21" t="s">
        <v>154</v>
      </c>
      <c r="BE1174" s="179">
        <f>IF(N1174="základní",J1174,0)</f>
        <v>0</v>
      </c>
      <c r="BF1174" s="179">
        <f>IF(N1174="snížená",J1174,0)</f>
        <v>0</v>
      </c>
      <c r="BG1174" s="179">
        <f>IF(N1174="zákl. přenesená",J1174,0)</f>
        <v>0</v>
      </c>
      <c r="BH1174" s="179">
        <f>IF(N1174="sníž. přenesená",J1174,0)</f>
        <v>0</v>
      </c>
      <c r="BI1174" s="179">
        <f>IF(N1174="nulová",J1174,0)</f>
        <v>0</v>
      </c>
      <c r="BJ1174" s="21" t="s">
        <v>80</v>
      </c>
      <c r="BK1174" s="179">
        <f>ROUND(I1174*H1174,2)</f>
        <v>0</v>
      </c>
      <c r="BL1174" s="21" t="s">
        <v>322</v>
      </c>
      <c r="BM1174" s="178" t="s">
        <v>1549</v>
      </c>
    </row>
    <row r="1175" s="2" customFormat="1">
      <c r="A1175" s="40"/>
      <c r="B1175" s="41"/>
      <c r="C1175" s="40"/>
      <c r="D1175" s="180" t="s">
        <v>164</v>
      </c>
      <c r="E1175" s="40"/>
      <c r="F1175" s="181" t="s">
        <v>1550</v>
      </c>
      <c r="G1175" s="40"/>
      <c r="H1175" s="40"/>
      <c r="I1175" s="182"/>
      <c r="J1175" s="40"/>
      <c r="K1175" s="40"/>
      <c r="L1175" s="41"/>
      <c r="M1175" s="183"/>
      <c r="N1175" s="184"/>
      <c r="O1175" s="74"/>
      <c r="P1175" s="74"/>
      <c r="Q1175" s="74"/>
      <c r="R1175" s="74"/>
      <c r="S1175" s="74"/>
      <c r="T1175" s="75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21" t="s">
        <v>164</v>
      </c>
      <c r="AU1175" s="21" t="s">
        <v>82</v>
      </c>
    </row>
    <row r="1176" s="13" customFormat="1">
      <c r="A1176" s="13"/>
      <c r="B1176" s="185"/>
      <c r="C1176" s="13"/>
      <c r="D1176" s="186" t="s">
        <v>166</v>
      </c>
      <c r="E1176" s="187" t="s">
        <v>3</v>
      </c>
      <c r="F1176" s="188" t="s">
        <v>246</v>
      </c>
      <c r="G1176" s="13"/>
      <c r="H1176" s="187" t="s">
        <v>3</v>
      </c>
      <c r="I1176" s="189"/>
      <c r="J1176" s="13"/>
      <c r="K1176" s="13"/>
      <c r="L1176" s="185"/>
      <c r="M1176" s="190"/>
      <c r="N1176" s="191"/>
      <c r="O1176" s="191"/>
      <c r="P1176" s="191"/>
      <c r="Q1176" s="191"/>
      <c r="R1176" s="191"/>
      <c r="S1176" s="191"/>
      <c r="T1176" s="19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187" t="s">
        <v>166</v>
      </c>
      <c r="AU1176" s="187" t="s">
        <v>82</v>
      </c>
      <c r="AV1176" s="13" t="s">
        <v>80</v>
      </c>
      <c r="AW1176" s="13" t="s">
        <v>34</v>
      </c>
      <c r="AX1176" s="13" t="s">
        <v>72</v>
      </c>
      <c r="AY1176" s="187" t="s">
        <v>154</v>
      </c>
    </row>
    <row r="1177" s="14" customFormat="1">
      <c r="A1177" s="14"/>
      <c r="B1177" s="193"/>
      <c r="C1177" s="14"/>
      <c r="D1177" s="186" t="s">
        <v>166</v>
      </c>
      <c r="E1177" s="194" t="s">
        <v>3</v>
      </c>
      <c r="F1177" s="195" t="s">
        <v>583</v>
      </c>
      <c r="G1177" s="14"/>
      <c r="H1177" s="196">
        <v>206.387</v>
      </c>
      <c r="I1177" s="197"/>
      <c r="J1177" s="14"/>
      <c r="K1177" s="14"/>
      <c r="L1177" s="193"/>
      <c r="M1177" s="198"/>
      <c r="N1177" s="199"/>
      <c r="O1177" s="199"/>
      <c r="P1177" s="199"/>
      <c r="Q1177" s="199"/>
      <c r="R1177" s="199"/>
      <c r="S1177" s="199"/>
      <c r="T1177" s="20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194" t="s">
        <v>166</v>
      </c>
      <c r="AU1177" s="194" t="s">
        <v>82</v>
      </c>
      <c r="AV1177" s="14" t="s">
        <v>82</v>
      </c>
      <c r="AW1177" s="14" t="s">
        <v>34</v>
      </c>
      <c r="AX1177" s="14" t="s">
        <v>80</v>
      </c>
      <c r="AY1177" s="194" t="s">
        <v>154</v>
      </c>
    </row>
    <row r="1178" s="2" customFormat="1" ht="55.5" customHeight="1">
      <c r="A1178" s="40"/>
      <c r="B1178" s="166"/>
      <c r="C1178" s="167" t="s">
        <v>1551</v>
      </c>
      <c r="D1178" s="167" t="s">
        <v>157</v>
      </c>
      <c r="E1178" s="168" t="s">
        <v>1552</v>
      </c>
      <c r="F1178" s="169" t="s">
        <v>1553</v>
      </c>
      <c r="G1178" s="170" t="s">
        <v>186</v>
      </c>
      <c r="H1178" s="171">
        <v>18.289999999999999</v>
      </c>
      <c r="I1178" s="172"/>
      <c r="J1178" s="173">
        <f>ROUND(I1178*H1178,2)</f>
        <v>0</v>
      </c>
      <c r="K1178" s="169" t="s">
        <v>161</v>
      </c>
      <c r="L1178" s="41"/>
      <c r="M1178" s="174" t="s">
        <v>3</v>
      </c>
      <c r="N1178" s="175" t="s">
        <v>43</v>
      </c>
      <c r="O1178" s="74"/>
      <c r="P1178" s="176">
        <f>O1178*H1178</f>
        <v>0</v>
      </c>
      <c r="Q1178" s="176">
        <v>0.01189</v>
      </c>
      <c r="R1178" s="176">
        <f>Q1178*H1178</f>
        <v>0.21746809999999997</v>
      </c>
      <c r="S1178" s="176">
        <v>0</v>
      </c>
      <c r="T1178" s="177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178" t="s">
        <v>322</v>
      </c>
      <c r="AT1178" s="178" t="s">
        <v>157</v>
      </c>
      <c r="AU1178" s="178" t="s">
        <v>82</v>
      </c>
      <c r="AY1178" s="21" t="s">
        <v>154</v>
      </c>
      <c r="BE1178" s="179">
        <f>IF(N1178="základní",J1178,0)</f>
        <v>0</v>
      </c>
      <c r="BF1178" s="179">
        <f>IF(N1178="snížená",J1178,0)</f>
        <v>0</v>
      </c>
      <c r="BG1178" s="179">
        <f>IF(N1178="zákl. přenesená",J1178,0)</f>
        <v>0</v>
      </c>
      <c r="BH1178" s="179">
        <f>IF(N1178="sníž. přenesená",J1178,0)</f>
        <v>0</v>
      </c>
      <c r="BI1178" s="179">
        <f>IF(N1178="nulová",J1178,0)</f>
        <v>0</v>
      </c>
      <c r="BJ1178" s="21" t="s">
        <v>80</v>
      </c>
      <c r="BK1178" s="179">
        <f>ROUND(I1178*H1178,2)</f>
        <v>0</v>
      </c>
      <c r="BL1178" s="21" t="s">
        <v>322</v>
      </c>
      <c r="BM1178" s="178" t="s">
        <v>1554</v>
      </c>
    </row>
    <row r="1179" s="2" customFormat="1">
      <c r="A1179" s="40"/>
      <c r="B1179" s="41"/>
      <c r="C1179" s="40"/>
      <c r="D1179" s="180" t="s">
        <v>164</v>
      </c>
      <c r="E1179" s="40"/>
      <c r="F1179" s="181" t="s">
        <v>1555</v>
      </c>
      <c r="G1179" s="40"/>
      <c r="H1179" s="40"/>
      <c r="I1179" s="182"/>
      <c r="J1179" s="40"/>
      <c r="K1179" s="40"/>
      <c r="L1179" s="41"/>
      <c r="M1179" s="183"/>
      <c r="N1179" s="184"/>
      <c r="O1179" s="74"/>
      <c r="P1179" s="74"/>
      <c r="Q1179" s="74"/>
      <c r="R1179" s="74"/>
      <c r="S1179" s="74"/>
      <c r="T1179" s="75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21" t="s">
        <v>164</v>
      </c>
      <c r="AU1179" s="21" t="s">
        <v>82</v>
      </c>
    </row>
    <row r="1180" s="13" customFormat="1">
      <c r="A1180" s="13"/>
      <c r="B1180" s="185"/>
      <c r="C1180" s="13"/>
      <c r="D1180" s="186" t="s">
        <v>166</v>
      </c>
      <c r="E1180" s="187" t="s">
        <v>3</v>
      </c>
      <c r="F1180" s="188" t="s">
        <v>246</v>
      </c>
      <c r="G1180" s="13"/>
      <c r="H1180" s="187" t="s">
        <v>3</v>
      </c>
      <c r="I1180" s="189"/>
      <c r="J1180" s="13"/>
      <c r="K1180" s="13"/>
      <c r="L1180" s="185"/>
      <c r="M1180" s="190"/>
      <c r="N1180" s="191"/>
      <c r="O1180" s="191"/>
      <c r="P1180" s="191"/>
      <c r="Q1180" s="191"/>
      <c r="R1180" s="191"/>
      <c r="S1180" s="191"/>
      <c r="T1180" s="19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187" t="s">
        <v>166</v>
      </c>
      <c r="AU1180" s="187" t="s">
        <v>82</v>
      </c>
      <c r="AV1180" s="13" t="s">
        <v>80</v>
      </c>
      <c r="AW1180" s="13" t="s">
        <v>34</v>
      </c>
      <c r="AX1180" s="13" t="s">
        <v>72</v>
      </c>
      <c r="AY1180" s="187" t="s">
        <v>154</v>
      </c>
    </row>
    <row r="1181" s="14" customFormat="1">
      <c r="A1181" s="14"/>
      <c r="B1181" s="193"/>
      <c r="C1181" s="14"/>
      <c r="D1181" s="186" t="s">
        <v>166</v>
      </c>
      <c r="E1181" s="194" t="s">
        <v>3</v>
      </c>
      <c r="F1181" s="195" t="s">
        <v>1556</v>
      </c>
      <c r="G1181" s="14"/>
      <c r="H1181" s="196">
        <v>18.289999999999999</v>
      </c>
      <c r="I1181" s="197"/>
      <c r="J1181" s="14"/>
      <c r="K1181" s="14"/>
      <c r="L1181" s="193"/>
      <c r="M1181" s="198"/>
      <c r="N1181" s="199"/>
      <c r="O1181" s="199"/>
      <c r="P1181" s="199"/>
      <c r="Q1181" s="199"/>
      <c r="R1181" s="199"/>
      <c r="S1181" s="199"/>
      <c r="T1181" s="20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194" t="s">
        <v>166</v>
      </c>
      <c r="AU1181" s="194" t="s">
        <v>82</v>
      </c>
      <c r="AV1181" s="14" t="s">
        <v>82</v>
      </c>
      <c r="AW1181" s="14" t="s">
        <v>34</v>
      </c>
      <c r="AX1181" s="14" t="s">
        <v>80</v>
      </c>
      <c r="AY1181" s="194" t="s">
        <v>154</v>
      </c>
    </row>
    <row r="1182" s="12" customFormat="1" ht="22.8" customHeight="1">
      <c r="A1182" s="12"/>
      <c r="B1182" s="153"/>
      <c r="C1182" s="12"/>
      <c r="D1182" s="154" t="s">
        <v>71</v>
      </c>
      <c r="E1182" s="164" t="s">
        <v>584</v>
      </c>
      <c r="F1182" s="164" t="s">
        <v>585</v>
      </c>
      <c r="G1182" s="12"/>
      <c r="H1182" s="12"/>
      <c r="I1182" s="156"/>
      <c r="J1182" s="165">
        <f>BK1182</f>
        <v>0</v>
      </c>
      <c r="K1182" s="12"/>
      <c r="L1182" s="153"/>
      <c r="M1182" s="158"/>
      <c r="N1182" s="159"/>
      <c r="O1182" s="159"/>
      <c r="P1182" s="160">
        <f>SUM(P1183:P1235)</f>
        <v>0</v>
      </c>
      <c r="Q1182" s="159"/>
      <c r="R1182" s="160">
        <f>SUM(R1183:R1235)</f>
        <v>0.92870777000000004</v>
      </c>
      <c r="S1182" s="159"/>
      <c r="T1182" s="161">
        <f>SUM(T1183:T1235)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154" t="s">
        <v>82</v>
      </c>
      <c r="AT1182" s="162" t="s">
        <v>71</v>
      </c>
      <c r="AU1182" s="162" t="s">
        <v>80</v>
      </c>
      <c r="AY1182" s="154" t="s">
        <v>154</v>
      </c>
      <c r="BK1182" s="163">
        <f>SUM(BK1183:BK1235)</f>
        <v>0</v>
      </c>
    </row>
    <row r="1183" s="2" customFormat="1" ht="21.75" customHeight="1">
      <c r="A1183" s="40"/>
      <c r="B1183" s="166"/>
      <c r="C1183" s="167" t="s">
        <v>1557</v>
      </c>
      <c r="D1183" s="167" t="s">
        <v>157</v>
      </c>
      <c r="E1183" s="168" t="s">
        <v>1558</v>
      </c>
      <c r="F1183" s="169" t="s">
        <v>1559</v>
      </c>
      <c r="G1183" s="170" t="s">
        <v>160</v>
      </c>
      <c r="H1183" s="171">
        <v>5.6500000000000004</v>
      </c>
      <c r="I1183" s="172"/>
      <c r="J1183" s="173">
        <f>ROUND(I1183*H1183,2)</f>
        <v>0</v>
      </c>
      <c r="K1183" s="169" t="s">
        <v>161</v>
      </c>
      <c r="L1183" s="41"/>
      <c r="M1183" s="174" t="s">
        <v>3</v>
      </c>
      <c r="N1183" s="175" t="s">
        <v>43</v>
      </c>
      <c r="O1183" s="74"/>
      <c r="P1183" s="176">
        <f>O1183*H1183</f>
        <v>0</v>
      </c>
      <c r="Q1183" s="176">
        <v>0.0088299999999999993</v>
      </c>
      <c r="R1183" s="176">
        <f>Q1183*H1183</f>
        <v>0.049889499999999996</v>
      </c>
      <c r="S1183" s="176">
        <v>0</v>
      </c>
      <c r="T1183" s="177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178" t="s">
        <v>322</v>
      </c>
      <c r="AT1183" s="178" t="s">
        <v>157</v>
      </c>
      <c r="AU1183" s="178" t="s">
        <v>82</v>
      </c>
      <c r="AY1183" s="21" t="s">
        <v>154</v>
      </c>
      <c r="BE1183" s="179">
        <f>IF(N1183="základní",J1183,0)</f>
        <v>0</v>
      </c>
      <c r="BF1183" s="179">
        <f>IF(N1183="snížená",J1183,0)</f>
        <v>0</v>
      </c>
      <c r="BG1183" s="179">
        <f>IF(N1183="zákl. přenesená",J1183,0)</f>
        <v>0</v>
      </c>
      <c r="BH1183" s="179">
        <f>IF(N1183="sníž. přenesená",J1183,0)</f>
        <v>0</v>
      </c>
      <c r="BI1183" s="179">
        <f>IF(N1183="nulová",J1183,0)</f>
        <v>0</v>
      </c>
      <c r="BJ1183" s="21" t="s">
        <v>80</v>
      </c>
      <c r="BK1183" s="179">
        <f>ROUND(I1183*H1183,2)</f>
        <v>0</v>
      </c>
      <c r="BL1183" s="21" t="s">
        <v>322</v>
      </c>
      <c r="BM1183" s="178" t="s">
        <v>1560</v>
      </c>
    </row>
    <row r="1184" s="2" customFormat="1">
      <c r="A1184" s="40"/>
      <c r="B1184" s="41"/>
      <c r="C1184" s="40"/>
      <c r="D1184" s="180" t="s">
        <v>164</v>
      </c>
      <c r="E1184" s="40"/>
      <c r="F1184" s="181" t="s">
        <v>1561</v>
      </c>
      <c r="G1184" s="40"/>
      <c r="H1184" s="40"/>
      <c r="I1184" s="182"/>
      <c r="J1184" s="40"/>
      <c r="K1184" s="40"/>
      <c r="L1184" s="41"/>
      <c r="M1184" s="183"/>
      <c r="N1184" s="184"/>
      <c r="O1184" s="74"/>
      <c r="P1184" s="74"/>
      <c r="Q1184" s="74"/>
      <c r="R1184" s="74"/>
      <c r="S1184" s="74"/>
      <c r="T1184" s="75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21" t="s">
        <v>164</v>
      </c>
      <c r="AU1184" s="21" t="s">
        <v>82</v>
      </c>
    </row>
    <row r="1185" s="13" customFormat="1">
      <c r="A1185" s="13"/>
      <c r="B1185" s="185"/>
      <c r="C1185" s="13"/>
      <c r="D1185" s="186" t="s">
        <v>166</v>
      </c>
      <c r="E1185" s="187" t="s">
        <v>3</v>
      </c>
      <c r="F1185" s="188" t="s">
        <v>1562</v>
      </c>
      <c r="G1185" s="13"/>
      <c r="H1185" s="187" t="s">
        <v>3</v>
      </c>
      <c r="I1185" s="189"/>
      <c r="J1185" s="13"/>
      <c r="K1185" s="13"/>
      <c r="L1185" s="185"/>
      <c r="M1185" s="190"/>
      <c r="N1185" s="191"/>
      <c r="O1185" s="191"/>
      <c r="P1185" s="191"/>
      <c r="Q1185" s="191"/>
      <c r="R1185" s="191"/>
      <c r="S1185" s="191"/>
      <c r="T1185" s="19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87" t="s">
        <v>166</v>
      </c>
      <c r="AU1185" s="187" t="s">
        <v>82</v>
      </c>
      <c r="AV1185" s="13" t="s">
        <v>80</v>
      </c>
      <c r="AW1185" s="13" t="s">
        <v>34</v>
      </c>
      <c r="AX1185" s="13" t="s">
        <v>72</v>
      </c>
      <c r="AY1185" s="187" t="s">
        <v>154</v>
      </c>
    </row>
    <row r="1186" s="14" customFormat="1">
      <c r="A1186" s="14"/>
      <c r="B1186" s="193"/>
      <c r="C1186" s="14"/>
      <c r="D1186" s="186" t="s">
        <v>166</v>
      </c>
      <c r="E1186" s="194" t="s">
        <v>3</v>
      </c>
      <c r="F1186" s="195" t="s">
        <v>1563</v>
      </c>
      <c r="G1186" s="14"/>
      <c r="H1186" s="196">
        <v>5.6500000000000004</v>
      </c>
      <c r="I1186" s="197"/>
      <c r="J1186" s="14"/>
      <c r="K1186" s="14"/>
      <c r="L1186" s="193"/>
      <c r="M1186" s="198"/>
      <c r="N1186" s="199"/>
      <c r="O1186" s="199"/>
      <c r="P1186" s="199"/>
      <c r="Q1186" s="199"/>
      <c r="R1186" s="199"/>
      <c r="S1186" s="199"/>
      <c r="T1186" s="20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194" t="s">
        <v>166</v>
      </c>
      <c r="AU1186" s="194" t="s">
        <v>82</v>
      </c>
      <c r="AV1186" s="14" t="s">
        <v>82</v>
      </c>
      <c r="AW1186" s="14" t="s">
        <v>34</v>
      </c>
      <c r="AX1186" s="14" t="s">
        <v>80</v>
      </c>
      <c r="AY1186" s="194" t="s">
        <v>154</v>
      </c>
    </row>
    <row r="1187" s="2" customFormat="1" ht="37.8" customHeight="1">
      <c r="A1187" s="40"/>
      <c r="B1187" s="166"/>
      <c r="C1187" s="167" t="s">
        <v>1564</v>
      </c>
      <c r="D1187" s="167" t="s">
        <v>157</v>
      </c>
      <c r="E1187" s="168" t="s">
        <v>1565</v>
      </c>
      <c r="F1187" s="169" t="s">
        <v>1566</v>
      </c>
      <c r="G1187" s="170" t="s">
        <v>160</v>
      </c>
      <c r="H1187" s="171">
        <v>30.149999999999999</v>
      </c>
      <c r="I1187" s="172"/>
      <c r="J1187" s="173">
        <f>ROUND(I1187*H1187,2)</f>
        <v>0</v>
      </c>
      <c r="K1187" s="169" t="s">
        <v>161</v>
      </c>
      <c r="L1187" s="41"/>
      <c r="M1187" s="174" t="s">
        <v>3</v>
      </c>
      <c r="N1187" s="175" t="s">
        <v>43</v>
      </c>
      <c r="O1187" s="74"/>
      <c r="P1187" s="176">
        <f>O1187*H1187</f>
        <v>0</v>
      </c>
      <c r="Q1187" s="176">
        <v>0.0053899999999999998</v>
      </c>
      <c r="R1187" s="176">
        <f>Q1187*H1187</f>
        <v>0.1625085</v>
      </c>
      <c r="S1187" s="176">
        <v>0</v>
      </c>
      <c r="T1187" s="177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178" t="s">
        <v>322</v>
      </c>
      <c r="AT1187" s="178" t="s">
        <v>157</v>
      </c>
      <c r="AU1187" s="178" t="s">
        <v>82</v>
      </c>
      <c r="AY1187" s="21" t="s">
        <v>154</v>
      </c>
      <c r="BE1187" s="179">
        <f>IF(N1187="základní",J1187,0)</f>
        <v>0</v>
      </c>
      <c r="BF1187" s="179">
        <f>IF(N1187="snížená",J1187,0)</f>
        <v>0</v>
      </c>
      <c r="BG1187" s="179">
        <f>IF(N1187="zákl. přenesená",J1187,0)</f>
        <v>0</v>
      </c>
      <c r="BH1187" s="179">
        <f>IF(N1187="sníž. přenesená",J1187,0)</f>
        <v>0</v>
      </c>
      <c r="BI1187" s="179">
        <f>IF(N1187="nulová",J1187,0)</f>
        <v>0</v>
      </c>
      <c r="BJ1187" s="21" t="s">
        <v>80</v>
      </c>
      <c r="BK1187" s="179">
        <f>ROUND(I1187*H1187,2)</f>
        <v>0</v>
      </c>
      <c r="BL1187" s="21" t="s">
        <v>322</v>
      </c>
      <c r="BM1187" s="178" t="s">
        <v>1567</v>
      </c>
    </row>
    <row r="1188" s="2" customFormat="1">
      <c r="A1188" s="40"/>
      <c r="B1188" s="41"/>
      <c r="C1188" s="40"/>
      <c r="D1188" s="180" t="s">
        <v>164</v>
      </c>
      <c r="E1188" s="40"/>
      <c r="F1188" s="181" t="s">
        <v>1568</v>
      </c>
      <c r="G1188" s="40"/>
      <c r="H1188" s="40"/>
      <c r="I1188" s="182"/>
      <c r="J1188" s="40"/>
      <c r="K1188" s="40"/>
      <c r="L1188" s="41"/>
      <c r="M1188" s="183"/>
      <c r="N1188" s="184"/>
      <c r="O1188" s="74"/>
      <c r="P1188" s="74"/>
      <c r="Q1188" s="74"/>
      <c r="R1188" s="74"/>
      <c r="S1188" s="74"/>
      <c r="T1188" s="75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21" t="s">
        <v>164</v>
      </c>
      <c r="AU1188" s="21" t="s">
        <v>82</v>
      </c>
    </row>
    <row r="1189" s="13" customFormat="1">
      <c r="A1189" s="13"/>
      <c r="B1189" s="185"/>
      <c r="C1189" s="13"/>
      <c r="D1189" s="186" t="s">
        <v>166</v>
      </c>
      <c r="E1189" s="187" t="s">
        <v>3</v>
      </c>
      <c r="F1189" s="188" t="s">
        <v>195</v>
      </c>
      <c r="G1189" s="13"/>
      <c r="H1189" s="187" t="s">
        <v>3</v>
      </c>
      <c r="I1189" s="189"/>
      <c r="J1189" s="13"/>
      <c r="K1189" s="13"/>
      <c r="L1189" s="185"/>
      <c r="M1189" s="190"/>
      <c r="N1189" s="191"/>
      <c r="O1189" s="191"/>
      <c r="P1189" s="191"/>
      <c r="Q1189" s="191"/>
      <c r="R1189" s="191"/>
      <c r="S1189" s="191"/>
      <c r="T1189" s="19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187" t="s">
        <v>166</v>
      </c>
      <c r="AU1189" s="187" t="s">
        <v>82</v>
      </c>
      <c r="AV1189" s="13" t="s">
        <v>80</v>
      </c>
      <c r="AW1189" s="13" t="s">
        <v>34</v>
      </c>
      <c r="AX1189" s="13" t="s">
        <v>72</v>
      </c>
      <c r="AY1189" s="187" t="s">
        <v>154</v>
      </c>
    </row>
    <row r="1190" s="14" customFormat="1">
      <c r="A1190" s="14"/>
      <c r="B1190" s="193"/>
      <c r="C1190" s="14"/>
      <c r="D1190" s="186" t="s">
        <v>166</v>
      </c>
      <c r="E1190" s="194" t="s">
        <v>3</v>
      </c>
      <c r="F1190" s="195" t="s">
        <v>1569</v>
      </c>
      <c r="G1190" s="14"/>
      <c r="H1190" s="196">
        <v>10.25</v>
      </c>
      <c r="I1190" s="197"/>
      <c r="J1190" s="14"/>
      <c r="K1190" s="14"/>
      <c r="L1190" s="193"/>
      <c r="M1190" s="198"/>
      <c r="N1190" s="199"/>
      <c r="O1190" s="199"/>
      <c r="P1190" s="199"/>
      <c r="Q1190" s="199"/>
      <c r="R1190" s="199"/>
      <c r="S1190" s="199"/>
      <c r="T1190" s="20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194" t="s">
        <v>166</v>
      </c>
      <c r="AU1190" s="194" t="s">
        <v>82</v>
      </c>
      <c r="AV1190" s="14" t="s">
        <v>82</v>
      </c>
      <c r="AW1190" s="14" t="s">
        <v>34</v>
      </c>
      <c r="AX1190" s="14" t="s">
        <v>72</v>
      </c>
      <c r="AY1190" s="194" t="s">
        <v>154</v>
      </c>
    </row>
    <row r="1191" s="13" customFormat="1">
      <c r="A1191" s="13"/>
      <c r="B1191" s="185"/>
      <c r="C1191" s="13"/>
      <c r="D1191" s="186" t="s">
        <v>166</v>
      </c>
      <c r="E1191" s="187" t="s">
        <v>3</v>
      </c>
      <c r="F1191" s="188" t="s">
        <v>222</v>
      </c>
      <c r="G1191" s="13"/>
      <c r="H1191" s="187" t="s">
        <v>3</v>
      </c>
      <c r="I1191" s="189"/>
      <c r="J1191" s="13"/>
      <c r="K1191" s="13"/>
      <c r="L1191" s="185"/>
      <c r="M1191" s="190"/>
      <c r="N1191" s="191"/>
      <c r="O1191" s="191"/>
      <c r="P1191" s="191"/>
      <c r="Q1191" s="191"/>
      <c r="R1191" s="191"/>
      <c r="S1191" s="191"/>
      <c r="T1191" s="19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87" t="s">
        <v>166</v>
      </c>
      <c r="AU1191" s="187" t="s">
        <v>82</v>
      </c>
      <c r="AV1191" s="13" t="s">
        <v>80</v>
      </c>
      <c r="AW1191" s="13" t="s">
        <v>34</v>
      </c>
      <c r="AX1191" s="13" t="s">
        <v>72</v>
      </c>
      <c r="AY1191" s="187" t="s">
        <v>154</v>
      </c>
    </row>
    <row r="1192" s="14" customFormat="1">
      <c r="A1192" s="14"/>
      <c r="B1192" s="193"/>
      <c r="C1192" s="14"/>
      <c r="D1192" s="186" t="s">
        <v>166</v>
      </c>
      <c r="E1192" s="194" t="s">
        <v>3</v>
      </c>
      <c r="F1192" s="195" t="s">
        <v>1570</v>
      </c>
      <c r="G1192" s="14"/>
      <c r="H1192" s="196">
        <v>14.4</v>
      </c>
      <c r="I1192" s="197"/>
      <c r="J1192" s="14"/>
      <c r="K1192" s="14"/>
      <c r="L1192" s="193"/>
      <c r="M1192" s="198"/>
      <c r="N1192" s="199"/>
      <c r="O1192" s="199"/>
      <c r="P1192" s="199"/>
      <c r="Q1192" s="199"/>
      <c r="R1192" s="199"/>
      <c r="S1192" s="199"/>
      <c r="T1192" s="20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194" t="s">
        <v>166</v>
      </c>
      <c r="AU1192" s="194" t="s">
        <v>82</v>
      </c>
      <c r="AV1192" s="14" t="s">
        <v>82</v>
      </c>
      <c r="AW1192" s="14" t="s">
        <v>34</v>
      </c>
      <c r="AX1192" s="14" t="s">
        <v>72</v>
      </c>
      <c r="AY1192" s="194" t="s">
        <v>154</v>
      </c>
    </row>
    <row r="1193" s="13" customFormat="1">
      <c r="A1193" s="13"/>
      <c r="B1193" s="185"/>
      <c r="C1193" s="13"/>
      <c r="D1193" s="186" t="s">
        <v>166</v>
      </c>
      <c r="E1193" s="187" t="s">
        <v>3</v>
      </c>
      <c r="F1193" s="188" t="s">
        <v>246</v>
      </c>
      <c r="G1193" s="13"/>
      <c r="H1193" s="187" t="s">
        <v>3</v>
      </c>
      <c r="I1193" s="189"/>
      <c r="J1193" s="13"/>
      <c r="K1193" s="13"/>
      <c r="L1193" s="185"/>
      <c r="M1193" s="190"/>
      <c r="N1193" s="191"/>
      <c r="O1193" s="191"/>
      <c r="P1193" s="191"/>
      <c r="Q1193" s="191"/>
      <c r="R1193" s="191"/>
      <c r="S1193" s="191"/>
      <c r="T1193" s="19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187" t="s">
        <v>166</v>
      </c>
      <c r="AU1193" s="187" t="s">
        <v>82</v>
      </c>
      <c r="AV1193" s="13" t="s">
        <v>80</v>
      </c>
      <c r="AW1193" s="13" t="s">
        <v>34</v>
      </c>
      <c r="AX1193" s="13" t="s">
        <v>72</v>
      </c>
      <c r="AY1193" s="187" t="s">
        <v>154</v>
      </c>
    </row>
    <row r="1194" s="14" customFormat="1">
      <c r="A1194" s="14"/>
      <c r="B1194" s="193"/>
      <c r="C1194" s="14"/>
      <c r="D1194" s="186" t="s">
        <v>166</v>
      </c>
      <c r="E1194" s="194" t="s">
        <v>3</v>
      </c>
      <c r="F1194" s="195" t="s">
        <v>1571</v>
      </c>
      <c r="G1194" s="14"/>
      <c r="H1194" s="196">
        <v>5.5</v>
      </c>
      <c r="I1194" s="197"/>
      <c r="J1194" s="14"/>
      <c r="K1194" s="14"/>
      <c r="L1194" s="193"/>
      <c r="M1194" s="198"/>
      <c r="N1194" s="199"/>
      <c r="O1194" s="199"/>
      <c r="P1194" s="199"/>
      <c r="Q1194" s="199"/>
      <c r="R1194" s="199"/>
      <c r="S1194" s="199"/>
      <c r="T1194" s="20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194" t="s">
        <v>166</v>
      </c>
      <c r="AU1194" s="194" t="s">
        <v>82</v>
      </c>
      <c r="AV1194" s="14" t="s">
        <v>82</v>
      </c>
      <c r="AW1194" s="14" t="s">
        <v>34</v>
      </c>
      <c r="AX1194" s="14" t="s">
        <v>72</v>
      </c>
      <c r="AY1194" s="194" t="s">
        <v>154</v>
      </c>
    </row>
    <row r="1195" s="15" customFormat="1">
      <c r="A1195" s="15"/>
      <c r="B1195" s="201"/>
      <c r="C1195" s="15"/>
      <c r="D1195" s="186" t="s">
        <v>166</v>
      </c>
      <c r="E1195" s="202" t="s">
        <v>3</v>
      </c>
      <c r="F1195" s="203" t="s">
        <v>171</v>
      </c>
      <c r="G1195" s="15"/>
      <c r="H1195" s="204">
        <v>30.149999999999999</v>
      </c>
      <c r="I1195" s="205"/>
      <c r="J1195" s="15"/>
      <c r="K1195" s="15"/>
      <c r="L1195" s="201"/>
      <c r="M1195" s="206"/>
      <c r="N1195" s="207"/>
      <c r="O1195" s="207"/>
      <c r="P1195" s="207"/>
      <c r="Q1195" s="207"/>
      <c r="R1195" s="207"/>
      <c r="S1195" s="207"/>
      <c r="T1195" s="208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02" t="s">
        <v>166</v>
      </c>
      <c r="AU1195" s="202" t="s">
        <v>82</v>
      </c>
      <c r="AV1195" s="15" t="s">
        <v>162</v>
      </c>
      <c r="AW1195" s="15" t="s">
        <v>34</v>
      </c>
      <c r="AX1195" s="15" t="s">
        <v>80</v>
      </c>
      <c r="AY1195" s="202" t="s">
        <v>154</v>
      </c>
    </row>
    <row r="1196" s="2" customFormat="1" ht="33" customHeight="1">
      <c r="A1196" s="40"/>
      <c r="B1196" s="166"/>
      <c r="C1196" s="167" t="s">
        <v>1572</v>
      </c>
      <c r="D1196" s="167" t="s">
        <v>157</v>
      </c>
      <c r="E1196" s="168" t="s">
        <v>1573</v>
      </c>
      <c r="F1196" s="169" t="s">
        <v>1574</v>
      </c>
      <c r="G1196" s="170" t="s">
        <v>160</v>
      </c>
      <c r="H1196" s="171">
        <v>36.329999999999998</v>
      </c>
      <c r="I1196" s="172"/>
      <c r="J1196" s="173">
        <f>ROUND(I1196*H1196,2)</f>
        <v>0</v>
      </c>
      <c r="K1196" s="169" t="s">
        <v>161</v>
      </c>
      <c r="L1196" s="41"/>
      <c r="M1196" s="174" t="s">
        <v>3</v>
      </c>
      <c r="N1196" s="175" t="s">
        <v>43</v>
      </c>
      <c r="O1196" s="74"/>
      <c r="P1196" s="176">
        <f>O1196*H1196</f>
        <v>0</v>
      </c>
      <c r="Q1196" s="176">
        <v>0.0035500000000000002</v>
      </c>
      <c r="R1196" s="176">
        <f>Q1196*H1196</f>
        <v>0.12897149999999999</v>
      </c>
      <c r="S1196" s="176">
        <v>0</v>
      </c>
      <c r="T1196" s="177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178" t="s">
        <v>322</v>
      </c>
      <c r="AT1196" s="178" t="s">
        <v>157</v>
      </c>
      <c r="AU1196" s="178" t="s">
        <v>82</v>
      </c>
      <c r="AY1196" s="21" t="s">
        <v>154</v>
      </c>
      <c r="BE1196" s="179">
        <f>IF(N1196="základní",J1196,0)</f>
        <v>0</v>
      </c>
      <c r="BF1196" s="179">
        <f>IF(N1196="snížená",J1196,0)</f>
        <v>0</v>
      </c>
      <c r="BG1196" s="179">
        <f>IF(N1196="zákl. přenesená",J1196,0)</f>
        <v>0</v>
      </c>
      <c r="BH1196" s="179">
        <f>IF(N1196="sníž. přenesená",J1196,0)</f>
        <v>0</v>
      </c>
      <c r="BI1196" s="179">
        <f>IF(N1196="nulová",J1196,0)</f>
        <v>0</v>
      </c>
      <c r="BJ1196" s="21" t="s">
        <v>80</v>
      </c>
      <c r="BK1196" s="179">
        <f>ROUND(I1196*H1196,2)</f>
        <v>0</v>
      </c>
      <c r="BL1196" s="21" t="s">
        <v>322</v>
      </c>
      <c r="BM1196" s="178" t="s">
        <v>1575</v>
      </c>
    </row>
    <row r="1197" s="2" customFormat="1">
      <c r="A1197" s="40"/>
      <c r="B1197" s="41"/>
      <c r="C1197" s="40"/>
      <c r="D1197" s="180" t="s">
        <v>164</v>
      </c>
      <c r="E1197" s="40"/>
      <c r="F1197" s="181" t="s">
        <v>1576</v>
      </c>
      <c r="G1197" s="40"/>
      <c r="H1197" s="40"/>
      <c r="I1197" s="182"/>
      <c r="J1197" s="40"/>
      <c r="K1197" s="40"/>
      <c r="L1197" s="41"/>
      <c r="M1197" s="183"/>
      <c r="N1197" s="184"/>
      <c r="O1197" s="74"/>
      <c r="P1197" s="74"/>
      <c r="Q1197" s="74"/>
      <c r="R1197" s="74"/>
      <c r="S1197" s="74"/>
      <c r="T1197" s="75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21" t="s">
        <v>164</v>
      </c>
      <c r="AU1197" s="21" t="s">
        <v>82</v>
      </c>
    </row>
    <row r="1198" s="13" customFormat="1">
      <c r="A1198" s="13"/>
      <c r="B1198" s="185"/>
      <c r="C1198" s="13"/>
      <c r="D1198" s="186" t="s">
        <v>166</v>
      </c>
      <c r="E1198" s="187" t="s">
        <v>3</v>
      </c>
      <c r="F1198" s="188" t="s">
        <v>1577</v>
      </c>
      <c r="G1198" s="13"/>
      <c r="H1198" s="187" t="s">
        <v>3</v>
      </c>
      <c r="I1198" s="189"/>
      <c r="J1198" s="13"/>
      <c r="K1198" s="13"/>
      <c r="L1198" s="185"/>
      <c r="M1198" s="190"/>
      <c r="N1198" s="191"/>
      <c r="O1198" s="191"/>
      <c r="P1198" s="191"/>
      <c r="Q1198" s="191"/>
      <c r="R1198" s="191"/>
      <c r="S1198" s="191"/>
      <c r="T1198" s="19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187" t="s">
        <v>166</v>
      </c>
      <c r="AU1198" s="187" t="s">
        <v>82</v>
      </c>
      <c r="AV1198" s="13" t="s">
        <v>80</v>
      </c>
      <c r="AW1198" s="13" t="s">
        <v>34</v>
      </c>
      <c r="AX1198" s="13" t="s">
        <v>72</v>
      </c>
      <c r="AY1198" s="187" t="s">
        <v>154</v>
      </c>
    </row>
    <row r="1199" s="14" customFormat="1">
      <c r="A1199" s="14"/>
      <c r="B1199" s="193"/>
      <c r="C1199" s="14"/>
      <c r="D1199" s="186" t="s">
        <v>166</v>
      </c>
      <c r="E1199" s="194" t="s">
        <v>3</v>
      </c>
      <c r="F1199" s="195" t="s">
        <v>1578</v>
      </c>
      <c r="G1199" s="14"/>
      <c r="H1199" s="196">
        <v>10.5</v>
      </c>
      <c r="I1199" s="197"/>
      <c r="J1199" s="14"/>
      <c r="K1199" s="14"/>
      <c r="L1199" s="193"/>
      <c r="M1199" s="198"/>
      <c r="N1199" s="199"/>
      <c r="O1199" s="199"/>
      <c r="P1199" s="199"/>
      <c r="Q1199" s="199"/>
      <c r="R1199" s="199"/>
      <c r="S1199" s="199"/>
      <c r="T1199" s="20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194" t="s">
        <v>166</v>
      </c>
      <c r="AU1199" s="194" t="s">
        <v>82</v>
      </c>
      <c r="AV1199" s="14" t="s">
        <v>82</v>
      </c>
      <c r="AW1199" s="14" t="s">
        <v>34</v>
      </c>
      <c r="AX1199" s="14" t="s">
        <v>72</v>
      </c>
      <c r="AY1199" s="194" t="s">
        <v>154</v>
      </c>
    </row>
    <row r="1200" s="13" customFormat="1">
      <c r="A1200" s="13"/>
      <c r="B1200" s="185"/>
      <c r="C1200" s="13"/>
      <c r="D1200" s="186" t="s">
        <v>166</v>
      </c>
      <c r="E1200" s="187" t="s">
        <v>3</v>
      </c>
      <c r="F1200" s="188" t="s">
        <v>1579</v>
      </c>
      <c r="G1200" s="13"/>
      <c r="H1200" s="187" t="s">
        <v>3</v>
      </c>
      <c r="I1200" s="189"/>
      <c r="J1200" s="13"/>
      <c r="K1200" s="13"/>
      <c r="L1200" s="185"/>
      <c r="M1200" s="190"/>
      <c r="N1200" s="191"/>
      <c r="O1200" s="191"/>
      <c r="P1200" s="191"/>
      <c r="Q1200" s="191"/>
      <c r="R1200" s="191"/>
      <c r="S1200" s="191"/>
      <c r="T1200" s="19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187" t="s">
        <v>166</v>
      </c>
      <c r="AU1200" s="187" t="s">
        <v>82</v>
      </c>
      <c r="AV1200" s="13" t="s">
        <v>80</v>
      </c>
      <c r="AW1200" s="13" t="s">
        <v>34</v>
      </c>
      <c r="AX1200" s="13" t="s">
        <v>72</v>
      </c>
      <c r="AY1200" s="187" t="s">
        <v>154</v>
      </c>
    </row>
    <row r="1201" s="14" customFormat="1">
      <c r="A1201" s="14"/>
      <c r="B1201" s="193"/>
      <c r="C1201" s="14"/>
      <c r="D1201" s="186" t="s">
        <v>166</v>
      </c>
      <c r="E1201" s="194" t="s">
        <v>3</v>
      </c>
      <c r="F1201" s="195" t="s">
        <v>614</v>
      </c>
      <c r="G1201" s="14"/>
      <c r="H1201" s="196">
        <v>17.539999999999999</v>
      </c>
      <c r="I1201" s="197"/>
      <c r="J1201" s="14"/>
      <c r="K1201" s="14"/>
      <c r="L1201" s="193"/>
      <c r="M1201" s="198"/>
      <c r="N1201" s="199"/>
      <c r="O1201" s="199"/>
      <c r="P1201" s="199"/>
      <c r="Q1201" s="199"/>
      <c r="R1201" s="199"/>
      <c r="S1201" s="199"/>
      <c r="T1201" s="20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194" t="s">
        <v>166</v>
      </c>
      <c r="AU1201" s="194" t="s">
        <v>82</v>
      </c>
      <c r="AV1201" s="14" t="s">
        <v>82</v>
      </c>
      <c r="AW1201" s="14" t="s">
        <v>34</v>
      </c>
      <c r="AX1201" s="14" t="s">
        <v>72</v>
      </c>
      <c r="AY1201" s="194" t="s">
        <v>154</v>
      </c>
    </row>
    <row r="1202" s="13" customFormat="1">
      <c r="A1202" s="13"/>
      <c r="B1202" s="185"/>
      <c r="C1202" s="13"/>
      <c r="D1202" s="186" t="s">
        <v>166</v>
      </c>
      <c r="E1202" s="187" t="s">
        <v>3</v>
      </c>
      <c r="F1202" s="188" t="s">
        <v>609</v>
      </c>
      <c r="G1202" s="13"/>
      <c r="H1202" s="187" t="s">
        <v>3</v>
      </c>
      <c r="I1202" s="189"/>
      <c r="J1202" s="13"/>
      <c r="K1202" s="13"/>
      <c r="L1202" s="185"/>
      <c r="M1202" s="190"/>
      <c r="N1202" s="191"/>
      <c r="O1202" s="191"/>
      <c r="P1202" s="191"/>
      <c r="Q1202" s="191"/>
      <c r="R1202" s="191"/>
      <c r="S1202" s="191"/>
      <c r="T1202" s="19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187" t="s">
        <v>166</v>
      </c>
      <c r="AU1202" s="187" t="s">
        <v>82</v>
      </c>
      <c r="AV1202" s="13" t="s">
        <v>80</v>
      </c>
      <c r="AW1202" s="13" t="s">
        <v>34</v>
      </c>
      <c r="AX1202" s="13" t="s">
        <v>72</v>
      </c>
      <c r="AY1202" s="187" t="s">
        <v>154</v>
      </c>
    </row>
    <row r="1203" s="14" customFormat="1">
      <c r="A1203" s="14"/>
      <c r="B1203" s="193"/>
      <c r="C1203" s="14"/>
      <c r="D1203" s="186" t="s">
        <v>166</v>
      </c>
      <c r="E1203" s="194" t="s">
        <v>3</v>
      </c>
      <c r="F1203" s="195" t="s">
        <v>610</v>
      </c>
      <c r="G1203" s="14"/>
      <c r="H1203" s="196">
        <v>2.75</v>
      </c>
      <c r="I1203" s="197"/>
      <c r="J1203" s="14"/>
      <c r="K1203" s="14"/>
      <c r="L1203" s="193"/>
      <c r="M1203" s="198"/>
      <c r="N1203" s="199"/>
      <c r="O1203" s="199"/>
      <c r="P1203" s="199"/>
      <c r="Q1203" s="199"/>
      <c r="R1203" s="199"/>
      <c r="S1203" s="199"/>
      <c r="T1203" s="20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194" t="s">
        <v>166</v>
      </c>
      <c r="AU1203" s="194" t="s">
        <v>82</v>
      </c>
      <c r="AV1203" s="14" t="s">
        <v>82</v>
      </c>
      <c r="AW1203" s="14" t="s">
        <v>34</v>
      </c>
      <c r="AX1203" s="14" t="s">
        <v>72</v>
      </c>
      <c r="AY1203" s="194" t="s">
        <v>154</v>
      </c>
    </row>
    <row r="1204" s="13" customFormat="1">
      <c r="A1204" s="13"/>
      <c r="B1204" s="185"/>
      <c r="C1204" s="13"/>
      <c r="D1204" s="186" t="s">
        <v>166</v>
      </c>
      <c r="E1204" s="187" t="s">
        <v>3</v>
      </c>
      <c r="F1204" s="188" t="s">
        <v>1580</v>
      </c>
      <c r="G1204" s="13"/>
      <c r="H1204" s="187" t="s">
        <v>3</v>
      </c>
      <c r="I1204" s="189"/>
      <c r="J1204" s="13"/>
      <c r="K1204" s="13"/>
      <c r="L1204" s="185"/>
      <c r="M1204" s="190"/>
      <c r="N1204" s="191"/>
      <c r="O1204" s="191"/>
      <c r="P1204" s="191"/>
      <c r="Q1204" s="191"/>
      <c r="R1204" s="191"/>
      <c r="S1204" s="191"/>
      <c r="T1204" s="19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87" t="s">
        <v>166</v>
      </c>
      <c r="AU1204" s="187" t="s">
        <v>82</v>
      </c>
      <c r="AV1204" s="13" t="s">
        <v>80</v>
      </c>
      <c r="AW1204" s="13" t="s">
        <v>34</v>
      </c>
      <c r="AX1204" s="13" t="s">
        <v>72</v>
      </c>
      <c r="AY1204" s="187" t="s">
        <v>154</v>
      </c>
    </row>
    <row r="1205" s="14" customFormat="1">
      <c r="A1205" s="14"/>
      <c r="B1205" s="193"/>
      <c r="C1205" s="14"/>
      <c r="D1205" s="186" t="s">
        <v>166</v>
      </c>
      <c r="E1205" s="194" t="s">
        <v>3</v>
      </c>
      <c r="F1205" s="195" t="s">
        <v>612</v>
      </c>
      <c r="G1205" s="14"/>
      <c r="H1205" s="196">
        <v>5.54</v>
      </c>
      <c r="I1205" s="197"/>
      <c r="J1205" s="14"/>
      <c r="K1205" s="14"/>
      <c r="L1205" s="193"/>
      <c r="M1205" s="198"/>
      <c r="N1205" s="199"/>
      <c r="O1205" s="199"/>
      <c r="P1205" s="199"/>
      <c r="Q1205" s="199"/>
      <c r="R1205" s="199"/>
      <c r="S1205" s="199"/>
      <c r="T1205" s="20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194" t="s">
        <v>166</v>
      </c>
      <c r="AU1205" s="194" t="s">
        <v>82</v>
      </c>
      <c r="AV1205" s="14" t="s">
        <v>82</v>
      </c>
      <c r="AW1205" s="14" t="s">
        <v>34</v>
      </c>
      <c r="AX1205" s="14" t="s">
        <v>72</v>
      </c>
      <c r="AY1205" s="194" t="s">
        <v>154</v>
      </c>
    </row>
    <row r="1206" s="15" customFormat="1">
      <c r="A1206" s="15"/>
      <c r="B1206" s="201"/>
      <c r="C1206" s="15"/>
      <c r="D1206" s="186" t="s">
        <v>166</v>
      </c>
      <c r="E1206" s="202" t="s">
        <v>3</v>
      </c>
      <c r="F1206" s="203" t="s">
        <v>171</v>
      </c>
      <c r="G1206" s="15"/>
      <c r="H1206" s="204">
        <v>36.329999999999998</v>
      </c>
      <c r="I1206" s="205"/>
      <c r="J1206" s="15"/>
      <c r="K1206" s="15"/>
      <c r="L1206" s="201"/>
      <c r="M1206" s="206"/>
      <c r="N1206" s="207"/>
      <c r="O1206" s="207"/>
      <c r="P1206" s="207"/>
      <c r="Q1206" s="207"/>
      <c r="R1206" s="207"/>
      <c r="S1206" s="207"/>
      <c r="T1206" s="208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02" t="s">
        <v>166</v>
      </c>
      <c r="AU1206" s="202" t="s">
        <v>82</v>
      </c>
      <c r="AV1206" s="15" t="s">
        <v>162</v>
      </c>
      <c r="AW1206" s="15" t="s">
        <v>34</v>
      </c>
      <c r="AX1206" s="15" t="s">
        <v>80</v>
      </c>
      <c r="AY1206" s="202" t="s">
        <v>154</v>
      </c>
    </row>
    <row r="1207" s="2" customFormat="1" ht="33" customHeight="1">
      <c r="A1207" s="40"/>
      <c r="B1207" s="166"/>
      <c r="C1207" s="167" t="s">
        <v>1581</v>
      </c>
      <c r="D1207" s="167" t="s">
        <v>157</v>
      </c>
      <c r="E1207" s="168" t="s">
        <v>1582</v>
      </c>
      <c r="F1207" s="169" t="s">
        <v>1583</v>
      </c>
      <c r="G1207" s="170" t="s">
        <v>160</v>
      </c>
      <c r="H1207" s="171">
        <v>56.817</v>
      </c>
      <c r="I1207" s="172"/>
      <c r="J1207" s="173">
        <f>ROUND(I1207*H1207,2)</f>
        <v>0</v>
      </c>
      <c r="K1207" s="169" t="s">
        <v>161</v>
      </c>
      <c r="L1207" s="41"/>
      <c r="M1207" s="174" t="s">
        <v>3</v>
      </c>
      <c r="N1207" s="175" t="s">
        <v>43</v>
      </c>
      <c r="O1207" s="74"/>
      <c r="P1207" s="176">
        <f>O1207*H1207</f>
        <v>0</v>
      </c>
      <c r="Q1207" s="176">
        <v>0.0065100000000000002</v>
      </c>
      <c r="R1207" s="176">
        <f>Q1207*H1207</f>
        <v>0.36987867000000002</v>
      </c>
      <c r="S1207" s="176">
        <v>0</v>
      </c>
      <c r="T1207" s="177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178" t="s">
        <v>322</v>
      </c>
      <c r="AT1207" s="178" t="s">
        <v>157</v>
      </c>
      <c r="AU1207" s="178" t="s">
        <v>82</v>
      </c>
      <c r="AY1207" s="21" t="s">
        <v>154</v>
      </c>
      <c r="BE1207" s="179">
        <f>IF(N1207="základní",J1207,0)</f>
        <v>0</v>
      </c>
      <c r="BF1207" s="179">
        <f>IF(N1207="snížená",J1207,0)</f>
        <v>0</v>
      </c>
      <c r="BG1207" s="179">
        <f>IF(N1207="zákl. přenesená",J1207,0)</f>
        <v>0</v>
      </c>
      <c r="BH1207" s="179">
        <f>IF(N1207="sníž. přenesená",J1207,0)</f>
        <v>0</v>
      </c>
      <c r="BI1207" s="179">
        <f>IF(N1207="nulová",J1207,0)</f>
        <v>0</v>
      </c>
      <c r="BJ1207" s="21" t="s">
        <v>80</v>
      </c>
      <c r="BK1207" s="179">
        <f>ROUND(I1207*H1207,2)</f>
        <v>0</v>
      </c>
      <c r="BL1207" s="21" t="s">
        <v>322</v>
      </c>
      <c r="BM1207" s="178" t="s">
        <v>1584</v>
      </c>
    </row>
    <row r="1208" s="2" customFormat="1">
      <c r="A1208" s="40"/>
      <c r="B1208" s="41"/>
      <c r="C1208" s="40"/>
      <c r="D1208" s="180" t="s">
        <v>164</v>
      </c>
      <c r="E1208" s="40"/>
      <c r="F1208" s="181" t="s">
        <v>1585</v>
      </c>
      <c r="G1208" s="40"/>
      <c r="H1208" s="40"/>
      <c r="I1208" s="182"/>
      <c r="J1208" s="40"/>
      <c r="K1208" s="40"/>
      <c r="L1208" s="41"/>
      <c r="M1208" s="183"/>
      <c r="N1208" s="184"/>
      <c r="O1208" s="74"/>
      <c r="P1208" s="74"/>
      <c r="Q1208" s="74"/>
      <c r="R1208" s="74"/>
      <c r="S1208" s="74"/>
      <c r="T1208" s="75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21" t="s">
        <v>164</v>
      </c>
      <c r="AU1208" s="21" t="s">
        <v>82</v>
      </c>
    </row>
    <row r="1209" s="13" customFormat="1">
      <c r="A1209" s="13"/>
      <c r="B1209" s="185"/>
      <c r="C1209" s="13"/>
      <c r="D1209" s="186" t="s">
        <v>166</v>
      </c>
      <c r="E1209" s="187" t="s">
        <v>3</v>
      </c>
      <c r="F1209" s="188" t="s">
        <v>1586</v>
      </c>
      <c r="G1209" s="13"/>
      <c r="H1209" s="187" t="s">
        <v>3</v>
      </c>
      <c r="I1209" s="189"/>
      <c r="J1209" s="13"/>
      <c r="K1209" s="13"/>
      <c r="L1209" s="185"/>
      <c r="M1209" s="190"/>
      <c r="N1209" s="191"/>
      <c r="O1209" s="191"/>
      <c r="P1209" s="191"/>
      <c r="Q1209" s="191"/>
      <c r="R1209" s="191"/>
      <c r="S1209" s="191"/>
      <c r="T1209" s="19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187" t="s">
        <v>166</v>
      </c>
      <c r="AU1209" s="187" t="s">
        <v>82</v>
      </c>
      <c r="AV1209" s="13" t="s">
        <v>80</v>
      </c>
      <c r="AW1209" s="13" t="s">
        <v>34</v>
      </c>
      <c r="AX1209" s="13" t="s">
        <v>72</v>
      </c>
      <c r="AY1209" s="187" t="s">
        <v>154</v>
      </c>
    </row>
    <row r="1210" s="14" customFormat="1">
      <c r="A1210" s="14"/>
      <c r="B1210" s="193"/>
      <c r="C1210" s="14"/>
      <c r="D1210" s="186" t="s">
        <v>166</v>
      </c>
      <c r="E1210" s="194" t="s">
        <v>3</v>
      </c>
      <c r="F1210" s="195" t="s">
        <v>1587</v>
      </c>
      <c r="G1210" s="14"/>
      <c r="H1210" s="196">
        <v>19.030000000000001</v>
      </c>
      <c r="I1210" s="197"/>
      <c r="J1210" s="14"/>
      <c r="K1210" s="14"/>
      <c r="L1210" s="193"/>
      <c r="M1210" s="198"/>
      <c r="N1210" s="199"/>
      <c r="O1210" s="199"/>
      <c r="P1210" s="199"/>
      <c r="Q1210" s="199"/>
      <c r="R1210" s="199"/>
      <c r="S1210" s="199"/>
      <c r="T1210" s="20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194" t="s">
        <v>166</v>
      </c>
      <c r="AU1210" s="194" t="s">
        <v>82</v>
      </c>
      <c r="AV1210" s="14" t="s">
        <v>82</v>
      </c>
      <c r="AW1210" s="14" t="s">
        <v>34</v>
      </c>
      <c r="AX1210" s="14" t="s">
        <v>72</v>
      </c>
      <c r="AY1210" s="194" t="s">
        <v>154</v>
      </c>
    </row>
    <row r="1211" s="13" customFormat="1">
      <c r="A1211" s="13"/>
      <c r="B1211" s="185"/>
      <c r="C1211" s="13"/>
      <c r="D1211" s="186" t="s">
        <v>166</v>
      </c>
      <c r="E1211" s="187" t="s">
        <v>3</v>
      </c>
      <c r="F1211" s="188" t="s">
        <v>1588</v>
      </c>
      <c r="G1211" s="13"/>
      <c r="H1211" s="187" t="s">
        <v>3</v>
      </c>
      <c r="I1211" s="189"/>
      <c r="J1211" s="13"/>
      <c r="K1211" s="13"/>
      <c r="L1211" s="185"/>
      <c r="M1211" s="190"/>
      <c r="N1211" s="191"/>
      <c r="O1211" s="191"/>
      <c r="P1211" s="191"/>
      <c r="Q1211" s="191"/>
      <c r="R1211" s="191"/>
      <c r="S1211" s="191"/>
      <c r="T1211" s="19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187" t="s">
        <v>166</v>
      </c>
      <c r="AU1211" s="187" t="s">
        <v>82</v>
      </c>
      <c r="AV1211" s="13" t="s">
        <v>80</v>
      </c>
      <c r="AW1211" s="13" t="s">
        <v>34</v>
      </c>
      <c r="AX1211" s="13" t="s">
        <v>72</v>
      </c>
      <c r="AY1211" s="187" t="s">
        <v>154</v>
      </c>
    </row>
    <row r="1212" s="14" customFormat="1">
      <c r="A1212" s="14"/>
      <c r="B1212" s="193"/>
      <c r="C1212" s="14"/>
      <c r="D1212" s="186" t="s">
        <v>166</v>
      </c>
      <c r="E1212" s="194" t="s">
        <v>3</v>
      </c>
      <c r="F1212" s="195" t="s">
        <v>1589</v>
      </c>
      <c r="G1212" s="14"/>
      <c r="H1212" s="196">
        <v>11.737</v>
      </c>
      <c r="I1212" s="197"/>
      <c r="J1212" s="14"/>
      <c r="K1212" s="14"/>
      <c r="L1212" s="193"/>
      <c r="M1212" s="198"/>
      <c r="N1212" s="199"/>
      <c r="O1212" s="199"/>
      <c r="P1212" s="199"/>
      <c r="Q1212" s="199"/>
      <c r="R1212" s="199"/>
      <c r="S1212" s="199"/>
      <c r="T1212" s="20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194" t="s">
        <v>166</v>
      </c>
      <c r="AU1212" s="194" t="s">
        <v>82</v>
      </c>
      <c r="AV1212" s="14" t="s">
        <v>82</v>
      </c>
      <c r="AW1212" s="14" t="s">
        <v>34</v>
      </c>
      <c r="AX1212" s="14" t="s">
        <v>72</v>
      </c>
      <c r="AY1212" s="194" t="s">
        <v>154</v>
      </c>
    </row>
    <row r="1213" s="13" customFormat="1">
      <c r="A1213" s="13"/>
      <c r="B1213" s="185"/>
      <c r="C1213" s="13"/>
      <c r="D1213" s="186" t="s">
        <v>166</v>
      </c>
      <c r="E1213" s="187" t="s">
        <v>3</v>
      </c>
      <c r="F1213" s="188" t="s">
        <v>609</v>
      </c>
      <c r="G1213" s="13"/>
      <c r="H1213" s="187" t="s">
        <v>3</v>
      </c>
      <c r="I1213" s="189"/>
      <c r="J1213" s="13"/>
      <c r="K1213" s="13"/>
      <c r="L1213" s="185"/>
      <c r="M1213" s="190"/>
      <c r="N1213" s="191"/>
      <c r="O1213" s="191"/>
      <c r="P1213" s="191"/>
      <c r="Q1213" s="191"/>
      <c r="R1213" s="191"/>
      <c r="S1213" s="191"/>
      <c r="T1213" s="19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187" t="s">
        <v>166</v>
      </c>
      <c r="AU1213" s="187" t="s">
        <v>82</v>
      </c>
      <c r="AV1213" s="13" t="s">
        <v>80</v>
      </c>
      <c r="AW1213" s="13" t="s">
        <v>34</v>
      </c>
      <c r="AX1213" s="13" t="s">
        <v>72</v>
      </c>
      <c r="AY1213" s="187" t="s">
        <v>154</v>
      </c>
    </row>
    <row r="1214" s="14" customFormat="1">
      <c r="A1214" s="14"/>
      <c r="B1214" s="193"/>
      <c r="C1214" s="14"/>
      <c r="D1214" s="186" t="s">
        <v>166</v>
      </c>
      <c r="E1214" s="194" t="s">
        <v>3</v>
      </c>
      <c r="F1214" s="195" t="s">
        <v>610</v>
      </c>
      <c r="G1214" s="14"/>
      <c r="H1214" s="196">
        <v>2.75</v>
      </c>
      <c r="I1214" s="197"/>
      <c r="J1214" s="14"/>
      <c r="K1214" s="14"/>
      <c r="L1214" s="193"/>
      <c r="M1214" s="198"/>
      <c r="N1214" s="199"/>
      <c r="O1214" s="199"/>
      <c r="P1214" s="199"/>
      <c r="Q1214" s="199"/>
      <c r="R1214" s="199"/>
      <c r="S1214" s="199"/>
      <c r="T1214" s="20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194" t="s">
        <v>166</v>
      </c>
      <c r="AU1214" s="194" t="s">
        <v>82</v>
      </c>
      <c r="AV1214" s="14" t="s">
        <v>82</v>
      </c>
      <c r="AW1214" s="14" t="s">
        <v>34</v>
      </c>
      <c r="AX1214" s="14" t="s">
        <v>72</v>
      </c>
      <c r="AY1214" s="194" t="s">
        <v>154</v>
      </c>
    </row>
    <row r="1215" s="13" customFormat="1">
      <c r="A1215" s="13"/>
      <c r="B1215" s="185"/>
      <c r="C1215" s="13"/>
      <c r="D1215" s="186" t="s">
        <v>166</v>
      </c>
      <c r="E1215" s="187" t="s">
        <v>3</v>
      </c>
      <c r="F1215" s="188" t="s">
        <v>611</v>
      </c>
      <c r="G1215" s="13"/>
      <c r="H1215" s="187" t="s">
        <v>3</v>
      </c>
      <c r="I1215" s="189"/>
      <c r="J1215" s="13"/>
      <c r="K1215" s="13"/>
      <c r="L1215" s="185"/>
      <c r="M1215" s="190"/>
      <c r="N1215" s="191"/>
      <c r="O1215" s="191"/>
      <c r="P1215" s="191"/>
      <c r="Q1215" s="191"/>
      <c r="R1215" s="191"/>
      <c r="S1215" s="191"/>
      <c r="T1215" s="19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187" t="s">
        <v>166</v>
      </c>
      <c r="AU1215" s="187" t="s">
        <v>82</v>
      </c>
      <c r="AV1215" s="13" t="s">
        <v>80</v>
      </c>
      <c r="AW1215" s="13" t="s">
        <v>34</v>
      </c>
      <c r="AX1215" s="13" t="s">
        <v>72</v>
      </c>
      <c r="AY1215" s="187" t="s">
        <v>154</v>
      </c>
    </row>
    <row r="1216" s="14" customFormat="1">
      <c r="A1216" s="14"/>
      <c r="B1216" s="193"/>
      <c r="C1216" s="14"/>
      <c r="D1216" s="186" t="s">
        <v>166</v>
      </c>
      <c r="E1216" s="194" t="s">
        <v>3</v>
      </c>
      <c r="F1216" s="195" t="s">
        <v>1590</v>
      </c>
      <c r="G1216" s="14"/>
      <c r="H1216" s="196">
        <v>5.5</v>
      </c>
      <c r="I1216" s="197"/>
      <c r="J1216" s="14"/>
      <c r="K1216" s="14"/>
      <c r="L1216" s="193"/>
      <c r="M1216" s="198"/>
      <c r="N1216" s="199"/>
      <c r="O1216" s="199"/>
      <c r="P1216" s="199"/>
      <c r="Q1216" s="199"/>
      <c r="R1216" s="199"/>
      <c r="S1216" s="199"/>
      <c r="T1216" s="20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194" t="s">
        <v>166</v>
      </c>
      <c r="AU1216" s="194" t="s">
        <v>82</v>
      </c>
      <c r="AV1216" s="14" t="s">
        <v>82</v>
      </c>
      <c r="AW1216" s="14" t="s">
        <v>34</v>
      </c>
      <c r="AX1216" s="14" t="s">
        <v>72</v>
      </c>
      <c r="AY1216" s="194" t="s">
        <v>154</v>
      </c>
    </row>
    <row r="1217" s="13" customFormat="1">
      <c r="A1217" s="13"/>
      <c r="B1217" s="185"/>
      <c r="C1217" s="13"/>
      <c r="D1217" s="186" t="s">
        <v>166</v>
      </c>
      <c r="E1217" s="187" t="s">
        <v>3</v>
      </c>
      <c r="F1217" s="188" t="s">
        <v>1579</v>
      </c>
      <c r="G1217" s="13"/>
      <c r="H1217" s="187" t="s">
        <v>3</v>
      </c>
      <c r="I1217" s="189"/>
      <c r="J1217" s="13"/>
      <c r="K1217" s="13"/>
      <c r="L1217" s="185"/>
      <c r="M1217" s="190"/>
      <c r="N1217" s="191"/>
      <c r="O1217" s="191"/>
      <c r="P1217" s="191"/>
      <c r="Q1217" s="191"/>
      <c r="R1217" s="191"/>
      <c r="S1217" s="191"/>
      <c r="T1217" s="19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187" t="s">
        <v>166</v>
      </c>
      <c r="AU1217" s="187" t="s">
        <v>82</v>
      </c>
      <c r="AV1217" s="13" t="s">
        <v>80</v>
      </c>
      <c r="AW1217" s="13" t="s">
        <v>34</v>
      </c>
      <c r="AX1217" s="13" t="s">
        <v>72</v>
      </c>
      <c r="AY1217" s="187" t="s">
        <v>154</v>
      </c>
    </row>
    <row r="1218" s="14" customFormat="1">
      <c r="A1218" s="14"/>
      <c r="B1218" s="193"/>
      <c r="C1218" s="14"/>
      <c r="D1218" s="186" t="s">
        <v>166</v>
      </c>
      <c r="E1218" s="194" t="s">
        <v>3</v>
      </c>
      <c r="F1218" s="195" t="s">
        <v>1591</v>
      </c>
      <c r="G1218" s="14"/>
      <c r="H1218" s="196">
        <v>17.800000000000001</v>
      </c>
      <c r="I1218" s="197"/>
      <c r="J1218" s="14"/>
      <c r="K1218" s="14"/>
      <c r="L1218" s="193"/>
      <c r="M1218" s="198"/>
      <c r="N1218" s="199"/>
      <c r="O1218" s="199"/>
      <c r="P1218" s="199"/>
      <c r="Q1218" s="199"/>
      <c r="R1218" s="199"/>
      <c r="S1218" s="199"/>
      <c r="T1218" s="20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194" t="s">
        <v>166</v>
      </c>
      <c r="AU1218" s="194" t="s">
        <v>82</v>
      </c>
      <c r="AV1218" s="14" t="s">
        <v>82</v>
      </c>
      <c r="AW1218" s="14" t="s">
        <v>34</v>
      </c>
      <c r="AX1218" s="14" t="s">
        <v>72</v>
      </c>
      <c r="AY1218" s="194" t="s">
        <v>154</v>
      </c>
    </row>
    <row r="1219" s="15" customFormat="1">
      <c r="A1219" s="15"/>
      <c r="B1219" s="201"/>
      <c r="C1219" s="15"/>
      <c r="D1219" s="186" t="s">
        <v>166</v>
      </c>
      <c r="E1219" s="202" t="s">
        <v>3</v>
      </c>
      <c r="F1219" s="203" t="s">
        <v>171</v>
      </c>
      <c r="G1219" s="15"/>
      <c r="H1219" s="204">
        <v>56.817000000000007</v>
      </c>
      <c r="I1219" s="205"/>
      <c r="J1219" s="15"/>
      <c r="K1219" s="15"/>
      <c r="L1219" s="201"/>
      <c r="M1219" s="206"/>
      <c r="N1219" s="207"/>
      <c r="O1219" s="207"/>
      <c r="P1219" s="207"/>
      <c r="Q1219" s="207"/>
      <c r="R1219" s="207"/>
      <c r="S1219" s="207"/>
      <c r="T1219" s="208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02" t="s">
        <v>166</v>
      </c>
      <c r="AU1219" s="202" t="s">
        <v>82</v>
      </c>
      <c r="AV1219" s="15" t="s">
        <v>162</v>
      </c>
      <c r="AW1219" s="15" t="s">
        <v>34</v>
      </c>
      <c r="AX1219" s="15" t="s">
        <v>80</v>
      </c>
      <c r="AY1219" s="202" t="s">
        <v>154</v>
      </c>
    </row>
    <row r="1220" s="2" customFormat="1" ht="24.15" customHeight="1">
      <c r="A1220" s="40"/>
      <c r="B1220" s="166"/>
      <c r="C1220" s="167" t="s">
        <v>1592</v>
      </c>
      <c r="D1220" s="167" t="s">
        <v>157</v>
      </c>
      <c r="E1220" s="168" t="s">
        <v>1593</v>
      </c>
      <c r="F1220" s="169" t="s">
        <v>1594</v>
      </c>
      <c r="G1220" s="170" t="s">
        <v>160</v>
      </c>
      <c r="H1220" s="171">
        <v>65.379999999999995</v>
      </c>
      <c r="I1220" s="172"/>
      <c r="J1220" s="173">
        <f>ROUND(I1220*H1220,2)</f>
        <v>0</v>
      </c>
      <c r="K1220" s="169" t="s">
        <v>161</v>
      </c>
      <c r="L1220" s="41"/>
      <c r="M1220" s="174" t="s">
        <v>3</v>
      </c>
      <c r="N1220" s="175" t="s">
        <v>43</v>
      </c>
      <c r="O1220" s="74"/>
      <c r="P1220" s="176">
        <f>O1220*H1220</f>
        <v>0</v>
      </c>
      <c r="Q1220" s="176">
        <v>0.0027399999999999998</v>
      </c>
      <c r="R1220" s="176">
        <f>Q1220*H1220</f>
        <v>0.17914119999999997</v>
      </c>
      <c r="S1220" s="176">
        <v>0</v>
      </c>
      <c r="T1220" s="177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178" t="s">
        <v>322</v>
      </c>
      <c r="AT1220" s="178" t="s">
        <v>157</v>
      </c>
      <c r="AU1220" s="178" t="s">
        <v>82</v>
      </c>
      <c r="AY1220" s="21" t="s">
        <v>154</v>
      </c>
      <c r="BE1220" s="179">
        <f>IF(N1220="základní",J1220,0)</f>
        <v>0</v>
      </c>
      <c r="BF1220" s="179">
        <f>IF(N1220="snížená",J1220,0)</f>
        <v>0</v>
      </c>
      <c r="BG1220" s="179">
        <f>IF(N1220="zákl. přenesená",J1220,0)</f>
        <v>0</v>
      </c>
      <c r="BH1220" s="179">
        <f>IF(N1220="sníž. přenesená",J1220,0)</f>
        <v>0</v>
      </c>
      <c r="BI1220" s="179">
        <f>IF(N1220="nulová",J1220,0)</f>
        <v>0</v>
      </c>
      <c r="BJ1220" s="21" t="s">
        <v>80</v>
      </c>
      <c r="BK1220" s="179">
        <f>ROUND(I1220*H1220,2)</f>
        <v>0</v>
      </c>
      <c r="BL1220" s="21" t="s">
        <v>322</v>
      </c>
      <c r="BM1220" s="178" t="s">
        <v>1595</v>
      </c>
    </row>
    <row r="1221" s="2" customFormat="1">
      <c r="A1221" s="40"/>
      <c r="B1221" s="41"/>
      <c r="C1221" s="40"/>
      <c r="D1221" s="180" t="s">
        <v>164</v>
      </c>
      <c r="E1221" s="40"/>
      <c r="F1221" s="181" t="s">
        <v>1596</v>
      </c>
      <c r="G1221" s="40"/>
      <c r="H1221" s="40"/>
      <c r="I1221" s="182"/>
      <c r="J1221" s="40"/>
      <c r="K1221" s="40"/>
      <c r="L1221" s="41"/>
      <c r="M1221" s="183"/>
      <c r="N1221" s="184"/>
      <c r="O1221" s="74"/>
      <c r="P1221" s="74"/>
      <c r="Q1221" s="74"/>
      <c r="R1221" s="74"/>
      <c r="S1221" s="74"/>
      <c r="T1221" s="75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21" t="s">
        <v>164</v>
      </c>
      <c r="AU1221" s="21" t="s">
        <v>82</v>
      </c>
    </row>
    <row r="1222" s="13" customFormat="1">
      <c r="A1222" s="13"/>
      <c r="B1222" s="185"/>
      <c r="C1222" s="13"/>
      <c r="D1222" s="186" t="s">
        <v>166</v>
      </c>
      <c r="E1222" s="187" t="s">
        <v>3</v>
      </c>
      <c r="F1222" s="188" t="s">
        <v>627</v>
      </c>
      <c r="G1222" s="13"/>
      <c r="H1222" s="187" t="s">
        <v>3</v>
      </c>
      <c r="I1222" s="189"/>
      <c r="J1222" s="13"/>
      <c r="K1222" s="13"/>
      <c r="L1222" s="185"/>
      <c r="M1222" s="190"/>
      <c r="N1222" s="191"/>
      <c r="O1222" s="191"/>
      <c r="P1222" s="191"/>
      <c r="Q1222" s="191"/>
      <c r="R1222" s="191"/>
      <c r="S1222" s="191"/>
      <c r="T1222" s="19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187" t="s">
        <v>166</v>
      </c>
      <c r="AU1222" s="187" t="s">
        <v>82</v>
      </c>
      <c r="AV1222" s="13" t="s">
        <v>80</v>
      </c>
      <c r="AW1222" s="13" t="s">
        <v>34</v>
      </c>
      <c r="AX1222" s="13" t="s">
        <v>72</v>
      </c>
      <c r="AY1222" s="187" t="s">
        <v>154</v>
      </c>
    </row>
    <row r="1223" s="14" customFormat="1">
      <c r="A1223" s="14"/>
      <c r="B1223" s="193"/>
      <c r="C1223" s="14"/>
      <c r="D1223" s="186" t="s">
        <v>166</v>
      </c>
      <c r="E1223" s="194" t="s">
        <v>3</v>
      </c>
      <c r="F1223" s="195" t="s">
        <v>1597</v>
      </c>
      <c r="G1223" s="14"/>
      <c r="H1223" s="196">
        <v>55.280000000000001</v>
      </c>
      <c r="I1223" s="197"/>
      <c r="J1223" s="14"/>
      <c r="K1223" s="14"/>
      <c r="L1223" s="193"/>
      <c r="M1223" s="198"/>
      <c r="N1223" s="199"/>
      <c r="O1223" s="199"/>
      <c r="P1223" s="199"/>
      <c r="Q1223" s="199"/>
      <c r="R1223" s="199"/>
      <c r="S1223" s="199"/>
      <c r="T1223" s="20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194" t="s">
        <v>166</v>
      </c>
      <c r="AU1223" s="194" t="s">
        <v>82</v>
      </c>
      <c r="AV1223" s="14" t="s">
        <v>82</v>
      </c>
      <c r="AW1223" s="14" t="s">
        <v>34</v>
      </c>
      <c r="AX1223" s="14" t="s">
        <v>72</v>
      </c>
      <c r="AY1223" s="194" t="s">
        <v>154</v>
      </c>
    </row>
    <row r="1224" s="13" customFormat="1">
      <c r="A1224" s="13"/>
      <c r="B1224" s="185"/>
      <c r="C1224" s="13"/>
      <c r="D1224" s="186" t="s">
        <v>166</v>
      </c>
      <c r="E1224" s="187" t="s">
        <v>3</v>
      </c>
      <c r="F1224" s="188" t="s">
        <v>1598</v>
      </c>
      <c r="G1224" s="13"/>
      <c r="H1224" s="187" t="s">
        <v>3</v>
      </c>
      <c r="I1224" s="189"/>
      <c r="J1224" s="13"/>
      <c r="K1224" s="13"/>
      <c r="L1224" s="185"/>
      <c r="M1224" s="190"/>
      <c r="N1224" s="191"/>
      <c r="O1224" s="191"/>
      <c r="P1224" s="191"/>
      <c r="Q1224" s="191"/>
      <c r="R1224" s="191"/>
      <c r="S1224" s="191"/>
      <c r="T1224" s="19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187" t="s">
        <v>166</v>
      </c>
      <c r="AU1224" s="187" t="s">
        <v>82</v>
      </c>
      <c r="AV1224" s="13" t="s">
        <v>80</v>
      </c>
      <c r="AW1224" s="13" t="s">
        <v>34</v>
      </c>
      <c r="AX1224" s="13" t="s">
        <v>72</v>
      </c>
      <c r="AY1224" s="187" t="s">
        <v>154</v>
      </c>
    </row>
    <row r="1225" s="14" customFormat="1">
      <c r="A1225" s="14"/>
      <c r="B1225" s="193"/>
      <c r="C1225" s="14"/>
      <c r="D1225" s="186" t="s">
        <v>166</v>
      </c>
      <c r="E1225" s="194" t="s">
        <v>3</v>
      </c>
      <c r="F1225" s="195" t="s">
        <v>1599</v>
      </c>
      <c r="G1225" s="14"/>
      <c r="H1225" s="196">
        <v>10.1</v>
      </c>
      <c r="I1225" s="197"/>
      <c r="J1225" s="14"/>
      <c r="K1225" s="14"/>
      <c r="L1225" s="193"/>
      <c r="M1225" s="198"/>
      <c r="N1225" s="199"/>
      <c r="O1225" s="199"/>
      <c r="P1225" s="199"/>
      <c r="Q1225" s="199"/>
      <c r="R1225" s="199"/>
      <c r="S1225" s="199"/>
      <c r="T1225" s="20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194" t="s">
        <v>166</v>
      </c>
      <c r="AU1225" s="194" t="s">
        <v>82</v>
      </c>
      <c r="AV1225" s="14" t="s">
        <v>82</v>
      </c>
      <c r="AW1225" s="14" t="s">
        <v>34</v>
      </c>
      <c r="AX1225" s="14" t="s">
        <v>72</v>
      </c>
      <c r="AY1225" s="194" t="s">
        <v>154</v>
      </c>
    </row>
    <row r="1226" s="15" customFormat="1">
      <c r="A1226" s="15"/>
      <c r="B1226" s="201"/>
      <c r="C1226" s="15"/>
      <c r="D1226" s="186" t="s">
        <v>166</v>
      </c>
      <c r="E1226" s="202" t="s">
        <v>3</v>
      </c>
      <c r="F1226" s="203" t="s">
        <v>171</v>
      </c>
      <c r="G1226" s="15"/>
      <c r="H1226" s="204">
        <v>65.379999999999995</v>
      </c>
      <c r="I1226" s="205"/>
      <c r="J1226" s="15"/>
      <c r="K1226" s="15"/>
      <c r="L1226" s="201"/>
      <c r="M1226" s="206"/>
      <c r="N1226" s="207"/>
      <c r="O1226" s="207"/>
      <c r="P1226" s="207"/>
      <c r="Q1226" s="207"/>
      <c r="R1226" s="207"/>
      <c r="S1226" s="207"/>
      <c r="T1226" s="208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02" t="s">
        <v>166</v>
      </c>
      <c r="AU1226" s="202" t="s">
        <v>82</v>
      </c>
      <c r="AV1226" s="15" t="s">
        <v>162</v>
      </c>
      <c r="AW1226" s="15" t="s">
        <v>34</v>
      </c>
      <c r="AX1226" s="15" t="s">
        <v>80</v>
      </c>
      <c r="AY1226" s="202" t="s">
        <v>154</v>
      </c>
    </row>
    <row r="1227" s="2" customFormat="1" ht="24.15" customHeight="1">
      <c r="A1227" s="40"/>
      <c r="B1227" s="166"/>
      <c r="C1227" s="167" t="s">
        <v>1600</v>
      </c>
      <c r="D1227" s="167" t="s">
        <v>157</v>
      </c>
      <c r="E1227" s="168" t="s">
        <v>1601</v>
      </c>
      <c r="F1227" s="169" t="s">
        <v>1602</v>
      </c>
      <c r="G1227" s="170" t="s">
        <v>317</v>
      </c>
      <c r="H1227" s="171">
        <v>4</v>
      </c>
      <c r="I1227" s="172"/>
      <c r="J1227" s="173">
        <f>ROUND(I1227*H1227,2)</f>
        <v>0</v>
      </c>
      <c r="K1227" s="169" t="s">
        <v>161</v>
      </c>
      <c r="L1227" s="41"/>
      <c r="M1227" s="174" t="s">
        <v>3</v>
      </c>
      <c r="N1227" s="175" t="s">
        <v>43</v>
      </c>
      <c r="O1227" s="74"/>
      <c r="P1227" s="176">
        <f>O1227*H1227</f>
        <v>0</v>
      </c>
      <c r="Q1227" s="176">
        <v>0.00029999999999999997</v>
      </c>
      <c r="R1227" s="176">
        <f>Q1227*H1227</f>
        <v>0.0011999999999999999</v>
      </c>
      <c r="S1227" s="176">
        <v>0</v>
      </c>
      <c r="T1227" s="177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178" t="s">
        <v>322</v>
      </c>
      <c r="AT1227" s="178" t="s">
        <v>157</v>
      </c>
      <c r="AU1227" s="178" t="s">
        <v>82</v>
      </c>
      <c r="AY1227" s="21" t="s">
        <v>154</v>
      </c>
      <c r="BE1227" s="179">
        <f>IF(N1227="základní",J1227,0)</f>
        <v>0</v>
      </c>
      <c r="BF1227" s="179">
        <f>IF(N1227="snížená",J1227,0)</f>
        <v>0</v>
      </c>
      <c r="BG1227" s="179">
        <f>IF(N1227="zákl. přenesená",J1227,0)</f>
        <v>0</v>
      </c>
      <c r="BH1227" s="179">
        <f>IF(N1227="sníž. přenesená",J1227,0)</f>
        <v>0</v>
      </c>
      <c r="BI1227" s="179">
        <f>IF(N1227="nulová",J1227,0)</f>
        <v>0</v>
      </c>
      <c r="BJ1227" s="21" t="s">
        <v>80</v>
      </c>
      <c r="BK1227" s="179">
        <f>ROUND(I1227*H1227,2)</f>
        <v>0</v>
      </c>
      <c r="BL1227" s="21" t="s">
        <v>322</v>
      </c>
      <c r="BM1227" s="178" t="s">
        <v>1603</v>
      </c>
    </row>
    <row r="1228" s="2" customFormat="1">
      <c r="A1228" s="40"/>
      <c r="B1228" s="41"/>
      <c r="C1228" s="40"/>
      <c r="D1228" s="180" t="s">
        <v>164</v>
      </c>
      <c r="E1228" s="40"/>
      <c r="F1228" s="181" t="s">
        <v>1604</v>
      </c>
      <c r="G1228" s="40"/>
      <c r="H1228" s="40"/>
      <c r="I1228" s="182"/>
      <c r="J1228" s="40"/>
      <c r="K1228" s="40"/>
      <c r="L1228" s="41"/>
      <c r="M1228" s="183"/>
      <c r="N1228" s="184"/>
      <c r="O1228" s="74"/>
      <c r="P1228" s="74"/>
      <c r="Q1228" s="74"/>
      <c r="R1228" s="74"/>
      <c r="S1228" s="74"/>
      <c r="T1228" s="75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21" t="s">
        <v>164</v>
      </c>
      <c r="AU1228" s="21" t="s">
        <v>82</v>
      </c>
    </row>
    <row r="1229" s="14" customFormat="1">
      <c r="A1229" s="14"/>
      <c r="B1229" s="193"/>
      <c r="C1229" s="14"/>
      <c r="D1229" s="186" t="s">
        <v>166</v>
      </c>
      <c r="E1229" s="194" t="s">
        <v>3</v>
      </c>
      <c r="F1229" s="195" t="s">
        <v>162</v>
      </c>
      <c r="G1229" s="14"/>
      <c r="H1229" s="196">
        <v>4</v>
      </c>
      <c r="I1229" s="197"/>
      <c r="J1229" s="14"/>
      <c r="K1229" s="14"/>
      <c r="L1229" s="193"/>
      <c r="M1229" s="198"/>
      <c r="N1229" s="199"/>
      <c r="O1229" s="199"/>
      <c r="P1229" s="199"/>
      <c r="Q1229" s="199"/>
      <c r="R1229" s="199"/>
      <c r="S1229" s="199"/>
      <c r="T1229" s="20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194" t="s">
        <v>166</v>
      </c>
      <c r="AU1229" s="194" t="s">
        <v>82</v>
      </c>
      <c r="AV1229" s="14" t="s">
        <v>82</v>
      </c>
      <c r="AW1229" s="14" t="s">
        <v>34</v>
      </c>
      <c r="AX1229" s="14" t="s">
        <v>80</v>
      </c>
      <c r="AY1229" s="194" t="s">
        <v>154</v>
      </c>
    </row>
    <row r="1230" s="2" customFormat="1" ht="24.15" customHeight="1">
      <c r="A1230" s="40"/>
      <c r="B1230" s="166"/>
      <c r="C1230" s="167" t="s">
        <v>1605</v>
      </c>
      <c r="D1230" s="167" t="s">
        <v>157</v>
      </c>
      <c r="E1230" s="168" t="s">
        <v>1606</v>
      </c>
      <c r="F1230" s="169" t="s">
        <v>1607</v>
      </c>
      <c r="G1230" s="170" t="s">
        <v>160</v>
      </c>
      <c r="H1230" s="171">
        <v>33.439999999999998</v>
      </c>
      <c r="I1230" s="172"/>
      <c r="J1230" s="173">
        <f>ROUND(I1230*H1230,2)</f>
        <v>0</v>
      </c>
      <c r="K1230" s="169" t="s">
        <v>161</v>
      </c>
      <c r="L1230" s="41"/>
      <c r="M1230" s="174" t="s">
        <v>3</v>
      </c>
      <c r="N1230" s="175" t="s">
        <v>43</v>
      </c>
      <c r="O1230" s="74"/>
      <c r="P1230" s="176">
        <f>O1230*H1230</f>
        <v>0</v>
      </c>
      <c r="Q1230" s="176">
        <v>0.0011100000000000001</v>
      </c>
      <c r="R1230" s="176">
        <f>Q1230*H1230</f>
        <v>0.037118400000000003</v>
      </c>
      <c r="S1230" s="176">
        <v>0</v>
      </c>
      <c r="T1230" s="177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178" t="s">
        <v>322</v>
      </c>
      <c r="AT1230" s="178" t="s">
        <v>157</v>
      </c>
      <c r="AU1230" s="178" t="s">
        <v>82</v>
      </c>
      <c r="AY1230" s="21" t="s">
        <v>154</v>
      </c>
      <c r="BE1230" s="179">
        <f>IF(N1230="základní",J1230,0)</f>
        <v>0</v>
      </c>
      <c r="BF1230" s="179">
        <f>IF(N1230="snížená",J1230,0)</f>
        <v>0</v>
      </c>
      <c r="BG1230" s="179">
        <f>IF(N1230="zákl. přenesená",J1230,0)</f>
        <v>0</v>
      </c>
      <c r="BH1230" s="179">
        <f>IF(N1230="sníž. přenesená",J1230,0)</f>
        <v>0</v>
      </c>
      <c r="BI1230" s="179">
        <f>IF(N1230="nulová",J1230,0)</f>
        <v>0</v>
      </c>
      <c r="BJ1230" s="21" t="s">
        <v>80</v>
      </c>
      <c r="BK1230" s="179">
        <f>ROUND(I1230*H1230,2)</f>
        <v>0</v>
      </c>
      <c r="BL1230" s="21" t="s">
        <v>322</v>
      </c>
      <c r="BM1230" s="178" t="s">
        <v>1608</v>
      </c>
    </row>
    <row r="1231" s="2" customFormat="1">
      <c r="A1231" s="40"/>
      <c r="B1231" s="41"/>
      <c r="C1231" s="40"/>
      <c r="D1231" s="180" t="s">
        <v>164</v>
      </c>
      <c r="E1231" s="40"/>
      <c r="F1231" s="181" t="s">
        <v>1609</v>
      </c>
      <c r="G1231" s="40"/>
      <c r="H1231" s="40"/>
      <c r="I1231" s="182"/>
      <c r="J1231" s="40"/>
      <c r="K1231" s="40"/>
      <c r="L1231" s="41"/>
      <c r="M1231" s="183"/>
      <c r="N1231" s="184"/>
      <c r="O1231" s="74"/>
      <c r="P1231" s="74"/>
      <c r="Q1231" s="74"/>
      <c r="R1231" s="74"/>
      <c r="S1231" s="74"/>
      <c r="T1231" s="75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21" t="s">
        <v>164</v>
      </c>
      <c r="AU1231" s="21" t="s">
        <v>82</v>
      </c>
    </row>
    <row r="1232" s="13" customFormat="1">
      <c r="A1232" s="13"/>
      <c r="B1232" s="185"/>
      <c r="C1232" s="13"/>
      <c r="D1232" s="186" t="s">
        <v>166</v>
      </c>
      <c r="E1232" s="187" t="s">
        <v>3</v>
      </c>
      <c r="F1232" s="188" t="s">
        <v>627</v>
      </c>
      <c r="G1232" s="13"/>
      <c r="H1232" s="187" t="s">
        <v>3</v>
      </c>
      <c r="I1232" s="189"/>
      <c r="J1232" s="13"/>
      <c r="K1232" s="13"/>
      <c r="L1232" s="185"/>
      <c r="M1232" s="190"/>
      <c r="N1232" s="191"/>
      <c r="O1232" s="191"/>
      <c r="P1232" s="191"/>
      <c r="Q1232" s="191"/>
      <c r="R1232" s="191"/>
      <c r="S1232" s="191"/>
      <c r="T1232" s="19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187" t="s">
        <v>166</v>
      </c>
      <c r="AU1232" s="187" t="s">
        <v>82</v>
      </c>
      <c r="AV1232" s="13" t="s">
        <v>80</v>
      </c>
      <c r="AW1232" s="13" t="s">
        <v>34</v>
      </c>
      <c r="AX1232" s="13" t="s">
        <v>72</v>
      </c>
      <c r="AY1232" s="187" t="s">
        <v>154</v>
      </c>
    </row>
    <row r="1233" s="14" customFormat="1">
      <c r="A1233" s="14"/>
      <c r="B1233" s="193"/>
      <c r="C1233" s="14"/>
      <c r="D1233" s="186" t="s">
        <v>166</v>
      </c>
      <c r="E1233" s="194" t="s">
        <v>3</v>
      </c>
      <c r="F1233" s="195" t="s">
        <v>1610</v>
      </c>
      <c r="G1233" s="14"/>
      <c r="H1233" s="196">
        <v>33.439999999999998</v>
      </c>
      <c r="I1233" s="197"/>
      <c r="J1233" s="14"/>
      <c r="K1233" s="14"/>
      <c r="L1233" s="193"/>
      <c r="M1233" s="198"/>
      <c r="N1233" s="199"/>
      <c r="O1233" s="199"/>
      <c r="P1233" s="199"/>
      <c r="Q1233" s="199"/>
      <c r="R1233" s="199"/>
      <c r="S1233" s="199"/>
      <c r="T1233" s="20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194" t="s">
        <v>166</v>
      </c>
      <c r="AU1233" s="194" t="s">
        <v>82</v>
      </c>
      <c r="AV1233" s="14" t="s">
        <v>82</v>
      </c>
      <c r="AW1233" s="14" t="s">
        <v>34</v>
      </c>
      <c r="AX1233" s="14" t="s">
        <v>80</v>
      </c>
      <c r="AY1233" s="194" t="s">
        <v>154</v>
      </c>
    </row>
    <row r="1234" s="2" customFormat="1" ht="49.05" customHeight="1">
      <c r="A1234" s="40"/>
      <c r="B1234" s="166"/>
      <c r="C1234" s="167" t="s">
        <v>1611</v>
      </c>
      <c r="D1234" s="167" t="s">
        <v>157</v>
      </c>
      <c r="E1234" s="168" t="s">
        <v>1612</v>
      </c>
      <c r="F1234" s="169" t="s">
        <v>1613</v>
      </c>
      <c r="G1234" s="170" t="s">
        <v>435</v>
      </c>
      <c r="H1234" s="171">
        <v>0.92900000000000005</v>
      </c>
      <c r="I1234" s="172"/>
      <c r="J1234" s="173">
        <f>ROUND(I1234*H1234,2)</f>
        <v>0</v>
      </c>
      <c r="K1234" s="169" t="s">
        <v>161</v>
      </c>
      <c r="L1234" s="41"/>
      <c r="M1234" s="174" t="s">
        <v>3</v>
      </c>
      <c r="N1234" s="175" t="s">
        <v>43</v>
      </c>
      <c r="O1234" s="74"/>
      <c r="P1234" s="176">
        <f>O1234*H1234</f>
        <v>0</v>
      </c>
      <c r="Q1234" s="176">
        <v>0</v>
      </c>
      <c r="R1234" s="176">
        <f>Q1234*H1234</f>
        <v>0</v>
      </c>
      <c r="S1234" s="176">
        <v>0</v>
      </c>
      <c r="T1234" s="177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178" t="s">
        <v>322</v>
      </c>
      <c r="AT1234" s="178" t="s">
        <v>157</v>
      </c>
      <c r="AU1234" s="178" t="s">
        <v>82</v>
      </c>
      <c r="AY1234" s="21" t="s">
        <v>154</v>
      </c>
      <c r="BE1234" s="179">
        <f>IF(N1234="základní",J1234,0)</f>
        <v>0</v>
      </c>
      <c r="BF1234" s="179">
        <f>IF(N1234="snížená",J1234,0)</f>
        <v>0</v>
      </c>
      <c r="BG1234" s="179">
        <f>IF(N1234="zákl. přenesená",J1234,0)</f>
        <v>0</v>
      </c>
      <c r="BH1234" s="179">
        <f>IF(N1234="sníž. přenesená",J1234,0)</f>
        <v>0</v>
      </c>
      <c r="BI1234" s="179">
        <f>IF(N1234="nulová",J1234,0)</f>
        <v>0</v>
      </c>
      <c r="BJ1234" s="21" t="s">
        <v>80</v>
      </c>
      <c r="BK1234" s="179">
        <f>ROUND(I1234*H1234,2)</f>
        <v>0</v>
      </c>
      <c r="BL1234" s="21" t="s">
        <v>322</v>
      </c>
      <c r="BM1234" s="178" t="s">
        <v>1614</v>
      </c>
    </row>
    <row r="1235" s="2" customFormat="1">
      <c r="A1235" s="40"/>
      <c r="B1235" s="41"/>
      <c r="C1235" s="40"/>
      <c r="D1235" s="180" t="s">
        <v>164</v>
      </c>
      <c r="E1235" s="40"/>
      <c r="F1235" s="181" t="s">
        <v>1615</v>
      </c>
      <c r="G1235" s="40"/>
      <c r="H1235" s="40"/>
      <c r="I1235" s="182"/>
      <c r="J1235" s="40"/>
      <c r="K1235" s="40"/>
      <c r="L1235" s="41"/>
      <c r="M1235" s="183"/>
      <c r="N1235" s="184"/>
      <c r="O1235" s="74"/>
      <c r="P1235" s="74"/>
      <c r="Q1235" s="74"/>
      <c r="R1235" s="74"/>
      <c r="S1235" s="74"/>
      <c r="T1235" s="75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21" t="s">
        <v>164</v>
      </c>
      <c r="AU1235" s="21" t="s">
        <v>82</v>
      </c>
    </row>
    <row r="1236" s="12" customFormat="1" ht="22.8" customHeight="1">
      <c r="A1236" s="12"/>
      <c r="B1236" s="153"/>
      <c r="C1236" s="12"/>
      <c r="D1236" s="154" t="s">
        <v>71</v>
      </c>
      <c r="E1236" s="164" t="s">
        <v>629</v>
      </c>
      <c r="F1236" s="164" t="s">
        <v>630</v>
      </c>
      <c r="G1236" s="12"/>
      <c r="H1236" s="12"/>
      <c r="I1236" s="156"/>
      <c r="J1236" s="165">
        <f>BK1236</f>
        <v>0</v>
      </c>
      <c r="K1236" s="12"/>
      <c r="L1236" s="153"/>
      <c r="M1236" s="158"/>
      <c r="N1236" s="159"/>
      <c r="O1236" s="159"/>
      <c r="P1236" s="160">
        <f>SUM(P1237:P1243)</f>
        <v>0</v>
      </c>
      <c r="Q1236" s="159"/>
      <c r="R1236" s="160">
        <f>SUM(R1237:R1243)</f>
        <v>0.028894179999999998</v>
      </c>
      <c r="S1236" s="159"/>
      <c r="T1236" s="161">
        <f>SUM(T1237:T1243)</f>
        <v>0</v>
      </c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R1236" s="154" t="s">
        <v>82</v>
      </c>
      <c r="AT1236" s="162" t="s">
        <v>71</v>
      </c>
      <c r="AU1236" s="162" t="s">
        <v>80</v>
      </c>
      <c r="AY1236" s="154" t="s">
        <v>154</v>
      </c>
      <c r="BK1236" s="163">
        <f>SUM(BK1237:BK1243)</f>
        <v>0</v>
      </c>
    </row>
    <row r="1237" s="2" customFormat="1" ht="33" customHeight="1">
      <c r="A1237" s="40"/>
      <c r="B1237" s="166"/>
      <c r="C1237" s="167" t="s">
        <v>1616</v>
      </c>
      <c r="D1237" s="167" t="s">
        <v>157</v>
      </c>
      <c r="E1237" s="168" t="s">
        <v>1617</v>
      </c>
      <c r="F1237" s="169" t="s">
        <v>1618</v>
      </c>
      <c r="G1237" s="170" t="s">
        <v>186</v>
      </c>
      <c r="H1237" s="171">
        <v>206.387</v>
      </c>
      <c r="I1237" s="172"/>
      <c r="J1237" s="173">
        <f>ROUND(I1237*H1237,2)</f>
        <v>0</v>
      </c>
      <c r="K1237" s="169" t="s">
        <v>161</v>
      </c>
      <c r="L1237" s="41"/>
      <c r="M1237" s="174" t="s">
        <v>3</v>
      </c>
      <c r="N1237" s="175" t="s">
        <v>43</v>
      </c>
      <c r="O1237" s="74"/>
      <c r="P1237" s="176">
        <f>O1237*H1237</f>
        <v>0</v>
      </c>
      <c r="Q1237" s="176">
        <v>0</v>
      </c>
      <c r="R1237" s="176">
        <f>Q1237*H1237</f>
        <v>0</v>
      </c>
      <c r="S1237" s="176">
        <v>0</v>
      </c>
      <c r="T1237" s="177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178" t="s">
        <v>322</v>
      </c>
      <c r="AT1237" s="178" t="s">
        <v>157</v>
      </c>
      <c r="AU1237" s="178" t="s">
        <v>82</v>
      </c>
      <c r="AY1237" s="21" t="s">
        <v>154</v>
      </c>
      <c r="BE1237" s="179">
        <f>IF(N1237="základní",J1237,0)</f>
        <v>0</v>
      </c>
      <c r="BF1237" s="179">
        <f>IF(N1237="snížená",J1237,0)</f>
        <v>0</v>
      </c>
      <c r="BG1237" s="179">
        <f>IF(N1237="zákl. přenesená",J1237,0)</f>
        <v>0</v>
      </c>
      <c r="BH1237" s="179">
        <f>IF(N1237="sníž. přenesená",J1237,0)</f>
        <v>0</v>
      </c>
      <c r="BI1237" s="179">
        <f>IF(N1237="nulová",J1237,0)</f>
        <v>0</v>
      </c>
      <c r="BJ1237" s="21" t="s">
        <v>80</v>
      </c>
      <c r="BK1237" s="179">
        <f>ROUND(I1237*H1237,2)</f>
        <v>0</v>
      </c>
      <c r="BL1237" s="21" t="s">
        <v>322</v>
      </c>
      <c r="BM1237" s="178" t="s">
        <v>1619</v>
      </c>
    </row>
    <row r="1238" s="2" customFormat="1">
      <c r="A1238" s="40"/>
      <c r="B1238" s="41"/>
      <c r="C1238" s="40"/>
      <c r="D1238" s="180" t="s">
        <v>164</v>
      </c>
      <c r="E1238" s="40"/>
      <c r="F1238" s="181" t="s">
        <v>1620</v>
      </c>
      <c r="G1238" s="40"/>
      <c r="H1238" s="40"/>
      <c r="I1238" s="182"/>
      <c r="J1238" s="40"/>
      <c r="K1238" s="40"/>
      <c r="L1238" s="41"/>
      <c r="M1238" s="183"/>
      <c r="N1238" s="184"/>
      <c r="O1238" s="74"/>
      <c r="P1238" s="74"/>
      <c r="Q1238" s="74"/>
      <c r="R1238" s="74"/>
      <c r="S1238" s="74"/>
      <c r="T1238" s="75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21" t="s">
        <v>164</v>
      </c>
      <c r="AU1238" s="21" t="s">
        <v>82</v>
      </c>
    </row>
    <row r="1239" s="13" customFormat="1">
      <c r="A1239" s="13"/>
      <c r="B1239" s="185"/>
      <c r="C1239" s="13"/>
      <c r="D1239" s="186" t="s">
        <v>166</v>
      </c>
      <c r="E1239" s="187" t="s">
        <v>3</v>
      </c>
      <c r="F1239" s="188" t="s">
        <v>246</v>
      </c>
      <c r="G1239" s="13"/>
      <c r="H1239" s="187" t="s">
        <v>3</v>
      </c>
      <c r="I1239" s="189"/>
      <c r="J1239" s="13"/>
      <c r="K1239" s="13"/>
      <c r="L1239" s="185"/>
      <c r="M1239" s="190"/>
      <c r="N1239" s="191"/>
      <c r="O1239" s="191"/>
      <c r="P1239" s="191"/>
      <c r="Q1239" s="191"/>
      <c r="R1239" s="191"/>
      <c r="S1239" s="191"/>
      <c r="T1239" s="19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187" t="s">
        <v>166</v>
      </c>
      <c r="AU1239" s="187" t="s">
        <v>82</v>
      </c>
      <c r="AV1239" s="13" t="s">
        <v>80</v>
      </c>
      <c r="AW1239" s="13" t="s">
        <v>34</v>
      </c>
      <c r="AX1239" s="13" t="s">
        <v>72</v>
      </c>
      <c r="AY1239" s="187" t="s">
        <v>154</v>
      </c>
    </row>
    <row r="1240" s="14" customFormat="1">
      <c r="A1240" s="14"/>
      <c r="B1240" s="193"/>
      <c r="C1240" s="14"/>
      <c r="D1240" s="186" t="s">
        <v>166</v>
      </c>
      <c r="E1240" s="194" t="s">
        <v>3</v>
      </c>
      <c r="F1240" s="195" t="s">
        <v>583</v>
      </c>
      <c r="G1240" s="14"/>
      <c r="H1240" s="196">
        <v>206.387</v>
      </c>
      <c r="I1240" s="197"/>
      <c r="J1240" s="14"/>
      <c r="K1240" s="14"/>
      <c r="L1240" s="193"/>
      <c r="M1240" s="198"/>
      <c r="N1240" s="199"/>
      <c r="O1240" s="199"/>
      <c r="P1240" s="199"/>
      <c r="Q1240" s="199"/>
      <c r="R1240" s="199"/>
      <c r="S1240" s="199"/>
      <c r="T1240" s="20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194" t="s">
        <v>166</v>
      </c>
      <c r="AU1240" s="194" t="s">
        <v>82</v>
      </c>
      <c r="AV1240" s="14" t="s">
        <v>82</v>
      </c>
      <c r="AW1240" s="14" t="s">
        <v>34</v>
      </c>
      <c r="AX1240" s="14" t="s">
        <v>80</v>
      </c>
      <c r="AY1240" s="194" t="s">
        <v>154</v>
      </c>
    </row>
    <row r="1241" s="2" customFormat="1" ht="24.15" customHeight="1">
      <c r="A1241" s="40"/>
      <c r="B1241" s="166"/>
      <c r="C1241" s="222" t="s">
        <v>1621</v>
      </c>
      <c r="D1241" s="222" t="s">
        <v>817</v>
      </c>
      <c r="E1241" s="223" t="s">
        <v>1622</v>
      </c>
      <c r="F1241" s="224" t="s">
        <v>1623</v>
      </c>
      <c r="G1241" s="225" t="s">
        <v>186</v>
      </c>
      <c r="H1241" s="226">
        <v>206.387</v>
      </c>
      <c r="I1241" s="227"/>
      <c r="J1241" s="228">
        <f>ROUND(I1241*H1241,2)</f>
        <v>0</v>
      </c>
      <c r="K1241" s="224" t="s">
        <v>161</v>
      </c>
      <c r="L1241" s="229"/>
      <c r="M1241" s="230" t="s">
        <v>3</v>
      </c>
      <c r="N1241" s="231" t="s">
        <v>43</v>
      </c>
      <c r="O1241" s="74"/>
      <c r="P1241" s="176">
        <f>O1241*H1241</f>
        <v>0</v>
      </c>
      <c r="Q1241" s="176">
        <v>0.00013999999999999999</v>
      </c>
      <c r="R1241" s="176">
        <f>Q1241*H1241</f>
        <v>0.028894179999999998</v>
      </c>
      <c r="S1241" s="176">
        <v>0</v>
      </c>
      <c r="T1241" s="177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178" t="s">
        <v>495</v>
      </c>
      <c r="AT1241" s="178" t="s">
        <v>817</v>
      </c>
      <c r="AU1241" s="178" t="s">
        <v>82</v>
      </c>
      <c r="AY1241" s="21" t="s">
        <v>154</v>
      </c>
      <c r="BE1241" s="179">
        <f>IF(N1241="základní",J1241,0)</f>
        <v>0</v>
      </c>
      <c r="BF1241" s="179">
        <f>IF(N1241="snížená",J1241,0)</f>
        <v>0</v>
      </c>
      <c r="BG1241" s="179">
        <f>IF(N1241="zákl. přenesená",J1241,0)</f>
        <v>0</v>
      </c>
      <c r="BH1241" s="179">
        <f>IF(N1241="sníž. přenesená",J1241,0)</f>
        <v>0</v>
      </c>
      <c r="BI1241" s="179">
        <f>IF(N1241="nulová",J1241,0)</f>
        <v>0</v>
      </c>
      <c r="BJ1241" s="21" t="s">
        <v>80</v>
      </c>
      <c r="BK1241" s="179">
        <f>ROUND(I1241*H1241,2)</f>
        <v>0</v>
      </c>
      <c r="BL1241" s="21" t="s">
        <v>322</v>
      </c>
      <c r="BM1241" s="178" t="s">
        <v>1624</v>
      </c>
    </row>
    <row r="1242" s="2" customFormat="1" ht="49.05" customHeight="1">
      <c r="A1242" s="40"/>
      <c r="B1242" s="166"/>
      <c r="C1242" s="167" t="s">
        <v>1625</v>
      </c>
      <c r="D1242" s="167" t="s">
        <v>157</v>
      </c>
      <c r="E1242" s="168" t="s">
        <v>1626</v>
      </c>
      <c r="F1242" s="169" t="s">
        <v>1627</v>
      </c>
      <c r="G1242" s="170" t="s">
        <v>435</v>
      </c>
      <c r="H1242" s="171">
        <v>0.029000000000000001</v>
      </c>
      <c r="I1242" s="172"/>
      <c r="J1242" s="173">
        <f>ROUND(I1242*H1242,2)</f>
        <v>0</v>
      </c>
      <c r="K1242" s="169" t="s">
        <v>161</v>
      </c>
      <c r="L1242" s="41"/>
      <c r="M1242" s="174" t="s">
        <v>3</v>
      </c>
      <c r="N1242" s="175" t="s">
        <v>43</v>
      </c>
      <c r="O1242" s="74"/>
      <c r="P1242" s="176">
        <f>O1242*H1242</f>
        <v>0</v>
      </c>
      <c r="Q1242" s="176">
        <v>0</v>
      </c>
      <c r="R1242" s="176">
        <f>Q1242*H1242</f>
        <v>0</v>
      </c>
      <c r="S1242" s="176">
        <v>0</v>
      </c>
      <c r="T1242" s="177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178" t="s">
        <v>322</v>
      </c>
      <c r="AT1242" s="178" t="s">
        <v>157</v>
      </c>
      <c r="AU1242" s="178" t="s">
        <v>82</v>
      </c>
      <c r="AY1242" s="21" t="s">
        <v>154</v>
      </c>
      <c r="BE1242" s="179">
        <f>IF(N1242="základní",J1242,0)</f>
        <v>0</v>
      </c>
      <c r="BF1242" s="179">
        <f>IF(N1242="snížená",J1242,0)</f>
        <v>0</v>
      </c>
      <c r="BG1242" s="179">
        <f>IF(N1242="zákl. přenesená",J1242,0)</f>
        <v>0</v>
      </c>
      <c r="BH1242" s="179">
        <f>IF(N1242="sníž. přenesená",J1242,0)</f>
        <v>0</v>
      </c>
      <c r="BI1242" s="179">
        <f>IF(N1242="nulová",J1242,0)</f>
        <v>0</v>
      </c>
      <c r="BJ1242" s="21" t="s">
        <v>80</v>
      </c>
      <c r="BK1242" s="179">
        <f>ROUND(I1242*H1242,2)</f>
        <v>0</v>
      </c>
      <c r="BL1242" s="21" t="s">
        <v>322</v>
      </c>
      <c r="BM1242" s="178" t="s">
        <v>1628</v>
      </c>
    </row>
    <row r="1243" s="2" customFormat="1">
      <c r="A1243" s="40"/>
      <c r="B1243" s="41"/>
      <c r="C1243" s="40"/>
      <c r="D1243" s="180" t="s">
        <v>164</v>
      </c>
      <c r="E1243" s="40"/>
      <c r="F1243" s="181" t="s">
        <v>1629</v>
      </c>
      <c r="G1243" s="40"/>
      <c r="H1243" s="40"/>
      <c r="I1243" s="182"/>
      <c r="J1243" s="40"/>
      <c r="K1243" s="40"/>
      <c r="L1243" s="41"/>
      <c r="M1243" s="183"/>
      <c r="N1243" s="184"/>
      <c r="O1243" s="74"/>
      <c r="P1243" s="74"/>
      <c r="Q1243" s="74"/>
      <c r="R1243" s="74"/>
      <c r="S1243" s="74"/>
      <c r="T1243" s="75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21" t="s">
        <v>164</v>
      </c>
      <c r="AU1243" s="21" t="s">
        <v>82</v>
      </c>
    </row>
    <row r="1244" s="12" customFormat="1" ht="22.8" customHeight="1">
      <c r="A1244" s="12"/>
      <c r="B1244" s="153"/>
      <c r="C1244" s="12"/>
      <c r="D1244" s="154" t="s">
        <v>71</v>
      </c>
      <c r="E1244" s="164" t="s">
        <v>636</v>
      </c>
      <c r="F1244" s="164" t="s">
        <v>637</v>
      </c>
      <c r="G1244" s="12"/>
      <c r="H1244" s="12"/>
      <c r="I1244" s="156"/>
      <c r="J1244" s="165">
        <f>BK1244</f>
        <v>0</v>
      </c>
      <c r="K1244" s="12"/>
      <c r="L1244" s="153"/>
      <c r="M1244" s="158"/>
      <c r="N1244" s="159"/>
      <c r="O1244" s="159"/>
      <c r="P1244" s="160">
        <f>SUM(P1245:P1444)</f>
        <v>0</v>
      </c>
      <c r="Q1244" s="159"/>
      <c r="R1244" s="160">
        <f>SUM(R1245:R1444)</f>
        <v>1.3961600000000001</v>
      </c>
      <c r="S1244" s="159"/>
      <c r="T1244" s="161">
        <f>SUM(T1245:T1444)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154" t="s">
        <v>82</v>
      </c>
      <c r="AT1244" s="162" t="s">
        <v>71</v>
      </c>
      <c r="AU1244" s="162" t="s">
        <v>80</v>
      </c>
      <c r="AY1244" s="154" t="s">
        <v>154</v>
      </c>
      <c r="BK1244" s="163">
        <f>SUM(BK1245:BK1444)</f>
        <v>0</v>
      </c>
    </row>
    <row r="1245" s="2" customFormat="1" ht="37.8" customHeight="1">
      <c r="A1245" s="40"/>
      <c r="B1245" s="166"/>
      <c r="C1245" s="167" t="s">
        <v>1630</v>
      </c>
      <c r="D1245" s="167" t="s">
        <v>157</v>
      </c>
      <c r="E1245" s="168" t="s">
        <v>1631</v>
      </c>
      <c r="F1245" s="169" t="s">
        <v>1632</v>
      </c>
      <c r="G1245" s="170" t="s">
        <v>317</v>
      </c>
      <c r="H1245" s="171">
        <v>9</v>
      </c>
      <c r="I1245" s="172"/>
      <c r="J1245" s="173">
        <f>ROUND(I1245*H1245,2)</f>
        <v>0</v>
      </c>
      <c r="K1245" s="169" t="s">
        <v>161</v>
      </c>
      <c r="L1245" s="41"/>
      <c r="M1245" s="174" t="s">
        <v>3</v>
      </c>
      <c r="N1245" s="175" t="s">
        <v>43</v>
      </c>
      <c r="O1245" s="74"/>
      <c r="P1245" s="176">
        <f>O1245*H1245</f>
        <v>0</v>
      </c>
      <c r="Q1245" s="176">
        <v>0.00040000000000000002</v>
      </c>
      <c r="R1245" s="176">
        <f>Q1245*H1245</f>
        <v>0.0036000000000000003</v>
      </c>
      <c r="S1245" s="176">
        <v>0</v>
      </c>
      <c r="T1245" s="177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178" t="s">
        <v>322</v>
      </c>
      <c r="AT1245" s="178" t="s">
        <v>157</v>
      </c>
      <c r="AU1245" s="178" t="s">
        <v>82</v>
      </c>
      <c r="AY1245" s="21" t="s">
        <v>154</v>
      </c>
      <c r="BE1245" s="179">
        <f>IF(N1245="základní",J1245,0)</f>
        <v>0</v>
      </c>
      <c r="BF1245" s="179">
        <f>IF(N1245="snížená",J1245,0)</f>
        <v>0</v>
      </c>
      <c r="BG1245" s="179">
        <f>IF(N1245="zákl. přenesená",J1245,0)</f>
        <v>0</v>
      </c>
      <c r="BH1245" s="179">
        <f>IF(N1245="sníž. přenesená",J1245,0)</f>
        <v>0</v>
      </c>
      <c r="BI1245" s="179">
        <f>IF(N1245="nulová",J1245,0)</f>
        <v>0</v>
      </c>
      <c r="BJ1245" s="21" t="s">
        <v>80</v>
      </c>
      <c r="BK1245" s="179">
        <f>ROUND(I1245*H1245,2)</f>
        <v>0</v>
      </c>
      <c r="BL1245" s="21" t="s">
        <v>322</v>
      </c>
      <c r="BM1245" s="178" t="s">
        <v>1633</v>
      </c>
    </row>
    <row r="1246" s="2" customFormat="1">
      <c r="A1246" s="40"/>
      <c r="B1246" s="41"/>
      <c r="C1246" s="40"/>
      <c r="D1246" s="180" t="s">
        <v>164</v>
      </c>
      <c r="E1246" s="40"/>
      <c r="F1246" s="181" t="s">
        <v>1634</v>
      </c>
      <c r="G1246" s="40"/>
      <c r="H1246" s="40"/>
      <c r="I1246" s="182"/>
      <c r="J1246" s="40"/>
      <c r="K1246" s="40"/>
      <c r="L1246" s="41"/>
      <c r="M1246" s="183"/>
      <c r="N1246" s="184"/>
      <c r="O1246" s="74"/>
      <c r="P1246" s="74"/>
      <c r="Q1246" s="74"/>
      <c r="R1246" s="74"/>
      <c r="S1246" s="74"/>
      <c r="T1246" s="75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21" t="s">
        <v>164</v>
      </c>
      <c r="AU1246" s="21" t="s">
        <v>82</v>
      </c>
    </row>
    <row r="1247" s="13" customFormat="1">
      <c r="A1247" s="13"/>
      <c r="B1247" s="185"/>
      <c r="C1247" s="13"/>
      <c r="D1247" s="186" t="s">
        <v>166</v>
      </c>
      <c r="E1247" s="187" t="s">
        <v>3</v>
      </c>
      <c r="F1247" s="188" t="s">
        <v>1635</v>
      </c>
      <c r="G1247" s="13"/>
      <c r="H1247" s="187" t="s">
        <v>3</v>
      </c>
      <c r="I1247" s="189"/>
      <c r="J1247" s="13"/>
      <c r="K1247" s="13"/>
      <c r="L1247" s="185"/>
      <c r="M1247" s="190"/>
      <c r="N1247" s="191"/>
      <c r="O1247" s="191"/>
      <c r="P1247" s="191"/>
      <c r="Q1247" s="191"/>
      <c r="R1247" s="191"/>
      <c r="S1247" s="191"/>
      <c r="T1247" s="19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87" t="s">
        <v>166</v>
      </c>
      <c r="AU1247" s="187" t="s">
        <v>82</v>
      </c>
      <c r="AV1247" s="13" t="s">
        <v>80</v>
      </c>
      <c r="AW1247" s="13" t="s">
        <v>34</v>
      </c>
      <c r="AX1247" s="13" t="s">
        <v>72</v>
      </c>
      <c r="AY1247" s="187" t="s">
        <v>154</v>
      </c>
    </row>
    <row r="1248" s="14" customFormat="1">
      <c r="A1248" s="14"/>
      <c r="B1248" s="193"/>
      <c r="C1248" s="14"/>
      <c r="D1248" s="186" t="s">
        <v>166</v>
      </c>
      <c r="E1248" s="194" t="s">
        <v>3</v>
      </c>
      <c r="F1248" s="195" t="s">
        <v>919</v>
      </c>
      <c r="G1248" s="14"/>
      <c r="H1248" s="196">
        <v>5</v>
      </c>
      <c r="I1248" s="197"/>
      <c r="J1248" s="14"/>
      <c r="K1248" s="14"/>
      <c r="L1248" s="193"/>
      <c r="M1248" s="198"/>
      <c r="N1248" s="199"/>
      <c r="O1248" s="199"/>
      <c r="P1248" s="199"/>
      <c r="Q1248" s="199"/>
      <c r="R1248" s="199"/>
      <c r="S1248" s="199"/>
      <c r="T1248" s="20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194" t="s">
        <v>166</v>
      </c>
      <c r="AU1248" s="194" t="s">
        <v>82</v>
      </c>
      <c r="AV1248" s="14" t="s">
        <v>82</v>
      </c>
      <c r="AW1248" s="14" t="s">
        <v>34</v>
      </c>
      <c r="AX1248" s="14" t="s">
        <v>72</v>
      </c>
      <c r="AY1248" s="194" t="s">
        <v>154</v>
      </c>
    </row>
    <row r="1249" s="13" customFormat="1">
      <c r="A1249" s="13"/>
      <c r="B1249" s="185"/>
      <c r="C1249" s="13"/>
      <c r="D1249" s="186" t="s">
        <v>166</v>
      </c>
      <c r="E1249" s="187" t="s">
        <v>3</v>
      </c>
      <c r="F1249" s="188" t="s">
        <v>1636</v>
      </c>
      <c r="G1249" s="13"/>
      <c r="H1249" s="187" t="s">
        <v>3</v>
      </c>
      <c r="I1249" s="189"/>
      <c r="J1249" s="13"/>
      <c r="K1249" s="13"/>
      <c r="L1249" s="185"/>
      <c r="M1249" s="190"/>
      <c r="N1249" s="191"/>
      <c r="O1249" s="191"/>
      <c r="P1249" s="191"/>
      <c r="Q1249" s="191"/>
      <c r="R1249" s="191"/>
      <c r="S1249" s="191"/>
      <c r="T1249" s="19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87" t="s">
        <v>166</v>
      </c>
      <c r="AU1249" s="187" t="s">
        <v>82</v>
      </c>
      <c r="AV1249" s="13" t="s">
        <v>80</v>
      </c>
      <c r="AW1249" s="13" t="s">
        <v>34</v>
      </c>
      <c r="AX1249" s="13" t="s">
        <v>72</v>
      </c>
      <c r="AY1249" s="187" t="s">
        <v>154</v>
      </c>
    </row>
    <row r="1250" s="14" customFormat="1">
      <c r="A1250" s="14"/>
      <c r="B1250" s="193"/>
      <c r="C1250" s="14"/>
      <c r="D1250" s="186" t="s">
        <v>166</v>
      </c>
      <c r="E1250" s="194" t="s">
        <v>3</v>
      </c>
      <c r="F1250" s="195" t="s">
        <v>656</v>
      </c>
      <c r="G1250" s="14"/>
      <c r="H1250" s="196">
        <v>2</v>
      </c>
      <c r="I1250" s="197"/>
      <c r="J1250" s="14"/>
      <c r="K1250" s="14"/>
      <c r="L1250" s="193"/>
      <c r="M1250" s="198"/>
      <c r="N1250" s="199"/>
      <c r="O1250" s="199"/>
      <c r="P1250" s="199"/>
      <c r="Q1250" s="199"/>
      <c r="R1250" s="199"/>
      <c r="S1250" s="199"/>
      <c r="T1250" s="20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194" t="s">
        <v>166</v>
      </c>
      <c r="AU1250" s="194" t="s">
        <v>82</v>
      </c>
      <c r="AV1250" s="14" t="s">
        <v>82</v>
      </c>
      <c r="AW1250" s="14" t="s">
        <v>34</v>
      </c>
      <c r="AX1250" s="14" t="s">
        <v>72</v>
      </c>
      <c r="AY1250" s="194" t="s">
        <v>154</v>
      </c>
    </row>
    <row r="1251" s="13" customFormat="1">
      <c r="A1251" s="13"/>
      <c r="B1251" s="185"/>
      <c r="C1251" s="13"/>
      <c r="D1251" s="186" t="s">
        <v>166</v>
      </c>
      <c r="E1251" s="187" t="s">
        <v>3</v>
      </c>
      <c r="F1251" s="188" t="s">
        <v>1637</v>
      </c>
      <c r="G1251" s="13"/>
      <c r="H1251" s="187" t="s">
        <v>3</v>
      </c>
      <c r="I1251" s="189"/>
      <c r="J1251" s="13"/>
      <c r="K1251" s="13"/>
      <c r="L1251" s="185"/>
      <c r="M1251" s="190"/>
      <c r="N1251" s="191"/>
      <c r="O1251" s="191"/>
      <c r="P1251" s="191"/>
      <c r="Q1251" s="191"/>
      <c r="R1251" s="191"/>
      <c r="S1251" s="191"/>
      <c r="T1251" s="19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87" t="s">
        <v>166</v>
      </c>
      <c r="AU1251" s="187" t="s">
        <v>82</v>
      </c>
      <c r="AV1251" s="13" t="s">
        <v>80</v>
      </c>
      <c r="AW1251" s="13" t="s">
        <v>34</v>
      </c>
      <c r="AX1251" s="13" t="s">
        <v>72</v>
      </c>
      <c r="AY1251" s="187" t="s">
        <v>154</v>
      </c>
    </row>
    <row r="1252" s="14" customFormat="1">
      <c r="A1252" s="14"/>
      <c r="B1252" s="193"/>
      <c r="C1252" s="14"/>
      <c r="D1252" s="186" t="s">
        <v>166</v>
      </c>
      <c r="E1252" s="194" t="s">
        <v>3</v>
      </c>
      <c r="F1252" s="195" t="s">
        <v>80</v>
      </c>
      <c r="G1252" s="14"/>
      <c r="H1252" s="196">
        <v>1</v>
      </c>
      <c r="I1252" s="197"/>
      <c r="J1252" s="14"/>
      <c r="K1252" s="14"/>
      <c r="L1252" s="193"/>
      <c r="M1252" s="198"/>
      <c r="N1252" s="199"/>
      <c r="O1252" s="199"/>
      <c r="P1252" s="199"/>
      <c r="Q1252" s="199"/>
      <c r="R1252" s="199"/>
      <c r="S1252" s="199"/>
      <c r="T1252" s="20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194" t="s">
        <v>166</v>
      </c>
      <c r="AU1252" s="194" t="s">
        <v>82</v>
      </c>
      <c r="AV1252" s="14" t="s">
        <v>82</v>
      </c>
      <c r="AW1252" s="14" t="s">
        <v>34</v>
      </c>
      <c r="AX1252" s="14" t="s">
        <v>72</v>
      </c>
      <c r="AY1252" s="194" t="s">
        <v>154</v>
      </c>
    </row>
    <row r="1253" s="13" customFormat="1">
      <c r="A1253" s="13"/>
      <c r="B1253" s="185"/>
      <c r="C1253" s="13"/>
      <c r="D1253" s="186" t="s">
        <v>166</v>
      </c>
      <c r="E1253" s="187" t="s">
        <v>3</v>
      </c>
      <c r="F1253" s="188" t="s">
        <v>1638</v>
      </c>
      <c r="G1253" s="13"/>
      <c r="H1253" s="187" t="s">
        <v>3</v>
      </c>
      <c r="I1253" s="189"/>
      <c r="J1253" s="13"/>
      <c r="K1253" s="13"/>
      <c r="L1253" s="185"/>
      <c r="M1253" s="190"/>
      <c r="N1253" s="191"/>
      <c r="O1253" s="191"/>
      <c r="P1253" s="191"/>
      <c r="Q1253" s="191"/>
      <c r="R1253" s="191"/>
      <c r="S1253" s="191"/>
      <c r="T1253" s="19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87" t="s">
        <v>166</v>
      </c>
      <c r="AU1253" s="187" t="s">
        <v>82</v>
      </c>
      <c r="AV1253" s="13" t="s">
        <v>80</v>
      </c>
      <c r="AW1253" s="13" t="s">
        <v>34</v>
      </c>
      <c r="AX1253" s="13" t="s">
        <v>72</v>
      </c>
      <c r="AY1253" s="187" t="s">
        <v>154</v>
      </c>
    </row>
    <row r="1254" s="14" customFormat="1">
      <c r="A1254" s="14"/>
      <c r="B1254" s="193"/>
      <c r="C1254" s="14"/>
      <c r="D1254" s="186" t="s">
        <v>166</v>
      </c>
      <c r="E1254" s="194" t="s">
        <v>3</v>
      </c>
      <c r="F1254" s="195" t="s">
        <v>80</v>
      </c>
      <c r="G1254" s="14"/>
      <c r="H1254" s="196">
        <v>1</v>
      </c>
      <c r="I1254" s="197"/>
      <c r="J1254" s="14"/>
      <c r="K1254" s="14"/>
      <c r="L1254" s="193"/>
      <c r="M1254" s="198"/>
      <c r="N1254" s="199"/>
      <c r="O1254" s="199"/>
      <c r="P1254" s="199"/>
      <c r="Q1254" s="199"/>
      <c r="R1254" s="199"/>
      <c r="S1254" s="199"/>
      <c r="T1254" s="20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194" t="s">
        <v>166</v>
      </c>
      <c r="AU1254" s="194" t="s">
        <v>82</v>
      </c>
      <c r="AV1254" s="14" t="s">
        <v>82</v>
      </c>
      <c r="AW1254" s="14" t="s">
        <v>34</v>
      </c>
      <c r="AX1254" s="14" t="s">
        <v>72</v>
      </c>
      <c r="AY1254" s="194" t="s">
        <v>154</v>
      </c>
    </row>
    <row r="1255" s="15" customFormat="1">
      <c r="A1255" s="15"/>
      <c r="B1255" s="201"/>
      <c r="C1255" s="15"/>
      <c r="D1255" s="186" t="s">
        <v>166</v>
      </c>
      <c r="E1255" s="202" t="s">
        <v>3</v>
      </c>
      <c r="F1255" s="203" t="s">
        <v>171</v>
      </c>
      <c r="G1255" s="15"/>
      <c r="H1255" s="204">
        <v>9</v>
      </c>
      <c r="I1255" s="205"/>
      <c r="J1255" s="15"/>
      <c r="K1255" s="15"/>
      <c r="L1255" s="201"/>
      <c r="M1255" s="206"/>
      <c r="N1255" s="207"/>
      <c r="O1255" s="207"/>
      <c r="P1255" s="207"/>
      <c r="Q1255" s="207"/>
      <c r="R1255" s="207"/>
      <c r="S1255" s="207"/>
      <c r="T1255" s="208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02" t="s">
        <v>166</v>
      </c>
      <c r="AU1255" s="202" t="s">
        <v>82</v>
      </c>
      <c r="AV1255" s="15" t="s">
        <v>162</v>
      </c>
      <c r="AW1255" s="15" t="s">
        <v>34</v>
      </c>
      <c r="AX1255" s="15" t="s">
        <v>80</v>
      </c>
      <c r="AY1255" s="202" t="s">
        <v>154</v>
      </c>
    </row>
    <row r="1256" s="2" customFormat="1" ht="37.8" customHeight="1">
      <c r="A1256" s="40"/>
      <c r="B1256" s="166"/>
      <c r="C1256" s="222" t="s">
        <v>1639</v>
      </c>
      <c r="D1256" s="222" t="s">
        <v>817</v>
      </c>
      <c r="E1256" s="223" t="s">
        <v>1640</v>
      </c>
      <c r="F1256" s="224" t="s">
        <v>1641</v>
      </c>
      <c r="G1256" s="225" t="s">
        <v>317</v>
      </c>
      <c r="H1256" s="226">
        <v>9</v>
      </c>
      <c r="I1256" s="227"/>
      <c r="J1256" s="228">
        <f>ROUND(I1256*H1256,2)</f>
        <v>0</v>
      </c>
      <c r="K1256" s="224" t="s">
        <v>161</v>
      </c>
      <c r="L1256" s="229"/>
      <c r="M1256" s="230" t="s">
        <v>3</v>
      </c>
      <c r="N1256" s="231" t="s">
        <v>43</v>
      </c>
      <c r="O1256" s="74"/>
      <c r="P1256" s="176">
        <f>O1256*H1256</f>
        <v>0</v>
      </c>
      <c r="Q1256" s="176">
        <v>0.016</v>
      </c>
      <c r="R1256" s="176">
        <f>Q1256*H1256</f>
        <v>0.14400000000000002</v>
      </c>
      <c r="S1256" s="176">
        <v>0</v>
      </c>
      <c r="T1256" s="177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178" t="s">
        <v>495</v>
      </c>
      <c r="AT1256" s="178" t="s">
        <v>817</v>
      </c>
      <c r="AU1256" s="178" t="s">
        <v>82</v>
      </c>
      <c r="AY1256" s="21" t="s">
        <v>154</v>
      </c>
      <c r="BE1256" s="179">
        <f>IF(N1256="základní",J1256,0)</f>
        <v>0</v>
      </c>
      <c r="BF1256" s="179">
        <f>IF(N1256="snížená",J1256,0)</f>
        <v>0</v>
      </c>
      <c r="BG1256" s="179">
        <f>IF(N1256="zákl. přenesená",J1256,0)</f>
        <v>0</v>
      </c>
      <c r="BH1256" s="179">
        <f>IF(N1256="sníž. přenesená",J1256,0)</f>
        <v>0</v>
      </c>
      <c r="BI1256" s="179">
        <f>IF(N1256="nulová",J1256,0)</f>
        <v>0</v>
      </c>
      <c r="BJ1256" s="21" t="s">
        <v>80</v>
      </c>
      <c r="BK1256" s="179">
        <f>ROUND(I1256*H1256,2)</f>
        <v>0</v>
      </c>
      <c r="BL1256" s="21" t="s">
        <v>322</v>
      </c>
      <c r="BM1256" s="178" t="s">
        <v>1642</v>
      </c>
    </row>
    <row r="1257" s="13" customFormat="1">
      <c r="A1257" s="13"/>
      <c r="B1257" s="185"/>
      <c r="C1257" s="13"/>
      <c r="D1257" s="186" t="s">
        <v>166</v>
      </c>
      <c r="E1257" s="187" t="s">
        <v>3</v>
      </c>
      <c r="F1257" s="188" t="s">
        <v>1635</v>
      </c>
      <c r="G1257" s="13"/>
      <c r="H1257" s="187" t="s">
        <v>3</v>
      </c>
      <c r="I1257" s="189"/>
      <c r="J1257" s="13"/>
      <c r="K1257" s="13"/>
      <c r="L1257" s="185"/>
      <c r="M1257" s="190"/>
      <c r="N1257" s="191"/>
      <c r="O1257" s="191"/>
      <c r="P1257" s="191"/>
      <c r="Q1257" s="191"/>
      <c r="R1257" s="191"/>
      <c r="S1257" s="191"/>
      <c r="T1257" s="19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187" t="s">
        <v>166</v>
      </c>
      <c r="AU1257" s="187" t="s">
        <v>82</v>
      </c>
      <c r="AV1257" s="13" t="s">
        <v>80</v>
      </c>
      <c r="AW1257" s="13" t="s">
        <v>34</v>
      </c>
      <c r="AX1257" s="13" t="s">
        <v>72</v>
      </c>
      <c r="AY1257" s="187" t="s">
        <v>154</v>
      </c>
    </row>
    <row r="1258" s="14" customFormat="1">
      <c r="A1258" s="14"/>
      <c r="B1258" s="193"/>
      <c r="C1258" s="14"/>
      <c r="D1258" s="186" t="s">
        <v>166</v>
      </c>
      <c r="E1258" s="194" t="s">
        <v>3</v>
      </c>
      <c r="F1258" s="195" t="s">
        <v>919</v>
      </c>
      <c r="G1258" s="14"/>
      <c r="H1258" s="196">
        <v>5</v>
      </c>
      <c r="I1258" s="197"/>
      <c r="J1258" s="14"/>
      <c r="K1258" s="14"/>
      <c r="L1258" s="193"/>
      <c r="M1258" s="198"/>
      <c r="N1258" s="199"/>
      <c r="O1258" s="199"/>
      <c r="P1258" s="199"/>
      <c r="Q1258" s="199"/>
      <c r="R1258" s="199"/>
      <c r="S1258" s="199"/>
      <c r="T1258" s="20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194" t="s">
        <v>166</v>
      </c>
      <c r="AU1258" s="194" t="s">
        <v>82</v>
      </c>
      <c r="AV1258" s="14" t="s">
        <v>82</v>
      </c>
      <c r="AW1258" s="14" t="s">
        <v>34</v>
      </c>
      <c r="AX1258" s="14" t="s">
        <v>72</v>
      </c>
      <c r="AY1258" s="194" t="s">
        <v>154</v>
      </c>
    </row>
    <row r="1259" s="13" customFormat="1">
      <c r="A1259" s="13"/>
      <c r="B1259" s="185"/>
      <c r="C1259" s="13"/>
      <c r="D1259" s="186" t="s">
        <v>166</v>
      </c>
      <c r="E1259" s="187" t="s">
        <v>3</v>
      </c>
      <c r="F1259" s="188" t="s">
        <v>222</v>
      </c>
      <c r="G1259" s="13"/>
      <c r="H1259" s="187" t="s">
        <v>3</v>
      </c>
      <c r="I1259" s="189"/>
      <c r="J1259" s="13"/>
      <c r="K1259" s="13"/>
      <c r="L1259" s="185"/>
      <c r="M1259" s="190"/>
      <c r="N1259" s="191"/>
      <c r="O1259" s="191"/>
      <c r="P1259" s="191"/>
      <c r="Q1259" s="191"/>
      <c r="R1259" s="191"/>
      <c r="S1259" s="191"/>
      <c r="T1259" s="19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187" t="s">
        <v>166</v>
      </c>
      <c r="AU1259" s="187" t="s">
        <v>82</v>
      </c>
      <c r="AV1259" s="13" t="s">
        <v>80</v>
      </c>
      <c r="AW1259" s="13" t="s">
        <v>34</v>
      </c>
      <c r="AX1259" s="13" t="s">
        <v>72</v>
      </c>
      <c r="AY1259" s="187" t="s">
        <v>154</v>
      </c>
    </row>
    <row r="1260" s="14" customFormat="1">
      <c r="A1260" s="14"/>
      <c r="B1260" s="193"/>
      <c r="C1260" s="14"/>
      <c r="D1260" s="186" t="s">
        <v>166</v>
      </c>
      <c r="E1260" s="194" t="s">
        <v>3</v>
      </c>
      <c r="F1260" s="195" t="s">
        <v>656</v>
      </c>
      <c r="G1260" s="14"/>
      <c r="H1260" s="196">
        <v>2</v>
      </c>
      <c r="I1260" s="197"/>
      <c r="J1260" s="14"/>
      <c r="K1260" s="14"/>
      <c r="L1260" s="193"/>
      <c r="M1260" s="198"/>
      <c r="N1260" s="199"/>
      <c r="O1260" s="199"/>
      <c r="P1260" s="199"/>
      <c r="Q1260" s="199"/>
      <c r="R1260" s="199"/>
      <c r="S1260" s="199"/>
      <c r="T1260" s="20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194" t="s">
        <v>166</v>
      </c>
      <c r="AU1260" s="194" t="s">
        <v>82</v>
      </c>
      <c r="AV1260" s="14" t="s">
        <v>82</v>
      </c>
      <c r="AW1260" s="14" t="s">
        <v>34</v>
      </c>
      <c r="AX1260" s="14" t="s">
        <v>72</v>
      </c>
      <c r="AY1260" s="194" t="s">
        <v>154</v>
      </c>
    </row>
    <row r="1261" s="13" customFormat="1">
      <c r="A1261" s="13"/>
      <c r="B1261" s="185"/>
      <c r="C1261" s="13"/>
      <c r="D1261" s="186" t="s">
        <v>166</v>
      </c>
      <c r="E1261" s="187" t="s">
        <v>3</v>
      </c>
      <c r="F1261" s="188" t="s">
        <v>1637</v>
      </c>
      <c r="G1261" s="13"/>
      <c r="H1261" s="187" t="s">
        <v>3</v>
      </c>
      <c r="I1261" s="189"/>
      <c r="J1261" s="13"/>
      <c r="K1261" s="13"/>
      <c r="L1261" s="185"/>
      <c r="M1261" s="190"/>
      <c r="N1261" s="191"/>
      <c r="O1261" s="191"/>
      <c r="P1261" s="191"/>
      <c r="Q1261" s="191"/>
      <c r="R1261" s="191"/>
      <c r="S1261" s="191"/>
      <c r="T1261" s="19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187" t="s">
        <v>166</v>
      </c>
      <c r="AU1261" s="187" t="s">
        <v>82</v>
      </c>
      <c r="AV1261" s="13" t="s">
        <v>80</v>
      </c>
      <c r="AW1261" s="13" t="s">
        <v>34</v>
      </c>
      <c r="AX1261" s="13" t="s">
        <v>72</v>
      </c>
      <c r="AY1261" s="187" t="s">
        <v>154</v>
      </c>
    </row>
    <row r="1262" s="14" customFormat="1">
      <c r="A1262" s="14"/>
      <c r="B1262" s="193"/>
      <c r="C1262" s="14"/>
      <c r="D1262" s="186" t="s">
        <v>166</v>
      </c>
      <c r="E1262" s="194" t="s">
        <v>3</v>
      </c>
      <c r="F1262" s="195" t="s">
        <v>80</v>
      </c>
      <c r="G1262" s="14"/>
      <c r="H1262" s="196">
        <v>1</v>
      </c>
      <c r="I1262" s="197"/>
      <c r="J1262" s="14"/>
      <c r="K1262" s="14"/>
      <c r="L1262" s="193"/>
      <c r="M1262" s="198"/>
      <c r="N1262" s="199"/>
      <c r="O1262" s="199"/>
      <c r="P1262" s="199"/>
      <c r="Q1262" s="199"/>
      <c r="R1262" s="199"/>
      <c r="S1262" s="199"/>
      <c r="T1262" s="20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194" t="s">
        <v>166</v>
      </c>
      <c r="AU1262" s="194" t="s">
        <v>82</v>
      </c>
      <c r="AV1262" s="14" t="s">
        <v>82</v>
      </c>
      <c r="AW1262" s="14" t="s">
        <v>34</v>
      </c>
      <c r="AX1262" s="14" t="s">
        <v>72</v>
      </c>
      <c r="AY1262" s="194" t="s">
        <v>154</v>
      </c>
    </row>
    <row r="1263" s="13" customFormat="1">
      <c r="A1263" s="13"/>
      <c r="B1263" s="185"/>
      <c r="C1263" s="13"/>
      <c r="D1263" s="186" t="s">
        <v>166</v>
      </c>
      <c r="E1263" s="187" t="s">
        <v>3</v>
      </c>
      <c r="F1263" s="188" t="s">
        <v>1638</v>
      </c>
      <c r="G1263" s="13"/>
      <c r="H1263" s="187" t="s">
        <v>3</v>
      </c>
      <c r="I1263" s="189"/>
      <c r="J1263" s="13"/>
      <c r="K1263" s="13"/>
      <c r="L1263" s="185"/>
      <c r="M1263" s="190"/>
      <c r="N1263" s="191"/>
      <c r="O1263" s="191"/>
      <c r="P1263" s="191"/>
      <c r="Q1263" s="191"/>
      <c r="R1263" s="191"/>
      <c r="S1263" s="191"/>
      <c r="T1263" s="19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87" t="s">
        <v>166</v>
      </c>
      <c r="AU1263" s="187" t="s">
        <v>82</v>
      </c>
      <c r="AV1263" s="13" t="s">
        <v>80</v>
      </c>
      <c r="AW1263" s="13" t="s">
        <v>34</v>
      </c>
      <c r="AX1263" s="13" t="s">
        <v>72</v>
      </c>
      <c r="AY1263" s="187" t="s">
        <v>154</v>
      </c>
    </row>
    <row r="1264" s="14" customFormat="1">
      <c r="A1264" s="14"/>
      <c r="B1264" s="193"/>
      <c r="C1264" s="14"/>
      <c r="D1264" s="186" t="s">
        <v>166</v>
      </c>
      <c r="E1264" s="194" t="s">
        <v>3</v>
      </c>
      <c r="F1264" s="195" t="s">
        <v>80</v>
      </c>
      <c r="G1264" s="14"/>
      <c r="H1264" s="196">
        <v>1</v>
      </c>
      <c r="I1264" s="197"/>
      <c r="J1264" s="14"/>
      <c r="K1264" s="14"/>
      <c r="L1264" s="193"/>
      <c r="M1264" s="198"/>
      <c r="N1264" s="199"/>
      <c r="O1264" s="199"/>
      <c r="P1264" s="199"/>
      <c r="Q1264" s="199"/>
      <c r="R1264" s="199"/>
      <c r="S1264" s="199"/>
      <c r="T1264" s="20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194" t="s">
        <v>166</v>
      </c>
      <c r="AU1264" s="194" t="s">
        <v>82</v>
      </c>
      <c r="AV1264" s="14" t="s">
        <v>82</v>
      </c>
      <c r="AW1264" s="14" t="s">
        <v>34</v>
      </c>
      <c r="AX1264" s="14" t="s">
        <v>72</v>
      </c>
      <c r="AY1264" s="194" t="s">
        <v>154</v>
      </c>
    </row>
    <row r="1265" s="15" customFormat="1">
      <c r="A1265" s="15"/>
      <c r="B1265" s="201"/>
      <c r="C1265" s="15"/>
      <c r="D1265" s="186" t="s">
        <v>166</v>
      </c>
      <c r="E1265" s="202" t="s">
        <v>3</v>
      </c>
      <c r="F1265" s="203" t="s">
        <v>171</v>
      </c>
      <c r="G1265" s="15"/>
      <c r="H1265" s="204">
        <v>9</v>
      </c>
      <c r="I1265" s="205"/>
      <c r="J1265" s="15"/>
      <c r="K1265" s="15"/>
      <c r="L1265" s="201"/>
      <c r="M1265" s="206"/>
      <c r="N1265" s="207"/>
      <c r="O1265" s="207"/>
      <c r="P1265" s="207"/>
      <c r="Q1265" s="207"/>
      <c r="R1265" s="207"/>
      <c r="S1265" s="207"/>
      <c r="T1265" s="208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02" t="s">
        <v>166</v>
      </c>
      <c r="AU1265" s="202" t="s">
        <v>82</v>
      </c>
      <c r="AV1265" s="15" t="s">
        <v>162</v>
      </c>
      <c r="AW1265" s="15" t="s">
        <v>34</v>
      </c>
      <c r="AX1265" s="15" t="s">
        <v>80</v>
      </c>
      <c r="AY1265" s="202" t="s">
        <v>154</v>
      </c>
    </row>
    <row r="1266" s="2" customFormat="1" ht="37.8" customHeight="1">
      <c r="A1266" s="40"/>
      <c r="B1266" s="166"/>
      <c r="C1266" s="167" t="s">
        <v>1643</v>
      </c>
      <c r="D1266" s="167" t="s">
        <v>157</v>
      </c>
      <c r="E1266" s="168" t="s">
        <v>1644</v>
      </c>
      <c r="F1266" s="169" t="s">
        <v>1645</v>
      </c>
      <c r="G1266" s="170" t="s">
        <v>317</v>
      </c>
      <c r="H1266" s="171">
        <v>1</v>
      </c>
      <c r="I1266" s="172"/>
      <c r="J1266" s="173">
        <f>ROUND(I1266*H1266,2)</f>
        <v>0</v>
      </c>
      <c r="K1266" s="169" t="s">
        <v>161</v>
      </c>
      <c r="L1266" s="41"/>
      <c r="M1266" s="174" t="s">
        <v>3</v>
      </c>
      <c r="N1266" s="175" t="s">
        <v>43</v>
      </c>
      <c r="O1266" s="74"/>
      <c r="P1266" s="176">
        <f>O1266*H1266</f>
        <v>0</v>
      </c>
      <c r="Q1266" s="176">
        <v>0</v>
      </c>
      <c r="R1266" s="176">
        <f>Q1266*H1266</f>
        <v>0</v>
      </c>
      <c r="S1266" s="176">
        <v>0</v>
      </c>
      <c r="T1266" s="177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178" t="s">
        <v>322</v>
      </c>
      <c r="AT1266" s="178" t="s">
        <v>157</v>
      </c>
      <c r="AU1266" s="178" t="s">
        <v>82</v>
      </c>
      <c r="AY1266" s="21" t="s">
        <v>154</v>
      </c>
      <c r="BE1266" s="179">
        <f>IF(N1266="základní",J1266,0)</f>
        <v>0</v>
      </c>
      <c r="BF1266" s="179">
        <f>IF(N1266="snížená",J1266,0)</f>
        <v>0</v>
      </c>
      <c r="BG1266" s="179">
        <f>IF(N1266="zákl. přenesená",J1266,0)</f>
        <v>0</v>
      </c>
      <c r="BH1266" s="179">
        <f>IF(N1266="sníž. přenesená",J1266,0)</f>
        <v>0</v>
      </c>
      <c r="BI1266" s="179">
        <f>IF(N1266="nulová",J1266,0)</f>
        <v>0</v>
      </c>
      <c r="BJ1266" s="21" t="s">
        <v>80</v>
      </c>
      <c r="BK1266" s="179">
        <f>ROUND(I1266*H1266,2)</f>
        <v>0</v>
      </c>
      <c r="BL1266" s="21" t="s">
        <v>322</v>
      </c>
      <c r="BM1266" s="178" t="s">
        <v>1646</v>
      </c>
    </row>
    <row r="1267" s="2" customFormat="1">
      <c r="A1267" s="40"/>
      <c r="B1267" s="41"/>
      <c r="C1267" s="40"/>
      <c r="D1267" s="180" t="s">
        <v>164</v>
      </c>
      <c r="E1267" s="40"/>
      <c r="F1267" s="181" t="s">
        <v>1647</v>
      </c>
      <c r="G1267" s="40"/>
      <c r="H1267" s="40"/>
      <c r="I1267" s="182"/>
      <c r="J1267" s="40"/>
      <c r="K1267" s="40"/>
      <c r="L1267" s="41"/>
      <c r="M1267" s="183"/>
      <c r="N1267" s="184"/>
      <c r="O1267" s="74"/>
      <c r="P1267" s="74"/>
      <c r="Q1267" s="74"/>
      <c r="R1267" s="74"/>
      <c r="S1267" s="74"/>
      <c r="T1267" s="75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21" t="s">
        <v>164</v>
      </c>
      <c r="AU1267" s="21" t="s">
        <v>82</v>
      </c>
    </row>
    <row r="1268" s="13" customFormat="1">
      <c r="A1268" s="13"/>
      <c r="B1268" s="185"/>
      <c r="C1268" s="13"/>
      <c r="D1268" s="186" t="s">
        <v>166</v>
      </c>
      <c r="E1268" s="187" t="s">
        <v>3</v>
      </c>
      <c r="F1268" s="188" t="s">
        <v>1648</v>
      </c>
      <c r="G1268" s="13"/>
      <c r="H1268" s="187" t="s">
        <v>3</v>
      </c>
      <c r="I1268" s="189"/>
      <c r="J1268" s="13"/>
      <c r="K1268" s="13"/>
      <c r="L1268" s="185"/>
      <c r="M1268" s="190"/>
      <c r="N1268" s="191"/>
      <c r="O1268" s="191"/>
      <c r="P1268" s="191"/>
      <c r="Q1268" s="191"/>
      <c r="R1268" s="191"/>
      <c r="S1268" s="191"/>
      <c r="T1268" s="19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87" t="s">
        <v>166</v>
      </c>
      <c r="AU1268" s="187" t="s">
        <v>82</v>
      </c>
      <c r="AV1268" s="13" t="s">
        <v>80</v>
      </c>
      <c r="AW1268" s="13" t="s">
        <v>34</v>
      </c>
      <c r="AX1268" s="13" t="s">
        <v>72</v>
      </c>
      <c r="AY1268" s="187" t="s">
        <v>154</v>
      </c>
    </row>
    <row r="1269" s="14" customFormat="1">
      <c r="A1269" s="14"/>
      <c r="B1269" s="193"/>
      <c r="C1269" s="14"/>
      <c r="D1269" s="186" t="s">
        <v>166</v>
      </c>
      <c r="E1269" s="194" t="s">
        <v>3</v>
      </c>
      <c r="F1269" s="195" t="s">
        <v>80</v>
      </c>
      <c r="G1269" s="14"/>
      <c r="H1269" s="196">
        <v>1</v>
      </c>
      <c r="I1269" s="197"/>
      <c r="J1269" s="14"/>
      <c r="K1269" s="14"/>
      <c r="L1269" s="193"/>
      <c r="M1269" s="198"/>
      <c r="N1269" s="199"/>
      <c r="O1269" s="199"/>
      <c r="P1269" s="199"/>
      <c r="Q1269" s="199"/>
      <c r="R1269" s="199"/>
      <c r="S1269" s="199"/>
      <c r="T1269" s="20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194" t="s">
        <v>166</v>
      </c>
      <c r="AU1269" s="194" t="s">
        <v>82</v>
      </c>
      <c r="AV1269" s="14" t="s">
        <v>82</v>
      </c>
      <c r="AW1269" s="14" t="s">
        <v>34</v>
      </c>
      <c r="AX1269" s="14" t="s">
        <v>80</v>
      </c>
      <c r="AY1269" s="194" t="s">
        <v>154</v>
      </c>
    </row>
    <row r="1270" s="2" customFormat="1" ht="33" customHeight="1">
      <c r="A1270" s="40"/>
      <c r="B1270" s="166"/>
      <c r="C1270" s="222" t="s">
        <v>1649</v>
      </c>
      <c r="D1270" s="222" t="s">
        <v>817</v>
      </c>
      <c r="E1270" s="223" t="s">
        <v>1650</v>
      </c>
      <c r="F1270" s="224" t="s">
        <v>1651</v>
      </c>
      <c r="G1270" s="225" t="s">
        <v>317</v>
      </c>
      <c r="H1270" s="226">
        <v>1</v>
      </c>
      <c r="I1270" s="227"/>
      <c r="J1270" s="228">
        <f>ROUND(I1270*H1270,2)</f>
        <v>0</v>
      </c>
      <c r="K1270" s="224" t="s">
        <v>161</v>
      </c>
      <c r="L1270" s="229"/>
      <c r="M1270" s="230" t="s">
        <v>3</v>
      </c>
      <c r="N1270" s="231" t="s">
        <v>43</v>
      </c>
      <c r="O1270" s="74"/>
      <c r="P1270" s="176">
        <f>O1270*H1270</f>
        <v>0</v>
      </c>
      <c r="Q1270" s="176">
        <v>0.024299999999999999</v>
      </c>
      <c r="R1270" s="176">
        <f>Q1270*H1270</f>
        <v>0.024299999999999999</v>
      </c>
      <c r="S1270" s="176">
        <v>0</v>
      </c>
      <c r="T1270" s="177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178" t="s">
        <v>495</v>
      </c>
      <c r="AT1270" s="178" t="s">
        <v>817</v>
      </c>
      <c r="AU1270" s="178" t="s">
        <v>82</v>
      </c>
      <c r="AY1270" s="21" t="s">
        <v>154</v>
      </c>
      <c r="BE1270" s="179">
        <f>IF(N1270="základní",J1270,0)</f>
        <v>0</v>
      </c>
      <c r="BF1270" s="179">
        <f>IF(N1270="snížená",J1270,0)</f>
        <v>0</v>
      </c>
      <c r="BG1270" s="179">
        <f>IF(N1270="zákl. přenesená",J1270,0)</f>
        <v>0</v>
      </c>
      <c r="BH1270" s="179">
        <f>IF(N1270="sníž. přenesená",J1270,0)</f>
        <v>0</v>
      </c>
      <c r="BI1270" s="179">
        <f>IF(N1270="nulová",J1270,0)</f>
        <v>0</v>
      </c>
      <c r="BJ1270" s="21" t="s">
        <v>80</v>
      </c>
      <c r="BK1270" s="179">
        <f>ROUND(I1270*H1270,2)</f>
        <v>0</v>
      </c>
      <c r="BL1270" s="21" t="s">
        <v>322</v>
      </c>
      <c r="BM1270" s="178" t="s">
        <v>1652</v>
      </c>
    </row>
    <row r="1271" s="13" customFormat="1">
      <c r="A1271" s="13"/>
      <c r="B1271" s="185"/>
      <c r="C1271" s="13"/>
      <c r="D1271" s="186" t="s">
        <v>166</v>
      </c>
      <c r="E1271" s="187" t="s">
        <v>3</v>
      </c>
      <c r="F1271" s="188" t="s">
        <v>1648</v>
      </c>
      <c r="G1271" s="13"/>
      <c r="H1271" s="187" t="s">
        <v>3</v>
      </c>
      <c r="I1271" s="189"/>
      <c r="J1271" s="13"/>
      <c r="K1271" s="13"/>
      <c r="L1271" s="185"/>
      <c r="M1271" s="190"/>
      <c r="N1271" s="191"/>
      <c r="O1271" s="191"/>
      <c r="P1271" s="191"/>
      <c r="Q1271" s="191"/>
      <c r="R1271" s="191"/>
      <c r="S1271" s="191"/>
      <c r="T1271" s="19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187" t="s">
        <v>166</v>
      </c>
      <c r="AU1271" s="187" t="s">
        <v>82</v>
      </c>
      <c r="AV1271" s="13" t="s">
        <v>80</v>
      </c>
      <c r="AW1271" s="13" t="s">
        <v>34</v>
      </c>
      <c r="AX1271" s="13" t="s">
        <v>72</v>
      </c>
      <c r="AY1271" s="187" t="s">
        <v>154</v>
      </c>
    </row>
    <row r="1272" s="14" customFormat="1">
      <c r="A1272" s="14"/>
      <c r="B1272" s="193"/>
      <c r="C1272" s="14"/>
      <c r="D1272" s="186" t="s">
        <v>166</v>
      </c>
      <c r="E1272" s="194" t="s">
        <v>3</v>
      </c>
      <c r="F1272" s="195" t="s">
        <v>80</v>
      </c>
      <c r="G1272" s="14"/>
      <c r="H1272" s="196">
        <v>1</v>
      </c>
      <c r="I1272" s="197"/>
      <c r="J1272" s="14"/>
      <c r="K1272" s="14"/>
      <c r="L1272" s="193"/>
      <c r="M1272" s="198"/>
      <c r="N1272" s="199"/>
      <c r="O1272" s="199"/>
      <c r="P1272" s="199"/>
      <c r="Q1272" s="199"/>
      <c r="R1272" s="199"/>
      <c r="S1272" s="199"/>
      <c r="T1272" s="200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194" t="s">
        <v>166</v>
      </c>
      <c r="AU1272" s="194" t="s">
        <v>82</v>
      </c>
      <c r="AV1272" s="14" t="s">
        <v>82</v>
      </c>
      <c r="AW1272" s="14" t="s">
        <v>34</v>
      </c>
      <c r="AX1272" s="14" t="s">
        <v>80</v>
      </c>
      <c r="AY1272" s="194" t="s">
        <v>154</v>
      </c>
    </row>
    <row r="1273" s="2" customFormat="1" ht="37.8" customHeight="1">
      <c r="A1273" s="40"/>
      <c r="B1273" s="166"/>
      <c r="C1273" s="167" t="s">
        <v>1653</v>
      </c>
      <c r="D1273" s="167" t="s">
        <v>157</v>
      </c>
      <c r="E1273" s="168" t="s">
        <v>1654</v>
      </c>
      <c r="F1273" s="169" t="s">
        <v>1655</v>
      </c>
      <c r="G1273" s="170" t="s">
        <v>317</v>
      </c>
      <c r="H1273" s="171">
        <v>1</v>
      </c>
      <c r="I1273" s="172"/>
      <c r="J1273" s="173">
        <f>ROUND(I1273*H1273,2)</f>
        <v>0</v>
      </c>
      <c r="K1273" s="169" t="s">
        <v>161</v>
      </c>
      <c r="L1273" s="41"/>
      <c r="M1273" s="174" t="s">
        <v>3</v>
      </c>
      <c r="N1273" s="175" t="s">
        <v>43</v>
      </c>
      <c r="O1273" s="74"/>
      <c r="P1273" s="176">
        <f>O1273*H1273</f>
        <v>0</v>
      </c>
      <c r="Q1273" s="176">
        <v>0.00040999999999999999</v>
      </c>
      <c r="R1273" s="176">
        <f>Q1273*H1273</f>
        <v>0.00040999999999999999</v>
      </c>
      <c r="S1273" s="176">
        <v>0</v>
      </c>
      <c r="T1273" s="177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178" t="s">
        <v>322</v>
      </c>
      <c r="AT1273" s="178" t="s">
        <v>157</v>
      </c>
      <c r="AU1273" s="178" t="s">
        <v>82</v>
      </c>
      <c r="AY1273" s="21" t="s">
        <v>154</v>
      </c>
      <c r="BE1273" s="179">
        <f>IF(N1273="základní",J1273,0)</f>
        <v>0</v>
      </c>
      <c r="BF1273" s="179">
        <f>IF(N1273="snížená",J1273,0)</f>
        <v>0</v>
      </c>
      <c r="BG1273" s="179">
        <f>IF(N1273="zákl. přenesená",J1273,0)</f>
        <v>0</v>
      </c>
      <c r="BH1273" s="179">
        <f>IF(N1273="sníž. přenesená",J1273,0)</f>
        <v>0</v>
      </c>
      <c r="BI1273" s="179">
        <f>IF(N1273="nulová",J1273,0)</f>
        <v>0</v>
      </c>
      <c r="BJ1273" s="21" t="s">
        <v>80</v>
      </c>
      <c r="BK1273" s="179">
        <f>ROUND(I1273*H1273,2)</f>
        <v>0</v>
      </c>
      <c r="BL1273" s="21" t="s">
        <v>322</v>
      </c>
      <c r="BM1273" s="178" t="s">
        <v>1656</v>
      </c>
    </row>
    <row r="1274" s="2" customFormat="1">
      <c r="A1274" s="40"/>
      <c r="B1274" s="41"/>
      <c r="C1274" s="40"/>
      <c r="D1274" s="180" t="s">
        <v>164</v>
      </c>
      <c r="E1274" s="40"/>
      <c r="F1274" s="181" t="s">
        <v>1657</v>
      </c>
      <c r="G1274" s="40"/>
      <c r="H1274" s="40"/>
      <c r="I1274" s="182"/>
      <c r="J1274" s="40"/>
      <c r="K1274" s="40"/>
      <c r="L1274" s="41"/>
      <c r="M1274" s="183"/>
      <c r="N1274" s="184"/>
      <c r="O1274" s="74"/>
      <c r="P1274" s="74"/>
      <c r="Q1274" s="74"/>
      <c r="R1274" s="74"/>
      <c r="S1274" s="74"/>
      <c r="T1274" s="75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21" t="s">
        <v>164</v>
      </c>
      <c r="AU1274" s="21" t="s">
        <v>82</v>
      </c>
    </row>
    <row r="1275" s="13" customFormat="1">
      <c r="A1275" s="13"/>
      <c r="B1275" s="185"/>
      <c r="C1275" s="13"/>
      <c r="D1275" s="186" t="s">
        <v>166</v>
      </c>
      <c r="E1275" s="187" t="s">
        <v>3</v>
      </c>
      <c r="F1275" s="188" t="s">
        <v>1658</v>
      </c>
      <c r="G1275" s="13"/>
      <c r="H1275" s="187" t="s">
        <v>3</v>
      </c>
      <c r="I1275" s="189"/>
      <c r="J1275" s="13"/>
      <c r="K1275" s="13"/>
      <c r="L1275" s="185"/>
      <c r="M1275" s="190"/>
      <c r="N1275" s="191"/>
      <c r="O1275" s="191"/>
      <c r="P1275" s="191"/>
      <c r="Q1275" s="191"/>
      <c r="R1275" s="191"/>
      <c r="S1275" s="191"/>
      <c r="T1275" s="19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187" t="s">
        <v>166</v>
      </c>
      <c r="AU1275" s="187" t="s">
        <v>82</v>
      </c>
      <c r="AV1275" s="13" t="s">
        <v>80</v>
      </c>
      <c r="AW1275" s="13" t="s">
        <v>34</v>
      </c>
      <c r="AX1275" s="13" t="s">
        <v>72</v>
      </c>
      <c r="AY1275" s="187" t="s">
        <v>154</v>
      </c>
    </row>
    <row r="1276" s="14" customFormat="1">
      <c r="A1276" s="14"/>
      <c r="B1276" s="193"/>
      <c r="C1276" s="14"/>
      <c r="D1276" s="186" t="s">
        <v>166</v>
      </c>
      <c r="E1276" s="194" t="s">
        <v>3</v>
      </c>
      <c r="F1276" s="195" t="s">
        <v>80</v>
      </c>
      <c r="G1276" s="14"/>
      <c r="H1276" s="196">
        <v>1</v>
      </c>
      <c r="I1276" s="197"/>
      <c r="J1276" s="14"/>
      <c r="K1276" s="14"/>
      <c r="L1276" s="193"/>
      <c r="M1276" s="198"/>
      <c r="N1276" s="199"/>
      <c r="O1276" s="199"/>
      <c r="P1276" s="199"/>
      <c r="Q1276" s="199"/>
      <c r="R1276" s="199"/>
      <c r="S1276" s="199"/>
      <c r="T1276" s="20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194" t="s">
        <v>166</v>
      </c>
      <c r="AU1276" s="194" t="s">
        <v>82</v>
      </c>
      <c r="AV1276" s="14" t="s">
        <v>82</v>
      </c>
      <c r="AW1276" s="14" t="s">
        <v>34</v>
      </c>
      <c r="AX1276" s="14" t="s">
        <v>80</v>
      </c>
      <c r="AY1276" s="194" t="s">
        <v>154</v>
      </c>
    </row>
    <row r="1277" s="2" customFormat="1" ht="37.8" customHeight="1">
      <c r="A1277" s="40"/>
      <c r="B1277" s="166"/>
      <c r="C1277" s="222" t="s">
        <v>1659</v>
      </c>
      <c r="D1277" s="222" t="s">
        <v>817</v>
      </c>
      <c r="E1277" s="223" t="s">
        <v>1660</v>
      </c>
      <c r="F1277" s="224" t="s">
        <v>1661</v>
      </c>
      <c r="G1277" s="225" t="s">
        <v>317</v>
      </c>
      <c r="H1277" s="226">
        <v>1</v>
      </c>
      <c r="I1277" s="227"/>
      <c r="J1277" s="228">
        <f>ROUND(I1277*H1277,2)</f>
        <v>0</v>
      </c>
      <c r="K1277" s="224" t="s">
        <v>161</v>
      </c>
      <c r="L1277" s="229"/>
      <c r="M1277" s="230" t="s">
        <v>3</v>
      </c>
      <c r="N1277" s="231" t="s">
        <v>43</v>
      </c>
      <c r="O1277" s="74"/>
      <c r="P1277" s="176">
        <f>O1277*H1277</f>
        <v>0</v>
      </c>
      <c r="Q1277" s="176">
        <v>0.017999999999999999</v>
      </c>
      <c r="R1277" s="176">
        <f>Q1277*H1277</f>
        <v>0.017999999999999999</v>
      </c>
      <c r="S1277" s="176">
        <v>0</v>
      </c>
      <c r="T1277" s="177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178" t="s">
        <v>495</v>
      </c>
      <c r="AT1277" s="178" t="s">
        <v>817</v>
      </c>
      <c r="AU1277" s="178" t="s">
        <v>82</v>
      </c>
      <c r="AY1277" s="21" t="s">
        <v>154</v>
      </c>
      <c r="BE1277" s="179">
        <f>IF(N1277="základní",J1277,0)</f>
        <v>0</v>
      </c>
      <c r="BF1277" s="179">
        <f>IF(N1277="snížená",J1277,0)</f>
        <v>0</v>
      </c>
      <c r="BG1277" s="179">
        <f>IF(N1277="zákl. přenesená",J1277,0)</f>
        <v>0</v>
      </c>
      <c r="BH1277" s="179">
        <f>IF(N1277="sníž. přenesená",J1277,0)</f>
        <v>0</v>
      </c>
      <c r="BI1277" s="179">
        <f>IF(N1277="nulová",J1277,0)</f>
        <v>0</v>
      </c>
      <c r="BJ1277" s="21" t="s">
        <v>80</v>
      </c>
      <c r="BK1277" s="179">
        <f>ROUND(I1277*H1277,2)</f>
        <v>0</v>
      </c>
      <c r="BL1277" s="21" t="s">
        <v>322</v>
      </c>
      <c r="BM1277" s="178" t="s">
        <v>1662</v>
      </c>
    </row>
    <row r="1278" s="13" customFormat="1">
      <c r="A1278" s="13"/>
      <c r="B1278" s="185"/>
      <c r="C1278" s="13"/>
      <c r="D1278" s="186" t="s">
        <v>166</v>
      </c>
      <c r="E1278" s="187" t="s">
        <v>3</v>
      </c>
      <c r="F1278" s="188" t="s">
        <v>1658</v>
      </c>
      <c r="G1278" s="13"/>
      <c r="H1278" s="187" t="s">
        <v>3</v>
      </c>
      <c r="I1278" s="189"/>
      <c r="J1278" s="13"/>
      <c r="K1278" s="13"/>
      <c r="L1278" s="185"/>
      <c r="M1278" s="190"/>
      <c r="N1278" s="191"/>
      <c r="O1278" s="191"/>
      <c r="P1278" s="191"/>
      <c r="Q1278" s="191"/>
      <c r="R1278" s="191"/>
      <c r="S1278" s="191"/>
      <c r="T1278" s="19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87" t="s">
        <v>166</v>
      </c>
      <c r="AU1278" s="187" t="s">
        <v>82</v>
      </c>
      <c r="AV1278" s="13" t="s">
        <v>80</v>
      </c>
      <c r="AW1278" s="13" t="s">
        <v>34</v>
      </c>
      <c r="AX1278" s="13" t="s">
        <v>72</v>
      </c>
      <c r="AY1278" s="187" t="s">
        <v>154</v>
      </c>
    </row>
    <row r="1279" s="14" customFormat="1">
      <c r="A1279" s="14"/>
      <c r="B1279" s="193"/>
      <c r="C1279" s="14"/>
      <c r="D1279" s="186" t="s">
        <v>166</v>
      </c>
      <c r="E1279" s="194" t="s">
        <v>3</v>
      </c>
      <c r="F1279" s="195" t="s">
        <v>80</v>
      </c>
      <c r="G1279" s="14"/>
      <c r="H1279" s="196">
        <v>1</v>
      </c>
      <c r="I1279" s="197"/>
      <c r="J1279" s="14"/>
      <c r="K1279" s="14"/>
      <c r="L1279" s="193"/>
      <c r="M1279" s="198"/>
      <c r="N1279" s="199"/>
      <c r="O1279" s="199"/>
      <c r="P1279" s="199"/>
      <c r="Q1279" s="199"/>
      <c r="R1279" s="199"/>
      <c r="S1279" s="199"/>
      <c r="T1279" s="20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194" t="s">
        <v>166</v>
      </c>
      <c r="AU1279" s="194" t="s">
        <v>82</v>
      </c>
      <c r="AV1279" s="14" t="s">
        <v>82</v>
      </c>
      <c r="AW1279" s="14" t="s">
        <v>34</v>
      </c>
      <c r="AX1279" s="14" t="s">
        <v>80</v>
      </c>
      <c r="AY1279" s="194" t="s">
        <v>154</v>
      </c>
    </row>
    <row r="1280" s="2" customFormat="1" ht="37.8" customHeight="1">
      <c r="A1280" s="40"/>
      <c r="B1280" s="166"/>
      <c r="C1280" s="167" t="s">
        <v>1663</v>
      </c>
      <c r="D1280" s="167" t="s">
        <v>157</v>
      </c>
      <c r="E1280" s="168" t="s">
        <v>1664</v>
      </c>
      <c r="F1280" s="169" t="s">
        <v>1665</v>
      </c>
      <c r="G1280" s="170" t="s">
        <v>317</v>
      </c>
      <c r="H1280" s="171">
        <v>8</v>
      </c>
      <c r="I1280" s="172"/>
      <c r="J1280" s="173">
        <f>ROUND(I1280*H1280,2)</f>
        <v>0</v>
      </c>
      <c r="K1280" s="169" t="s">
        <v>161</v>
      </c>
      <c r="L1280" s="41"/>
      <c r="M1280" s="174" t="s">
        <v>3</v>
      </c>
      <c r="N1280" s="175" t="s">
        <v>43</v>
      </c>
      <c r="O1280" s="74"/>
      <c r="P1280" s="176">
        <f>O1280*H1280</f>
        <v>0</v>
      </c>
      <c r="Q1280" s="176">
        <v>0</v>
      </c>
      <c r="R1280" s="176">
        <f>Q1280*H1280</f>
        <v>0</v>
      </c>
      <c r="S1280" s="176">
        <v>0</v>
      </c>
      <c r="T1280" s="177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178" t="s">
        <v>322</v>
      </c>
      <c r="AT1280" s="178" t="s">
        <v>157</v>
      </c>
      <c r="AU1280" s="178" t="s">
        <v>82</v>
      </c>
      <c r="AY1280" s="21" t="s">
        <v>154</v>
      </c>
      <c r="BE1280" s="179">
        <f>IF(N1280="základní",J1280,0)</f>
        <v>0</v>
      </c>
      <c r="BF1280" s="179">
        <f>IF(N1280="snížená",J1280,0)</f>
        <v>0</v>
      </c>
      <c r="BG1280" s="179">
        <f>IF(N1280="zákl. přenesená",J1280,0)</f>
        <v>0</v>
      </c>
      <c r="BH1280" s="179">
        <f>IF(N1280="sníž. přenesená",J1280,0)</f>
        <v>0</v>
      </c>
      <c r="BI1280" s="179">
        <f>IF(N1280="nulová",J1280,0)</f>
        <v>0</v>
      </c>
      <c r="BJ1280" s="21" t="s">
        <v>80</v>
      </c>
      <c r="BK1280" s="179">
        <f>ROUND(I1280*H1280,2)</f>
        <v>0</v>
      </c>
      <c r="BL1280" s="21" t="s">
        <v>322</v>
      </c>
      <c r="BM1280" s="178" t="s">
        <v>1666</v>
      </c>
    </row>
    <row r="1281" s="2" customFormat="1">
      <c r="A1281" s="40"/>
      <c r="B1281" s="41"/>
      <c r="C1281" s="40"/>
      <c r="D1281" s="180" t="s">
        <v>164</v>
      </c>
      <c r="E1281" s="40"/>
      <c r="F1281" s="181" t="s">
        <v>1667</v>
      </c>
      <c r="G1281" s="40"/>
      <c r="H1281" s="40"/>
      <c r="I1281" s="182"/>
      <c r="J1281" s="40"/>
      <c r="K1281" s="40"/>
      <c r="L1281" s="41"/>
      <c r="M1281" s="183"/>
      <c r="N1281" s="184"/>
      <c r="O1281" s="74"/>
      <c r="P1281" s="74"/>
      <c r="Q1281" s="74"/>
      <c r="R1281" s="74"/>
      <c r="S1281" s="74"/>
      <c r="T1281" s="75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21" t="s">
        <v>164</v>
      </c>
      <c r="AU1281" s="21" t="s">
        <v>82</v>
      </c>
    </row>
    <row r="1282" s="13" customFormat="1">
      <c r="A1282" s="13"/>
      <c r="B1282" s="185"/>
      <c r="C1282" s="13"/>
      <c r="D1282" s="186" t="s">
        <v>166</v>
      </c>
      <c r="E1282" s="187" t="s">
        <v>3</v>
      </c>
      <c r="F1282" s="188" t="s">
        <v>1668</v>
      </c>
      <c r="G1282" s="13"/>
      <c r="H1282" s="187" t="s">
        <v>3</v>
      </c>
      <c r="I1282" s="189"/>
      <c r="J1282" s="13"/>
      <c r="K1282" s="13"/>
      <c r="L1282" s="185"/>
      <c r="M1282" s="190"/>
      <c r="N1282" s="191"/>
      <c r="O1282" s="191"/>
      <c r="P1282" s="191"/>
      <c r="Q1282" s="191"/>
      <c r="R1282" s="191"/>
      <c r="S1282" s="191"/>
      <c r="T1282" s="19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187" t="s">
        <v>166</v>
      </c>
      <c r="AU1282" s="187" t="s">
        <v>82</v>
      </c>
      <c r="AV1282" s="13" t="s">
        <v>80</v>
      </c>
      <c r="AW1282" s="13" t="s">
        <v>34</v>
      </c>
      <c r="AX1282" s="13" t="s">
        <v>72</v>
      </c>
      <c r="AY1282" s="187" t="s">
        <v>154</v>
      </c>
    </row>
    <row r="1283" s="14" customFormat="1">
      <c r="A1283" s="14"/>
      <c r="B1283" s="193"/>
      <c r="C1283" s="14"/>
      <c r="D1283" s="186" t="s">
        <v>166</v>
      </c>
      <c r="E1283" s="194" t="s">
        <v>3</v>
      </c>
      <c r="F1283" s="195" t="s">
        <v>1669</v>
      </c>
      <c r="G1283" s="14"/>
      <c r="H1283" s="196">
        <v>5</v>
      </c>
      <c r="I1283" s="197"/>
      <c r="J1283" s="14"/>
      <c r="K1283" s="14"/>
      <c r="L1283" s="193"/>
      <c r="M1283" s="198"/>
      <c r="N1283" s="199"/>
      <c r="O1283" s="199"/>
      <c r="P1283" s="199"/>
      <c r="Q1283" s="199"/>
      <c r="R1283" s="199"/>
      <c r="S1283" s="199"/>
      <c r="T1283" s="20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194" t="s">
        <v>166</v>
      </c>
      <c r="AU1283" s="194" t="s">
        <v>82</v>
      </c>
      <c r="AV1283" s="14" t="s">
        <v>82</v>
      </c>
      <c r="AW1283" s="14" t="s">
        <v>34</v>
      </c>
      <c r="AX1283" s="14" t="s">
        <v>72</v>
      </c>
      <c r="AY1283" s="194" t="s">
        <v>154</v>
      </c>
    </row>
    <row r="1284" s="13" customFormat="1">
      <c r="A1284" s="13"/>
      <c r="B1284" s="185"/>
      <c r="C1284" s="13"/>
      <c r="D1284" s="186" t="s">
        <v>166</v>
      </c>
      <c r="E1284" s="187" t="s">
        <v>3</v>
      </c>
      <c r="F1284" s="188" t="s">
        <v>222</v>
      </c>
      <c r="G1284" s="13"/>
      <c r="H1284" s="187" t="s">
        <v>3</v>
      </c>
      <c r="I1284" s="189"/>
      <c r="J1284" s="13"/>
      <c r="K1284" s="13"/>
      <c r="L1284" s="185"/>
      <c r="M1284" s="190"/>
      <c r="N1284" s="191"/>
      <c r="O1284" s="191"/>
      <c r="P1284" s="191"/>
      <c r="Q1284" s="191"/>
      <c r="R1284" s="191"/>
      <c r="S1284" s="191"/>
      <c r="T1284" s="19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87" t="s">
        <v>166</v>
      </c>
      <c r="AU1284" s="187" t="s">
        <v>82</v>
      </c>
      <c r="AV1284" s="13" t="s">
        <v>80</v>
      </c>
      <c r="AW1284" s="13" t="s">
        <v>34</v>
      </c>
      <c r="AX1284" s="13" t="s">
        <v>72</v>
      </c>
      <c r="AY1284" s="187" t="s">
        <v>154</v>
      </c>
    </row>
    <row r="1285" s="14" customFormat="1">
      <c r="A1285" s="14"/>
      <c r="B1285" s="193"/>
      <c r="C1285" s="14"/>
      <c r="D1285" s="186" t="s">
        <v>166</v>
      </c>
      <c r="E1285" s="194" t="s">
        <v>3</v>
      </c>
      <c r="F1285" s="195" t="s">
        <v>656</v>
      </c>
      <c r="G1285" s="14"/>
      <c r="H1285" s="196">
        <v>2</v>
      </c>
      <c r="I1285" s="197"/>
      <c r="J1285" s="14"/>
      <c r="K1285" s="14"/>
      <c r="L1285" s="193"/>
      <c r="M1285" s="198"/>
      <c r="N1285" s="199"/>
      <c r="O1285" s="199"/>
      <c r="P1285" s="199"/>
      <c r="Q1285" s="199"/>
      <c r="R1285" s="199"/>
      <c r="S1285" s="199"/>
      <c r="T1285" s="20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194" t="s">
        <v>166</v>
      </c>
      <c r="AU1285" s="194" t="s">
        <v>82</v>
      </c>
      <c r="AV1285" s="14" t="s">
        <v>82</v>
      </c>
      <c r="AW1285" s="14" t="s">
        <v>34</v>
      </c>
      <c r="AX1285" s="14" t="s">
        <v>72</v>
      </c>
      <c r="AY1285" s="194" t="s">
        <v>154</v>
      </c>
    </row>
    <row r="1286" s="13" customFormat="1">
      <c r="A1286" s="13"/>
      <c r="B1286" s="185"/>
      <c r="C1286" s="13"/>
      <c r="D1286" s="186" t="s">
        <v>166</v>
      </c>
      <c r="E1286" s="187" t="s">
        <v>3</v>
      </c>
      <c r="F1286" s="188" t="s">
        <v>1638</v>
      </c>
      <c r="G1286" s="13"/>
      <c r="H1286" s="187" t="s">
        <v>3</v>
      </c>
      <c r="I1286" s="189"/>
      <c r="J1286" s="13"/>
      <c r="K1286" s="13"/>
      <c r="L1286" s="185"/>
      <c r="M1286" s="190"/>
      <c r="N1286" s="191"/>
      <c r="O1286" s="191"/>
      <c r="P1286" s="191"/>
      <c r="Q1286" s="191"/>
      <c r="R1286" s="191"/>
      <c r="S1286" s="191"/>
      <c r="T1286" s="19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87" t="s">
        <v>166</v>
      </c>
      <c r="AU1286" s="187" t="s">
        <v>82</v>
      </c>
      <c r="AV1286" s="13" t="s">
        <v>80</v>
      </c>
      <c r="AW1286" s="13" t="s">
        <v>34</v>
      </c>
      <c r="AX1286" s="13" t="s">
        <v>72</v>
      </c>
      <c r="AY1286" s="187" t="s">
        <v>154</v>
      </c>
    </row>
    <row r="1287" s="14" customFormat="1">
      <c r="A1287" s="14"/>
      <c r="B1287" s="193"/>
      <c r="C1287" s="14"/>
      <c r="D1287" s="186" t="s">
        <v>166</v>
      </c>
      <c r="E1287" s="194" t="s">
        <v>3</v>
      </c>
      <c r="F1287" s="195" t="s">
        <v>80</v>
      </c>
      <c r="G1287" s="14"/>
      <c r="H1287" s="196">
        <v>1</v>
      </c>
      <c r="I1287" s="197"/>
      <c r="J1287" s="14"/>
      <c r="K1287" s="14"/>
      <c r="L1287" s="193"/>
      <c r="M1287" s="198"/>
      <c r="N1287" s="199"/>
      <c r="O1287" s="199"/>
      <c r="P1287" s="199"/>
      <c r="Q1287" s="199"/>
      <c r="R1287" s="199"/>
      <c r="S1287" s="199"/>
      <c r="T1287" s="20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194" t="s">
        <v>166</v>
      </c>
      <c r="AU1287" s="194" t="s">
        <v>82</v>
      </c>
      <c r="AV1287" s="14" t="s">
        <v>82</v>
      </c>
      <c r="AW1287" s="14" t="s">
        <v>34</v>
      </c>
      <c r="AX1287" s="14" t="s">
        <v>72</v>
      </c>
      <c r="AY1287" s="194" t="s">
        <v>154</v>
      </c>
    </row>
    <row r="1288" s="15" customFormat="1">
      <c r="A1288" s="15"/>
      <c r="B1288" s="201"/>
      <c r="C1288" s="15"/>
      <c r="D1288" s="186" t="s">
        <v>166</v>
      </c>
      <c r="E1288" s="202" t="s">
        <v>3</v>
      </c>
      <c r="F1288" s="203" t="s">
        <v>171</v>
      </c>
      <c r="G1288" s="15"/>
      <c r="H1288" s="204">
        <v>8</v>
      </c>
      <c r="I1288" s="205"/>
      <c r="J1288" s="15"/>
      <c r="K1288" s="15"/>
      <c r="L1288" s="201"/>
      <c r="M1288" s="206"/>
      <c r="N1288" s="207"/>
      <c r="O1288" s="207"/>
      <c r="P1288" s="207"/>
      <c r="Q1288" s="207"/>
      <c r="R1288" s="207"/>
      <c r="S1288" s="207"/>
      <c r="T1288" s="208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02" t="s">
        <v>166</v>
      </c>
      <c r="AU1288" s="202" t="s">
        <v>82</v>
      </c>
      <c r="AV1288" s="15" t="s">
        <v>162</v>
      </c>
      <c r="AW1288" s="15" t="s">
        <v>34</v>
      </c>
      <c r="AX1288" s="15" t="s">
        <v>80</v>
      </c>
      <c r="AY1288" s="202" t="s">
        <v>154</v>
      </c>
    </row>
    <row r="1289" s="2" customFormat="1" ht="33" customHeight="1">
      <c r="A1289" s="40"/>
      <c r="B1289" s="166"/>
      <c r="C1289" s="222" t="s">
        <v>1670</v>
      </c>
      <c r="D1289" s="222" t="s">
        <v>817</v>
      </c>
      <c r="E1289" s="223" t="s">
        <v>1671</v>
      </c>
      <c r="F1289" s="224" t="s">
        <v>1672</v>
      </c>
      <c r="G1289" s="225" t="s">
        <v>317</v>
      </c>
      <c r="H1289" s="226">
        <v>8</v>
      </c>
      <c r="I1289" s="227"/>
      <c r="J1289" s="228">
        <f>ROUND(I1289*H1289,2)</f>
        <v>0</v>
      </c>
      <c r="K1289" s="224" t="s">
        <v>161</v>
      </c>
      <c r="L1289" s="229"/>
      <c r="M1289" s="230" t="s">
        <v>3</v>
      </c>
      <c r="N1289" s="231" t="s">
        <v>43</v>
      </c>
      <c r="O1289" s="74"/>
      <c r="P1289" s="176">
        <f>O1289*H1289</f>
        <v>0</v>
      </c>
      <c r="Q1289" s="176">
        <v>0.021600000000000001</v>
      </c>
      <c r="R1289" s="176">
        <f>Q1289*H1289</f>
        <v>0.17280000000000001</v>
      </c>
      <c r="S1289" s="176">
        <v>0</v>
      </c>
      <c r="T1289" s="177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178" t="s">
        <v>495</v>
      </c>
      <c r="AT1289" s="178" t="s">
        <v>817</v>
      </c>
      <c r="AU1289" s="178" t="s">
        <v>82</v>
      </c>
      <c r="AY1289" s="21" t="s">
        <v>154</v>
      </c>
      <c r="BE1289" s="179">
        <f>IF(N1289="základní",J1289,0)</f>
        <v>0</v>
      </c>
      <c r="BF1289" s="179">
        <f>IF(N1289="snížená",J1289,0)</f>
        <v>0</v>
      </c>
      <c r="BG1289" s="179">
        <f>IF(N1289="zákl. přenesená",J1289,0)</f>
        <v>0</v>
      </c>
      <c r="BH1289" s="179">
        <f>IF(N1289="sníž. přenesená",J1289,0)</f>
        <v>0</v>
      </c>
      <c r="BI1289" s="179">
        <f>IF(N1289="nulová",J1289,0)</f>
        <v>0</v>
      </c>
      <c r="BJ1289" s="21" t="s">
        <v>80</v>
      </c>
      <c r="BK1289" s="179">
        <f>ROUND(I1289*H1289,2)</f>
        <v>0</v>
      </c>
      <c r="BL1289" s="21" t="s">
        <v>322</v>
      </c>
      <c r="BM1289" s="178" t="s">
        <v>1673</v>
      </c>
    </row>
    <row r="1290" s="13" customFormat="1">
      <c r="A1290" s="13"/>
      <c r="B1290" s="185"/>
      <c r="C1290" s="13"/>
      <c r="D1290" s="186" t="s">
        <v>166</v>
      </c>
      <c r="E1290" s="187" t="s">
        <v>3</v>
      </c>
      <c r="F1290" s="188" t="s">
        <v>1668</v>
      </c>
      <c r="G1290" s="13"/>
      <c r="H1290" s="187" t="s">
        <v>3</v>
      </c>
      <c r="I1290" s="189"/>
      <c r="J1290" s="13"/>
      <c r="K1290" s="13"/>
      <c r="L1290" s="185"/>
      <c r="M1290" s="190"/>
      <c r="N1290" s="191"/>
      <c r="O1290" s="191"/>
      <c r="P1290" s="191"/>
      <c r="Q1290" s="191"/>
      <c r="R1290" s="191"/>
      <c r="S1290" s="191"/>
      <c r="T1290" s="19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87" t="s">
        <v>166</v>
      </c>
      <c r="AU1290" s="187" t="s">
        <v>82</v>
      </c>
      <c r="AV1290" s="13" t="s">
        <v>80</v>
      </c>
      <c r="AW1290" s="13" t="s">
        <v>34</v>
      </c>
      <c r="AX1290" s="13" t="s">
        <v>72</v>
      </c>
      <c r="AY1290" s="187" t="s">
        <v>154</v>
      </c>
    </row>
    <row r="1291" s="14" customFormat="1">
      <c r="A1291" s="14"/>
      <c r="B1291" s="193"/>
      <c r="C1291" s="14"/>
      <c r="D1291" s="186" t="s">
        <v>166</v>
      </c>
      <c r="E1291" s="194" t="s">
        <v>3</v>
      </c>
      <c r="F1291" s="195" t="s">
        <v>1669</v>
      </c>
      <c r="G1291" s="14"/>
      <c r="H1291" s="196">
        <v>5</v>
      </c>
      <c r="I1291" s="197"/>
      <c r="J1291" s="14"/>
      <c r="K1291" s="14"/>
      <c r="L1291" s="193"/>
      <c r="M1291" s="198"/>
      <c r="N1291" s="199"/>
      <c r="O1291" s="199"/>
      <c r="P1291" s="199"/>
      <c r="Q1291" s="199"/>
      <c r="R1291" s="199"/>
      <c r="S1291" s="199"/>
      <c r="T1291" s="20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194" t="s">
        <v>166</v>
      </c>
      <c r="AU1291" s="194" t="s">
        <v>82</v>
      </c>
      <c r="AV1291" s="14" t="s">
        <v>82</v>
      </c>
      <c r="AW1291" s="14" t="s">
        <v>34</v>
      </c>
      <c r="AX1291" s="14" t="s">
        <v>72</v>
      </c>
      <c r="AY1291" s="194" t="s">
        <v>154</v>
      </c>
    </row>
    <row r="1292" s="13" customFormat="1">
      <c r="A1292" s="13"/>
      <c r="B1292" s="185"/>
      <c r="C1292" s="13"/>
      <c r="D1292" s="186" t="s">
        <v>166</v>
      </c>
      <c r="E1292" s="187" t="s">
        <v>3</v>
      </c>
      <c r="F1292" s="188" t="s">
        <v>222</v>
      </c>
      <c r="G1292" s="13"/>
      <c r="H1292" s="187" t="s">
        <v>3</v>
      </c>
      <c r="I1292" s="189"/>
      <c r="J1292" s="13"/>
      <c r="K1292" s="13"/>
      <c r="L1292" s="185"/>
      <c r="M1292" s="190"/>
      <c r="N1292" s="191"/>
      <c r="O1292" s="191"/>
      <c r="P1292" s="191"/>
      <c r="Q1292" s="191"/>
      <c r="R1292" s="191"/>
      <c r="S1292" s="191"/>
      <c r="T1292" s="19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87" t="s">
        <v>166</v>
      </c>
      <c r="AU1292" s="187" t="s">
        <v>82</v>
      </c>
      <c r="AV1292" s="13" t="s">
        <v>80</v>
      </c>
      <c r="AW1292" s="13" t="s">
        <v>34</v>
      </c>
      <c r="AX1292" s="13" t="s">
        <v>72</v>
      </c>
      <c r="AY1292" s="187" t="s">
        <v>154</v>
      </c>
    </row>
    <row r="1293" s="14" customFormat="1">
      <c r="A1293" s="14"/>
      <c r="B1293" s="193"/>
      <c r="C1293" s="14"/>
      <c r="D1293" s="186" t="s">
        <v>166</v>
      </c>
      <c r="E1293" s="194" t="s">
        <v>3</v>
      </c>
      <c r="F1293" s="195" t="s">
        <v>656</v>
      </c>
      <c r="G1293" s="14"/>
      <c r="H1293" s="196">
        <v>2</v>
      </c>
      <c r="I1293" s="197"/>
      <c r="J1293" s="14"/>
      <c r="K1293" s="14"/>
      <c r="L1293" s="193"/>
      <c r="M1293" s="198"/>
      <c r="N1293" s="199"/>
      <c r="O1293" s="199"/>
      <c r="P1293" s="199"/>
      <c r="Q1293" s="199"/>
      <c r="R1293" s="199"/>
      <c r="S1293" s="199"/>
      <c r="T1293" s="20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194" t="s">
        <v>166</v>
      </c>
      <c r="AU1293" s="194" t="s">
        <v>82</v>
      </c>
      <c r="AV1293" s="14" t="s">
        <v>82</v>
      </c>
      <c r="AW1293" s="14" t="s">
        <v>34</v>
      </c>
      <c r="AX1293" s="14" t="s">
        <v>72</v>
      </c>
      <c r="AY1293" s="194" t="s">
        <v>154</v>
      </c>
    </row>
    <row r="1294" s="13" customFormat="1">
      <c r="A1294" s="13"/>
      <c r="B1294" s="185"/>
      <c r="C1294" s="13"/>
      <c r="D1294" s="186" t="s">
        <v>166</v>
      </c>
      <c r="E1294" s="187" t="s">
        <v>3</v>
      </c>
      <c r="F1294" s="188" t="s">
        <v>1638</v>
      </c>
      <c r="G1294" s="13"/>
      <c r="H1294" s="187" t="s">
        <v>3</v>
      </c>
      <c r="I1294" s="189"/>
      <c r="J1294" s="13"/>
      <c r="K1294" s="13"/>
      <c r="L1294" s="185"/>
      <c r="M1294" s="190"/>
      <c r="N1294" s="191"/>
      <c r="O1294" s="191"/>
      <c r="P1294" s="191"/>
      <c r="Q1294" s="191"/>
      <c r="R1294" s="191"/>
      <c r="S1294" s="191"/>
      <c r="T1294" s="19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187" t="s">
        <v>166</v>
      </c>
      <c r="AU1294" s="187" t="s">
        <v>82</v>
      </c>
      <c r="AV1294" s="13" t="s">
        <v>80</v>
      </c>
      <c r="AW1294" s="13" t="s">
        <v>34</v>
      </c>
      <c r="AX1294" s="13" t="s">
        <v>72</v>
      </c>
      <c r="AY1294" s="187" t="s">
        <v>154</v>
      </c>
    </row>
    <row r="1295" s="14" customFormat="1">
      <c r="A1295" s="14"/>
      <c r="B1295" s="193"/>
      <c r="C1295" s="14"/>
      <c r="D1295" s="186" t="s">
        <v>166</v>
      </c>
      <c r="E1295" s="194" t="s">
        <v>3</v>
      </c>
      <c r="F1295" s="195" t="s">
        <v>80</v>
      </c>
      <c r="G1295" s="14"/>
      <c r="H1295" s="196">
        <v>1</v>
      </c>
      <c r="I1295" s="197"/>
      <c r="J1295" s="14"/>
      <c r="K1295" s="14"/>
      <c r="L1295" s="193"/>
      <c r="M1295" s="198"/>
      <c r="N1295" s="199"/>
      <c r="O1295" s="199"/>
      <c r="P1295" s="199"/>
      <c r="Q1295" s="199"/>
      <c r="R1295" s="199"/>
      <c r="S1295" s="199"/>
      <c r="T1295" s="20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194" t="s">
        <v>166</v>
      </c>
      <c r="AU1295" s="194" t="s">
        <v>82</v>
      </c>
      <c r="AV1295" s="14" t="s">
        <v>82</v>
      </c>
      <c r="AW1295" s="14" t="s">
        <v>34</v>
      </c>
      <c r="AX1295" s="14" t="s">
        <v>72</v>
      </c>
      <c r="AY1295" s="194" t="s">
        <v>154</v>
      </c>
    </row>
    <row r="1296" s="15" customFormat="1">
      <c r="A1296" s="15"/>
      <c r="B1296" s="201"/>
      <c r="C1296" s="15"/>
      <c r="D1296" s="186" t="s">
        <v>166</v>
      </c>
      <c r="E1296" s="202" t="s">
        <v>3</v>
      </c>
      <c r="F1296" s="203" t="s">
        <v>171</v>
      </c>
      <c r="G1296" s="15"/>
      <c r="H1296" s="204">
        <v>8</v>
      </c>
      <c r="I1296" s="205"/>
      <c r="J1296" s="15"/>
      <c r="K1296" s="15"/>
      <c r="L1296" s="201"/>
      <c r="M1296" s="206"/>
      <c r="N1296" s="207"/>
      <c r="O1296" s="207"/>
      <c r="P1296" s="207"/>
      <c r="Q1296" s="207"/>
      <c r="R1296" s="207"/>
      <c r="S1296" s="207"/>
      <c r="T1296" s="208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02" t="s">
        <v>166</v>
      </c>
      <c r="AU1296" s="202" t="s">
        <v>82</v>
      </c>
      <c r="AV1296" s="15" t="s">
        <v>162</v>
      </c>
      <c r="AW1296" s="15" t="s">
        <v>34</v>
      </c>
      <c r="AX1296" s="15" t="s">
        <v>80</v>
      </c>
      <c r="AY1296" s="202" t="s">
        <v>154</v>
      </c>
    </row>
    <row r="1297" s="2" customFormat="1" ht="37.8" customHeight="1">
      <c r="A1297" s="40"/>
      <c r="B1297" s="166"/>
      <c r="C1297" s="167" t="s">
        <v>1674</v>
      </c>
      <c r="D1297" s="167" t="s">
        <v>157</v>
      </c>
      <c r="E1297" s="168" t="s">
        <v>1675</v>
      </c>
      <c r="F1297" s="169" t="s">
        <v>1676</v>
      </c>
      <c r="G1297" s="170" t="s">
        <v>317</v>
      </c>
      <c r="H1297" s="171">
        <v>1</v>
      </c>
      <c r="I1297" s="172"/>
      <c r="J1297" s="173">
        <f>ROUND(I1297*H1297,2)</f>
        <v>0</v>
      </c>
      <c r="K1297" s="169" t="s">
        <v>161</v>
      </c>
      <c r="L1297" s="41"/>
      <c r="M1297" s="174" t="s">
        <v>3</v>
      </c>
      <c r="N1297" s="175" t="s">
        <v>43</v>
      </c>
      <c r="O1297" s="74"/>
      <c r="P1297" s="176">
        <f>O1297*H1297</f>
        <v>0</v>
      </c>
      <c r="Q1297" s="176">
        <v>0</v>
      </c>
      <c r="R1297" s="176">
        <f>Q1297*H1297</f>
        <v>0</v>
      </c>
      <c r="S1297" s="176">
        <v>0</v>
      </c>
      <c r="T1297" s="177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178" t="s">
        <v>322</v>
      </c>
      <c r="AT1297" s="178" t="s">
        <v>157</v>
      </c>
      <c r="AU1297" s="178" t="s">
        <v>82</v>
      </c>
      <c r="AY1297" s="21" t="s">
        <v>154</v>
      </c>
      <c r="BE1297" s="179">
        <f>IF(N1297="základní",J1297,0)</f>
        <v>0</v>
      </c>
      <c r="BF1297" s="179">
        <f>IF(N1297="snížená",J1297,0)</f>
        <v>0</v>
      </c>
      <c r="BG1297" s="179">
        <f>IF(N1297="zákl. přenesená",J1297,0)</f>
        <v>0</v>
      </c>
      <c r="BH1297" s="179">
        <f>IF(N1297="sníž. přenesená",J1297,0)</f>
        <v>0</v>
      </c>
      <c r="BI1297" s="179">
        <f>IF(N1297="nulová",J1297,0)</f>
        <v>0</v>
      </c>
      <c r="BJ1297" s="21" t="s">
        <v>80</v>
      </c>
      <c r="BK1297" s="179">
        <f>ROUND(I1297*H1297,2)</f>
        <v>0</v>
      </c>
      <c r="BL1297" s="21" t="s">
        <v>322</v>
      </c>
      <c r="BM1297" s="178" t="s">
        <v>1677</v>
      </c>
    </row>
    <row r="1298" s="2" customFormat="1">
      <c r="A1298" s="40"/>
      <c r="B1298" s="41"/>
      <c r="C1298" s="40"/>
      <c r="D1298" s="180" t="s">
        <v>164</v>
      </c>
      <c r="E1298" s="40"/>
      <c r="F1298" s="181" t="s">
        <v>1678</v>
      </c>
      <c r="G1298" s="40"/>
      <c r="H1298" s="40"/>
      <c r="I1298" s="182"/>
      <c r="J1298" s="40"/>
      <c r="K1298" s="40"/>
      <c r="L1298" s="41"/>
      <c r="M1298" s="183"/>
      <c r="N1298" s="184"/>
      <c r="O1298" s="74"/>
      <c r="P1298" s="74"/>
      <c r="Q1298" s="74"/>
      <c r="R1298" s="74"/>
      <c r="S1298" s="74"/>
      <c r="T1298" s="75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21" t="s">
        <v>164</v>
      </c>
      <c r="AU1298" s="21" t="s">
        <v>82</v>
      </c>
    </row>
    <row r="1299" s="13" customFormat="1">
      <c r="A1299" s="13"/>
      <c r="B1299" s="185"/>
      <c r="C1299" s="13"/>
      <c r="D1299" s="186" t="s">
        <v>166</v>
      </c>
      <c r="E1299" s="187" t="s">
        <v>3</v>
      </c>
      <c r="F1299" s="188" t="s">
        <v>1679</v>
      </c>
      <c r="G1299" s="13"/>
      <c r="H1299" s="187" t="s">
        <v>3</v>
      </c>
      <c r="I1299" s="189"/>
      <c r="J1299" s="13"/>
      <c r="K1299" s="13"/>
      <c r="L1299" s="185"/>
      <c r="M1299" s="190"/>
      <c r="N1299" s="191"/>
      <c r="O1299" s="191"/>
      <c r="P1299" s="191"/>
      <c r="Q1299" s="191"/>
      <c r="R1299" s="191"/>
      <c r="S1299" s="191"/>
      <c r="T1299" s="19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187" t="s">
        <v>166</v>
      </c>
      <c r="AU1299" s="187" t="s">
        <v>82</v>
      </c>
      <c r="AV1299" s="13" t="s">
        <v>80</v>
      </c>
      <c r="AW1299" s="13" t="s">
        <v>34</v>
      </c>
      <c r="AX1299" s="13" t="s">
        <v>72</v>
      </c>
      <c r="AY1299" s="187" t="s">
        <v>154</v>
      </c>
    </row>
    <row r="1300" s="14" customFormat="1">
      <c r="A1300" s="14"/>
      <c r="B1300" s="193"/>
      <c r="C1300" s="14"/>
      <c r="D1300" s="186" t="s">
        <v>166</v>
      </c>
      <c r="E1300" s="194" t="s">
        <v>3</v>
      </c>
      <c r="F1300" s="195" t="s">
        <v>80</v>
      </c>
      <c r="G1300" s="14"/>
      <c r="H1300" s="196">
        <v>1</v>
      </c>
      <c r="I1300" s="197"/>
      <c r="J1300" s="14"/>
      <c r="K1300" s="14"/>
      <c r="L1300" s="193"/>
      <c r="M1300" s="198"/>
      <c r="N1300" s="199"/>
      <c r="O1300" s="199"/>
      <c r="P1300" s="199"/>
      <c r="Q1300" s="199"/>
      <c r="R1300" s="199"/>
      <c r="S1300" s="199"/>
      <c r="T1300" s="20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194" t="s">
        <v>166</v>
      </c>
      <c r="AU1300" s="194" t="s">
        <v>82</v>
      </c>
      <c r="AV1300" s="14" t="s">
        <v>82</v>
      </c>
      <c r="AW1300" s="14" t="s">
        <v>34</v>
      </c>
      <c r="AX1300" s="14" t="s">
        <v>80</v>
      </c>
      <c r="AY1300" s="194" t="s">
        <v>154</v>
      </c>
    </row>
    <row r="1301" s="2" customFormat="1" ht="37.8" customHeight="1">
      <c r="A1301" s="40"/>
      <c r="B1301" s="166"/>
      <c r="C1301" s="222" t="s">
        <v>1680</v>
      </c>
      <c r="D1301" s="222" t="s">
        <v>817</v>
      </c>
      <c r="E1301" s="223" t="s">
        <v>1681</v>
      </c>
      <c r="F1301" s="224" t="s">
        <v>1682</v>
      </c>
      <c r="G1301" s="225" t="s">
        <v>317</v>
      </c>
      <c r="H1301" s="226">
        <v>1</v>
      </c>
      <c r="I1301" s="227"/>
      <c r="J1301" s="228">
        <f>ROUND(I1301*H1301,2)</f>
        <v>0</v>
      </c>
      <c r="K1301" s="224" t="s">
        <v>161</v>
      </c>
      <c r="L1301" s="229"/>
      <c r="M1301" s="230" t="s">
        <v>3</v>
      </c>
      <c r="N1301" s="231" t="s">
        <v>43</v>
      </c>
      <c r="O1301" s="74"/>
      <c r="P1301" s="176">
        <f>O1301*H1301</f>
        <v>0</v>
      </c>
      <c r="Q1301" s="176">
        <v>0.041000000000000002</v>
      </c>
      <c r="R1301" s="176">
        <f>Q1301*H1301</f>
        <v>0.041000000000000002</v>
      </c>
      <c r="S1301" s="176">
        <v>0</v>
      </c>
      <c r="T1301" s="177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178" t="s">
        <v>495</v>
      </c>
      <c r="AT1301" s="178" t="s">
        <v>817</v>
      </c>
      <c r="AU1301" s="178" t="s">
        <v>82</v>
      </c>
      <c r="AY1301" s="21" t="s">
        <v>154</v>
      </c>
      <c r="BE1301" s="179">
        <f>IF(N1301="základní",J1301,0)</f>
        <v>0</v>
      </c>
      <c r="BF1301" s="179">
        <f>IF(N1301="snížená",J1301,0)</f>
        <v>0</v>
      </c>
      <c r="BG1301" s="179">
        <f>IF(N1301="zákl. přenesená",J1301,0)</f>
        <v>0</v>
      </c>
      <c r="BH1301" s="179">
        <f>IF(N1301="sníž. přenesená",J1301,0)</f>
        <v>0</v>
      </c>
      <c r="BI1301" s="179">
        <f>IF(N1301="nulová",J1301,0)</f>
        <v>0</v>
      </c>
      <c r="BJ1301" s="21" t="s">
        <v>80</v>
      </c>
      <c r="BK1301" s="179">
        <f>ROUND(I1301*H1301,2)</f>
        <v>0</v>
      </c>
      <c r="BL1301" s="21" t="s">
        <v>322</v>
      </c>
      <c r="BM1301" s="178" t="s">
        <v>1683</v>
      </c>
    </row>
    <row r="1302" s="13" customFormat="1">
      <c r="A1302" s="13"/>
      <c r="B1302" s="185"/>
      <c r="C1302" s="13"/>
      <c r="D1302" s="186" t="s">
        <v>166</v>
      </c>
      <c r="E1302" s="187" t="s">
        <v>3</v>
      </c>
      <c r="F1302" s="188" t="s">
        <v>1684</v>
      </c>
      <c r="G1302" s="13"/>
      <c r="H1302" s="187" t="s">
        <v>3</v>
      </c>
      <c r="I1302" s="189"/>
      <c r="J1302" s="13"/>
      <c r="K1302" s="13"/>
      <c r="L1302" s="185"/>
      <c r="M1302" s="190"/>
      <c r="N1302" s="191"/>
      <c r="O1302" s="191"/>
      <c r="P1302" s="191"/>
      <c r="Q1302" s="191"/>
      <c r="R1302" s="191"/>
      <c r="S1302" s="191"/>
      <c r="T1302" s="19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87" t="s">
        <v>166</v>
      </c>
      <c r="AU1302" s="187" t="s">
        <v>82</v>
      </c>
      <c r="AV1302" s="13" t="s">
        <v>80</v>
      </c>
      <c r="AW1302" s="13" t="s">
        <v>34</v>
      </c>
      <c r="AX1302" s="13" t="s">
        <v>72</v>
      </c>
      <c r="AY1302" s="187" t="s">
        <v>154</v>
      </c>
    </row>
    <row r="1303" s="14" customFormat="1">
      <c r="A1303" s="14"/>
      <c r="B1303" s="193"/>
      <c r="C1303" s="14"/>
      <c r="D1303" s="186" t="s">
        <v>166</v>
      </c>
      <c r="E1303" s="194" t="s">
        <v>3</v>
      </c>
      <c r="F1303" s="195" t="s">
        <v>80</v>
      </c>
      <c r="G1303" s="14"/>
      <c r="H1303" s="196">
        <v>1</v>
      </c>
      <c r="I1303" s="197"/>
      <c r="J1303" s="14"/>
      <c r="K1303" s="14"/>
      <c r="L1303" s="193"/>
      <c r="M1303" s="198"/>
      <c r="N1303" s="199"/>
      <c r="O1303" s="199"/>
      <c r="P1303" s="199"/>
      <c r="Q1303" s="199"/>
      <c r="R1303" s="199"/>
      <c r="S1303" s="199"/>
      <c r="T1303" s="20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194" t="s">
        <v>166</v>
      </c>
      <c r="AU1303" s="194" t="s">
        <v>82</v>
      </c>
      <c r="AV1303" s="14" t="s">
        <v>82</v>
      </c>
      <c r="AW1303" s="14" t="s">
        <v>34</v>
      </c>
      <c r="AX1303" s="14" t="s">
        <v>80</v>
      </c>
      <c r="AY1303" s="194" t="s">
        <v>154</v>
      </c>
    </row>
    <row r="1304" s="2" customFormat="1" ht="37.8" customHeight="1">
      <c r="A1304" s="40"/>
      <c r="B1304" s="166"/>
      <c r="C1304" s="167" t="s">
        <v>1685</v>
      </c>
      <c r="D1304" s="167" t="s">
        <v>157</v>
      </c>
      <c r="E1304" s="168" t="s">
        <v>1686</v>
      </c>
      <c r="F1304" s="169" t="s">
        <v>1687</v>
      </c>
      <c r="G1304" s="170" t="s">
        <v>317</v>
      </c>
      <c r="H1304" s="171">
        <v>28</v>
      </c>
      <c r="I1304" s="172"/>
      <c r="J1304" s="173">
        <f>ROUND(I1304*H1304,2)</f>
        <v>0</v>
      </c>
      <c r="K1304" s="169" t="s">
        <v>161</v>
      </c>
      <c r="L1304" s="41"/>
      <c r="M1304" s="174" t="s">
        <v>3</v>
      </c>
      <c r="N1304" s="175" t="s">
        <v>43</v>
      </c>
      <c r="O1304" s="74"/>
      <c r="P1304" s="176">
        <f>O1304*H1304</f>
        <v>0</v>
      </c>
      <c r="Q1304" s="176">
        <v>0</v>
      </c>
      <c r="R1304" s="176">
        <f>Q1304*H1304</f>
        <v>0</v>
      </c>
      <c r="S1304" s="176">
        <v>0</v>
      </c>
      <c r="T1304" s="177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178" t="s">
        <v>322</v>
      </c>
      <c r="AT1304" s="178" t="s">
        <v>157</v>
      </c>
      <c r="AU1304" s="178" t="s">
        <v>82</v>
      </c>
      <c r="AY1304" s="21" t="s">
        <v>154</v>
      </c>
      <c r="BE1304" s="179">
        <f>IF(N1304="základní",J1304,0)</f>
        <v>0</v>
      </c>
      <c r="BF1304" s="179">
        <f>IF(N1304="snížená",J1304,0)</f>
        <v>0</v>
      </c>
      <c r="BG1304" s="179">
        <f>IF(N1304="zákl. přenesená",J1304,0)</f>
        <v>0</v>
      </c>
      <c r="BH1304" s="179">
        <f>IF(N1304="sníž. přenesená",J1304,0)</f>
        <v>0</v>
      </c>
      <c r="BI1304" s="179">
        <f>IF(N1304="nulová",J1304,0)</f>
        <v>0</v>
      </c>
      <c r="BJ1304" s="21" t="s">
        <v>80</v>
      </c>
      <c r="BK1304" s="179">
        <f>ROUND(I1304*H1304,2)</f>
        <v>0</v>
      </c>
      <c r="BL1304" s="21" t="s">
        <v>322</v>
      </c>
      <c r="BM1304" s="178" t="s">
        <v>1688</v>
      </c>
    </row>
    <row r="1305" s="2" customFormat="1">
      <c r="A1305" s="40"/>
      <c r="B1305" s="41"/>
      <c r="C1305" s="40"/>
      <c r="D1305" s="180" t="s">
        <v>164</v>
      </c>
      <c r="E1305" s="40"/>
      <c r="F1305" s="181" t="s">
        <v>1689</v>
      </c>
      <c r="G1305" s="40"/>
      <c r="H1305" s="40"/>
      <c r="I1305" s="182"/>
      <c r="J1305" s="40"/>
      <c r="K1305" s="40"/>
      <c r="L1305" s="41"/>
      <c r="M1305" s="183"/>
      <c r="N1305" s="184"/>
      <c r="O1305" s="74"/>
      <c r="P1305" s="74"/>
      <c r="Q1305" s="74"/>
      <c r="R1305" s="74"/>
      <c r="S1305" s="74"/>
      <c r="T1305" s="75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21" t="s">
        <v>164</v>
      </c>
      <c r="AU1305" s="21" t="s">
        <v>82</v>
      </c>
    </row>
    <row r="1306" s="13" customFormat="1">
      <c r="A1306" s="13"/>
      <c r="B1306" s="185"/>
      <c r="C1306" s="13"/>
      <c r="D1306" s="186" t="s">
        <v>166</v>
      </c>
      <c r="E1306" s="187" t="s">
        <v>3</v>
      </c>
      <c r="F1306" s="188" t="s">
        <v>1690</v>
      </c>
      <c r="G1306" s="13"/>
      <c r="H1306" s="187" t="s">
        <v>3</v>
      </c>
      <c r="I1306" s="189"/>
      <c r="J1306" s="13"/>
      <c r="K1306" s="13"/>
      <c r="L1306" s="185"/>
      <c r="M1306" s="190"/>
      <c r="N1306" s="191"/>
      <c r="O1306" s="191"/>
      <c r="P1306" s="191"/>
      <c r="Q1306" s="191"/>
      <c r="R1306" s="191"/>
      <c r="S1306" s="191"/>
      <c r="T1306" s="19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87" t="s">
        <v>166</v>
      </c>
      <c r="AU1306" s="187" t="s">
        <v>82</v>
      </c>
      <c r="AV1306" s="13" t="s">
        <v>80</v>
      </c>
      <c r="AW1306" s="13" t="s">
        <v>34</v>
      </c>
      <c r="AX1306" s="13" t="s">
        <v>72</v>
      </c>
      <c r="AY1306" s="187" t="s">
        <v>154</v>
      </c>
    </row>
    <row r="1307" s="14" customFormat="1">
      <c r="A1307" s="14"/>
      <c r="B1307" s="193"/>
      <c r="C1307" s="14"/>
      <c r="D1307" s="186" t="s">
        <v>166</v>
      </c>
      <c r="E1307" s="194" t="s">
        <v>3</v>
      </c>
      <c r="F1307" s="195" t="s">
        <v>80</v>
      </c>
      <c r="G1307" s="14"/>
      <c r="H1307" s="196">
        <v>1</v>
      </c>
      <c r="I1307" s="197"/>
      <c r="J1307" s="14"/>
      <c r="K1307" s="14"/>
      <c r="L1307" s="193"/>
      <c r="M1307" s="198"/>
      <c r="N1307" s="199"/>
      <c r="O1307" s="199"/>
      <c r="P1307" s="199"/>
      <c r="Q1307" s="199"/>
      <c r="R1307" s="199"/>
      <c r="S1307" s="199"/>
      <c r="T1307" s="20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194" t="s">
        <v>166</v>
      </c>
      <c r="AU1307" s="194" t="s">
        <v>82</v>
      </c>
      <c r="AV1307" s="14" t="s">
        <v>82</v>
      </c>
      <c r="AW1307" s="14" t="s">
        <v>34</v>
      </c>
      <c r="AX1307" s="14" t="s">
        <v>72</v>
      </c>
      <c r="AY1307" s="194" t="s">
        <v>154</v>
      </c>
    </row>
    <row r="1308" s="13" customFormat="1">
      <c r="A1308" s="13"/>
      <c r="B1308" s="185"/>
      <c r="C1308" s="13"/>
      <c r="D1308" s="186" t="s">
        <v>166</v>
      </c>
      <c r="E1308" s="187" t="s">
        <v>3</v>
      </c>
      <c r="F1308" s="188" t="s">
        <v>1691</v>
      </c>
      <c r="G1308" s="13"/>
      <c r="H1308" s="187" t="s">
        <v>3</v>
      </c>
      <c r="I1308" s="189"/>
      <c r="J1308" s="13"/>
      <c r="K1308" s="13"/>
      <c r="L1308" s="185"/>
      <c r="M1308" s="190"/>
      <c r="N1308" s="191"/>
      <c r="O1308" s="191"/>
      <c r="P1308" s="191"/>
      <c r="Q1308" s="191"/>
      <c r="R1308" s="191"/>
      <c r="S1308" s="191"/>
      <c r="T1308" s="19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87" t="s">
        <v>166</v>
      </c>
      <c r="AU1308" s="187" t="s">
        <v>82</v>
      </c>
      <c r="AV1308" s="13" t="s">
        <v>80</v>
      </c>
      <c r="AW1308" s="13" t="s">
        <v>34</v>
      </c>
      <c r="AX1308" s="13" t="s">
        <v>72</v>
      </c>
      <c r="AY1308" s="187" t="s">
        <v>154</v>
      </c>
    </row>
    <row r="1309" s="14" customFormat="1">
      <c r="A1309" s="14"/>
      <c r="B1309" s="193"/>
      <c r="C1309" s="14"/>
      <c r="D1309" s="186" t="s">
        <v>166</v>
      </c>
      <c r="E1309" s="194" t="s">
        <v>3</v>
      </c>
      <c r="F1309" s="195" t="s">
        <v>162</v>
      </c>
      <c r="G1309" s="14"/>
      <c r="H1309" s="196">
        <v>4</v>
      </c>
      <c r="I1309" s="197"/>
      <c r="J1309" s="14"/>
      <c r="K1309" s="14"/>
      <c r="L1309" s="193"/>
      <c r="M1309" s="198"/>
      <c r="N1309" s="199"/>
      <c r="O1309" s="199"/>
      <c r="P1309" s="199"/>
      <c r="Q1309" s="199"/>
      <c r="R1309" s="199"/>
      <c r="S1309" s="199"/>
      <c r="T1309" s="20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194" t="s">
        <v>166</v>
      </c>
      <c r="AU1309" s="194" t="s">
        <v>82</v>
      </c>
      <c r="AV1309" s="14" t="s">
        <v>82</v>
      </c>
      <c r="AW1309" s="14" t="s">
        <v>34</v>
      </c>
      <c r="AX1309" s="14" t="s">
        <v>72</v>
      </c>
      <c r="AY1309" s="194" t="s">
        <v>154</v>
      </c>
    </row>
    <row r="1310" s="13" customFormat="1">
      <c r="A1310" s="13"/>
      <c r="B1310" s="185"/>
      <c r="C1310" s="13"/>
      <c r="D1310" s="186" t="s">
        <v>166</v>
      </c>
      <c r="E1310" s="187" t="s">
        <v>3</v>
      </c>
      <c r="F1310" s="188" t="s">
        <v>1692</v>
      </c>
      <c r="G1310" s="13"/>
      <c r="H1310" s="187" t="s">
        <v>3</v>
      </c>
      <c r="I1310" s="189"/>
      <c r="J1310" s="13"/>
      <c r="K1310" s="13"/>
      <c r="L1310" s="185"/>
      <c r="M1310" s="190"/>
      <c r="N1310" s="191"/>
      <c r="O1310" s="191"/>
      <c r="P1310" s="191"/>
      <c r="Q1310" s="191"/>
      <c r="R1310" s="191"/>
      <c r="S1310" s="191"/>
      <c r="T1310" s="19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187" t="s">
        <v>166</v>
      </c>
      <c r="AU1310" s="187" t="s">
        <v>82</v>
      </c>
      <c r="AV1310" s="13" t="s">
        <v>80</v>
      </c>
      <c r="AW1310" s="13" t="s">
        <v>34</v>
      </c>
      <c r="AX1310" s="13" t="s">
        <v>72</v>
      </c>
      <c r="AY1310" s="187" t="s">
        <v>154</v>
      </c>
    </row>
    <row r="1311" s="14" customFormat="1">
      <c r="A1311" s="14"/>
      <c r="B1311" s="193"/>
      <c r="C1311" s="14"/>
      <c r="D1311" s="186" t="s">
        <v>166</v>
      </c>
      <c r="E1311" s="194" t="s">
        <v>3</v>
      </c>
      <c r="F1311" s="195" t="s">
        <v>1693</v>
      </c>
      <c r="G1311" s="14"/>
      <c r="H1311" s="196">
        <v>4</v>
      </c>
      <c r="I1311" s="197"/>
      <c r="J1311" s="14"/>
      <c r="K1311" s="14"/>
      <c r="L1311" s="193"/>
      <c r="M1311" s="198"/>
      <c r="N1311" s="199"/>
      <c r="O1311" s="199"/>
      <c r="P1311" s="199"/>
      <c r="Q1311" s="199"/>
      <c r="R1311" s="199"/>
      <c r="S1311" s="199"/>
      <c r="T1311" s="20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194" t="s">
        <v>166</v>
      </c>
      <c r="AU1311" s="194" t="s">
        <v>82</v>
      </c>
      <c r="AV1311" s="14" t="s">
        <v>82</v>
      </c>
      <c r="AW1311" s="14" t="s">
        <v>34</v>
      </c>
      <c r="AX1311" s="14" t="s">
        <v>72</v>
      </c>
      <c r="AY1311" s="194" t="s">
        <v>154</v>
      </c>
    </row>
    <row r="1312" s="13" customFormat="1">
      <c r="A1312" s="13"/>
      <c r="B1312" s="185"/>
      <c r="C1312" s="13"/>
      <c r="D1312" s="186" t="s">
        <v>166</v>
      </c>
      <c r="E1312" s="187" t="s">
        <v>3</v>
      </c>
      <c r="F1312" s="188" t="s">
        <v>1694</v>
      </c>
      <c r="G1312" s="13"/>
      <c r="H1312" s="187" t="s">
        <v>3</v>
      </c>
      <c r="I1312" s="189"/>
      <c r="J1312" s="13"/>
      <c r="K1312" s="13"/>
      <c r="L1312" s="185"/>
      <c r="M1312" s="190"/>
      <c r="N1312" s="191"/>
      <c r="O1312" s="191"/>
      <c r="P1312" s="191"/>
      <c r="Q1312" s="191"/>
      <c r="R1312" s="191"/>
      <c r="S1312" s="191"/>
      <c r="T1312" s="19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187" t="s">
        <v>166</v>
      </c>
      <c r="AU1312" s="187" t="s">
        <v>82</v>
      </c>
      <c r="AV1312" s="13" t="s">
        <v>80</v>
      </c>
      <c r="AW1312" s="13" t="s">
        <v>34</v>
      </c>
      <c r="AX1312" s="13" t="s">
        <v>72</v>
      </c>
      <c r="AY1312" s="187" t="s">
        <v>154</v>
      </c>
    </row>
    <row r="1313" s="14" customFormat="1">
      <c r="A1313" s="14"/>
      <c r="B1313" s="193"/>
      <c r="C1313" s="14"/>
      <c r="D1313" s="186" t="s">
        <v>166</v>
      </c>
      <c r="E1313" s="194" t="s">
        <v>3</v>
      </c>
      <c r="F1313" s="195" t="s">
        <v>80</v>
      </c>
      <c r="G1313" s="14"/>
      <c r="H1313" s="196">
        <v>1</v>
      </c>
      <c r="I1313" s="197"/>
      <c r="J1313" s="14"/>
      <c r="K1313" s="14"/>
      <c r="L1313" s="193"/>
      <c r="M1313" s="198"/>
      <c r="N1313" s="199"/>
      <c r="O1313" s="199"/>
      <c r="P1313" s="199"/>
      <c r="Q1313" s="199"/>
      <c r="R1313" s="199"/>
      <c r="S1313" s="199"/>
      <c r="T1313" s="20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194" t="s">
        <v>166</v>
      </c>
      <c r="AU1313" s="194" t="s">
        <v>82</v>
      </c>
      <c r="AV1313" s="14" t="s">
        <v>82</v>
      </c>
      <c r="AW1313" s="14" t="s">
        <v>34</v>
      </c>
      <c r="AX1313" s="14" t="s">
        <v>72</v>
      </c>
      <c r="AY1313" s="194" t="s">
        <v>154</v>
      </c>
    </row>
    <row r="1314" s="16" customFormat="1">
      <c r="A1314" s="16"/>
      <c r="B1314" s="209"/>
      <c r="C1314" s="16"/>
      <c r="D1314" s="186" t="s">
        <v>166</v>
      </c>
      <c r="E1314" s="210" t="s">
        <v>3</v>
      </c>
      <c r="F1314" s="211" t="s">
        <v>234</v>
      </c>
      <c r="G1314" s="16"/>
      <c r="H1314" s="212">
        <v>10</v>
      </c>
      <c r="I1314" s="213"/>
      <c r="J1314" s="16"/>
      <c r="K1314" s="16"/>
      <c r="L1314" s="209"/>
      <c r="M1314" s="214"/>
      <c r="N1314" s="215"/>
      <c r="O1314" s="215"/>
      <c r="P1314" s="215"/>
      <c r="Q1314" s="215"/>
      <c r="R1314" s="215"/>
      <c r="S1314" s="215"/>
      <c r="T1314" s="2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10" t="s">
        <v>166</v>
      </c>
      <c r="AU1314" s="210" t="s">
        <v>82</v>
      </c>
      <c r="AV1314" s="16" t="s">
        <v>183</v>
      </c>
      <c r="AW1314" s="16" t="s">
        <v>34</v>
      </c>
      <c r="AX1314" s="16" t="s">
        <v>72</v>
      </c>
      <c r="AY1314" s="210" t="s">
        <v>154</v>
      </c>
    </row>
    <row r="1315" s="13" customFormat="1">
      <c r="A1315" s="13"/>
      <c r="B1315" s="185"/>
      <c r="C1315" s="13"/>
      <c r="D1315" s="186" t="s">
        <v>166</v>
      </c>
      <c r="E1315" s="187" t="s">
        <v>3</v>
      </c>
      <c r="F1315" s="188" t="s">
        <v>1695</v>
      </c>
      <c r="G1315" s="13"/>
      <c r="H1315" s="187" t="s">
        <v>3</v>
      </c>
      <c r="I1315" s="189"/>
      <c r="J1315" s="13"/>
      <c r="K1315" s="13"/>
      <c r="L1315" s="185"/>
      <c r="M1315" s="190"/>
      <c r="N1315" s="191"/>
      <c r="O1315" s="191"/>
      <c r="P1315" s="191"/>
      <c r="Q1315" s="191"/>
      <c r="R1315" s="191"/>
      <c r="S1315" s="191"/>
      <c r="T1315" s="19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87" t="s">
        <v>166</v>
      </c>
      <c r="AU1315" s="187" t="s">
        <v>82</v>
      </c>
      <c r="AV1315" s="13" t="s">
        <v>80</v>
      </c>
      <c r="AW1315" s="13" t="s">
        <v>34</v>
      </c>
      <c r="AX1315" s="13" t="s">
        <v>72</v>
      </c>
      <c r="AY1315" s="187" t="s">
        <v>154</v>
      </c>
    </row>
    <row r="1316" s="14" customFormat="1">
      <c r="A1316" s="14"/>
      <c r="B1316" s="193"/>
      <c r="C1316" s="14"/>
      <c r="D1316" s="186" t="s">
        <v>166</v>
      </c>
      <c r="E1316" s="194" t="s">
        <v>3</v>
      </c>
      <c r="F1316" s="195" t="s">
        <v>82</v>
      </c>
      <c r="G1316" s="14"/>
      <c r="H1316" s="196">
        <v>2</v>
      </c>
      <c r="I1316" s="197"/>
      <c r="J1316" s="14"/>
      <c r="K1316" s="14"/>
      <c r="L1316" s="193"/>
      <c r="M1316" s="198"/>
      <c r="N1316" s="199"/>
      <c r="O1316" s="199"/>
      <c r="P1316" s="199"/>
      <c r="Q1316" s="199"/>
      <c r="R1316" s="199"/>
      <c r="S1316" s="199"/>
      <c r="T1316" s="20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194" t="s">
        <v>166</v>
      </c>
      <c r="AU1316" s="194" t="s">
        <v>82</v>
      </c>
      <c r="AV1316" s="14" t="s">
        <v>82</v>
      </c>
      <c r="AW1316" s="14" t="s">
        <v>34</v>
      </c>
      <c r="AX1316" s="14" t="s">
        <v>72</v>
      </c>
      <c r="AY1316" s="194" t="s">
        <v>154</v>
      </c>
    </row>
    <row r="1317" s="13" customFormat="1">
      <c r="A1317" s="13"/>
      <c r="B1317" s="185"/>
      <c r="C1317" s="13"/>
      <c r="D1317" s="186" t="s">
        <v>166</v>
      </c>
      <c r="E1317" s="187" t="s">
        <v>3</v>
      </c>
      <c r="F1317" s="188" t="s">
        <v>1696</v>
      </c>
      <c r="G1317" s="13"/>
      <c r="H1317" s="187" t="s">
        <v>3</v>
      </c>
      <c r="I1317" s="189"/>
      <c r="J1317" s="13"/>
      <c r="K1317" s="13"/>
      <c r="L1317" s="185"/>
      <c r="M1317" s="190"/>
      <c r="N1317" s="191"/>
      <c r="O1317" s="191"/>
      <c r="P1317" s="191"/>
      <c r="Q1317" s="191"/>
      <c r="R1317" s="191"/>
      <c r="S1317" s="191"/>
      <c r="T1317" s="19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87" t="s">
        <v>166</v>
      </c>
      <c r="AU1317" s="187" t="s">
        <v>82</v>
      </c>
      <c r="AV1317" s="13" t="s">
        <v>80</v>
      </c>
      <c r="AW1317" s="13" t="s">
        <v>34</v>
      </c>
      <c r="AX1317" s="13" t="s">
        <v>72</v>
      </c>
      <c r="AY1317" s="187" t="s">
        <v>154</v>
      </c>
    </row>
    <row r="1318" s="14" customFormat="1">
      <c r="A1318" s="14"/>
      <c r="B1318" s="193"/>
      <c r="C1318" s="14"/>
      <c r="D1318" s="186" t="s">
        <v>166</v>
      </c>
      <c r="E1318" s="194" t="s">
        <v>3</v>
      </c>
      <c r="F1318" s="195" t="s">
        <v>82</v>
      </c>
      <c r="G1318" s="14"/>
      <c r="H1318" s="196">
        <v>2</v>
      </c>
      <c r="I1318" s="197"/>
      <c r="J1318" s="14"/>
      <c r="K1318" s="14"/>
      <c r="L1318" s="193"/>
      <c r="M1318" s="198"/>
      <c r="N1318" s="199"/>
      <c r="O1318" s="199"/>
      <c r="P1318" s="199"/>
      <c r="Q1318" s="199"/>
      <c r="R1318" s="199"/>
      <c r="S1318" s="199"/>
      <c r="T1318" s="20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194" t="s">
        <v>166</v>
      </c>
      <c r="AU1318" s="194" t="s">
        <v>82</v>
      </c>
      <c r="AV1318" s="14" t="s">
        <v>82</v>
      </c>
      <c r="AW1318" s="14" t="s">
        <v>34</v>
      </c>
      <c r="AX1318" s="14" t="s">
        <v>72</v>
      </c>
      <c r="AY1318" s="194" t="s">
        <v>154</v>
      </c>
    </row>
    <row r="1319" s="13" customFormat="1">
      <c r="A1319" s="13"/>
      <c r="B1319" s="185"/>
      <c r="C1319" s="13"/>
      <c r="D1319" s="186" t="s">
        <v>166</v>
      </c>
      <c r="E1319" s="187" t="s">
        <v>3</v>
      </c>
      <c r="F1319" s="188" t="s">
        <v>1697</v>
      </c>
      <c r="G1319" s="13"/>
      <c r="H1319" s="187" t="s">
        <v>3</v>
      </c>
      <c r="I1319" s="189"/>
      <c r="J1319" s="13"/>
      <c r="K1319" s="13"/>
      <c r="L1319" s="185"/>
      <c r="M1319" s="190"/>
      <c r="N1319" s="191"/>
      <c r="O1319" s="191"/>
      <c r="P1319" s="191"/>
      <c r="Q1319" s="191"/>
      <c r="R1319" s="191"/>
      <c r="S1319" s="191"/>
      <c r="T1319" s="19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187" t="s">
        <v>166</v>
      </c>
      <c r="AU1319" s="187" t="s">
        <v>82</v>
      </c>
      <c r="AV1319" s="13" t="s">
        <v>80</v>
      </c>
      <c r="AW1319" s="13" t="s">
        <v>34</v>
      </c>
      <c r="AX1319" s="13" t="s">
        <v>72</v>
      </c>
      <c r="AY1319" s="187" t="s">
        <v>154</v>
      </c>
    </row>
    <row r="1320" s="14" customFormat="1">
      <c r="A1320" s="14"/>
      <c r="B1320" s="193"/>
      <c r="C1320" s="14"/>
      <c r="D1320" s="186" t="s">
        <v>166</v>
      </c>
      <c r="E1320" s="194" t="s">
        <v>3</v>
      </c>
      <c r="F1320" s="195" t="s">
        <v>197</v>
      </c>
      <c r="G1320" s="14"/>
      <c r="H1320" s="196">
        <v>5</v>
      </c>
      <c r="I1320" s="197"/>
      <c r="J1320" s="14"/>
      <c r="K1320" s="14"/>
      <c r="L1320" s="193"/>
      <c r="M1320" s="198"/>
      <c r="N1320" s="199"/>
      <c r="O1320" s="199"/>
      <c r="P1320" s="199"/>
      <c r="Q1320" s="199"/>
      <c r="R1320" s="199"/>
      <c r="S1320" s="199"/>
      <c r="T1320" s="200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194" t="s">
        <v>166</v>
      </c>
      <c r="AU1320" s="194" t="s">
        <v>82</v>
      </c>
      <c r="AV1320" s="14" t="s">
        <v>82</v>
      </c>
      <c r="AW1320" s="14" t="s">
        <v>34</v>
      </c>
      <c r="AX1320" s="14" t="s">
        <v>72</v>
      </c>
      <c r="AY1320" s="194" t="s">
        <v>154</v>
      </c>
    </row>
    <row r="1321" s="16" customFormat="1">
      <c r="A1321" s="16"/>
      <c r="B1321" s="209"/>
      <c r="C1321" s="16"/>
      <c r="D1321" s="186" t="s">
        <v>166</v>
      </c>
      <c r="E1321" s="210" t="s">
        <v>3</v>
      </c>
      <c r="F1321" s="211" t="s">
        <v>234</v>
      </c>
      <c r="G1321" s="16"/>
      <c r="H1321" s="212">
        <v>9</v>
      </c>
      <c r="I1321" s="213"/>
      <c r="J1321" s="16"/>
      <c r="K1321" s="16"/>
      <c r="L1321" s="209"/>
      <c r="M1321" s="214"/>
      <c r="N1321" s="215"/>
      <c r="O1321" s="215"/>
      <c r="P1321" s="215"/>
      <c r="Q1321" s="215"/>
      <c r="R1321" s="215"/>
      <c r="S1321" s="215"/>
      <c r="T1321" s="2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10" t="s">
        <v>166</v>
      </c>
      <c r="AU1321" s="210" t="s">
        <v>82</v>
      </c>
      <c r="AV1321" s="16" t="s">
        <v>183</v>
      </c>
      <c r="AW1321" s="16" t="s">
        <v>34</v>
      </c>
      <c r="AX1321" s="16" t="s">
        <v>72</v>
      </c>
      <c r="AY1321" s="210" t="s">
        <v>154</v>
      </c>
    </row>
    <row r="1322" s="13" customFormat="1">
      <c r="A1322" s="13"/>
      <c r="B1322" s="185"/>
      <c r="C1322" s="13"/>
      <c r="D1322" s="186" t="s">
        <v>166</v>
      </c>
      <c r="E1322" s="187" t="s">
        <v>3</v>
      </c>
      <c r="F1322" s="188" t="s">
        <v>1698</v>
      </c>
      <c r="G1322" s="13"/>
      <c r="H1322" s="187" t="s">
        <v>3</v>
      </c>
      <c r="I1322" s="189"/>
      <c r="J1322" s="13"/>
      <c r="K1322" s="13"/>
      <c r="L1322" s="185"/>
      <c r="M1322" s="190"/>
      <c r="N1322" s="191"/>
      <c r="O1322" s="191"/>
      <c r="P1322" s="191"/>
      <c r="Q1322" s="191"/>
      <c r="R1322" s="191"/>
      <c r="S1322" s="191"/>
      <c r="T1322" s="19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187" t="s">
        <v>166</v>
      </c>
      <c r="AU1322" s="187" t="s">
        <v>82</v>
      </c>
      <c r="AV1322" s="13" t="s">
        <v>80</v>
      </c>
      <c r="AW1322" s="13" t="s">
        <v>34</v>
      </c>
      <c r="AX1322" s="13" t="s">
        <v>72</v>
      </c>
      <c r="AY1322" s="187" t="s">
        <v>154</v>
      </c>
    </row>
    <row r="1323" s="14" customFormat="1">
      <c r="A1323" s="14"/>
      <c r="B1323" s="193"/>
      <c r="C1323" s="14"/>
      <c r="D1323" s="186" t="s">
        <v>166</v>
      </c>
      <c r="E1323" s="194" t="s">
        <v>3</v>
      </c>
      <c r="F1323" s="195" t="s">
        <v>183</v>
      </c>
      <c r="G1323" s="14"/>
      <c r="H1323" s="196">
        <v>3</v>
      </c>
      <c r="I1323" s="197"/>
      <c r="J1323" s="14"/>
      <c r="K1323" s="14"/>
      <c r="L1323" s="193"/>
      <c r="M1323" s="198"/>
      <c r="N1323" s="199"/>
      <c r="O1323" s="199"/>
      <c r="P1323" s="199"/>
      <c r="Q1323" s="199"/>
      <c r="R1323" s="199"/>
      <c r="S1323" s="199"/>
      <c r="T1323" s="20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194" t="s">
        <v>166</v>
      </c>
      <c r="AU1323" s="194" t="s">
        <v>82</v>
      </c>
      <c r="AV1323" s="14" t="s">
        <v>82</v>
      </c>
      <c r="AW1323" s="14" t="s">
        <v>34</v>
      </c>
      <c r="AX1323" s="14" t="s">
        <v>72</v>
      </c>
      <c r="AY1323" s="194" t="s">
        <v>154</v>
      </c>
    </row>
    <row r="1324" s="13" customFormat="1">
      <c r="A1324" s="13"/>
      <c r="B1324" s="185"/>
      <c r="C1324" s="13"/>
      <c r="D1324" s="186" t="s">
        <v>166</v>
      </c>
      <c r="E1324" s="187" t="s">
        <v>3</v>
      </c>
      <c r="F1324" s="188" t="s">
        <v>1699</v>
      </c>
      <c r="G1324" s="13"/>
      <c r="H1324" s="187" t="s">
        <v>3</v>
      </c>
      <c r="I1324" s="189"/>
      <c r="J1324" s="13"/>
      <c r="K1324" s="13"/>
      <c r="L1324" s="185"/>
      <c r="M1324" s="190"/>
      <c r="N1324" s="191"/>
      <c r="O1324" s="191"/>
      <c r="P1324" s="191"/>
      <c r="Q1324" s="191"/>
      <c r="R1324" s="191"/>
      <c r="S1324" s="191"/>
      <c r="T1324" s="19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187" t="s">
        <v>166</v>
      </c>
      <c r="AU1324" s="187" t="s">
        <v>82</v>
      </c>
      <c r="AV1324" s="13" t="s">
        <v>80</v>
      </c>
      <c r="AW1324" s="13" t="s">
        <v>34</v>
      </c>
      <c r="AX1324" s="13" t="s">
        <v>72</v>
      </c>
      <c r="AY1324" s="187" t="s">
        <v>154</v>
      </c>
    </row>
    <row r="1325" s="14" customFormat="1">
      <c r="A1325" s="14"/>
      <c r="B1325" s="193"/>
      <c r="C1325" s="14"/>
      <c r="D1325" s="186" t="s">
        <v>166</v>
      </c>
      <c r="E1325" s="194" t="s">
        <v>3</v>
      </c>
      <c r="F1325" s="195" t="s">
        <v>82</v>
      </c>
      <c r="G1325" s="14"/>
      <c r="H1325" s="196">
        <v>2</v>
      </c>
      <c r="I1325" s="197"/>
      <c r="J1325" s="14"/>
      <c r="K1325" s="14"/>
      <c r="L1325" s="193"/>
      <c r="M1325" s="198"/>
      <c r="N1325" s="199"/>
      <c r="O1325" s="199"/>
      <c r="P1325" s="199"/>
      <c r="Q1325" s="199"/>
      <c r="R1325" s="199"/>
      <c r="S1325" s="199"/>
      <c r="T1325" s="20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194" t="s">
        <v>166</v>
      </c>
      <c r="AU1325" s="194" t="s">
        <v>82</v>
      </c>
      <c r="AV1325" s="14" t="s">
        <v>82</v>
      </c>
      <c r="AW1325" s="14" t="s">
        <v>34</v>
      </c>
      <c r="AX1325" s="14" t="s">
        <v>72</v>
      </c>
      <c r="AY1325" s="194" t="s">
        <v>154</v>
      </c>
    </row>
    <row r="1326" s="13" customFormat="1">
      <c r="A1326" s="13"/>
      <c r="B1326" s="185"/>
      <c r="C1326" s="13"/>
      <c r="D1326" s="186" t="s">
        <v>166</v>
      </c>
      <c r="E1326" s="187" t="s">
        <v>3</v>
      </c>
      <c r="F1326" s="188" t="s">
        <v>1700</v>
      </c>
      <c r="G1326" s="13"/>
      <c r="H1326" s="187" t="s">
        <v>3</v>
      </c>
      <c r="I1326" s="189"/>
      <c r="J1326" s="13"/>
      <c r="K1326" s="13"/>
      <c r="L1326" s="185"/>
      <c r="M1326" s="190"/>
      <c r="N1326" s="191"/>
      <c r="O1326" s="191"/>
      <c r="P1326" s="191"/>
      <c r="Q1326" s="191"/>
      <c r="R1326" s="191"/>
      <c r="S1326" s="191"/>
      <c r="T1326" s="19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187" t="s">
        <v>166</v>
      </c>
      <c r="AU1326" s="187" t="s">
        <v>82</v>
      </c>
      <c r="AV1326" s="13" t="s">
        <v>80</v>
      </c>
      <c r="AW1326" s="13" t="s">
        <v>34</v>
      </c>
      <c r="AX1326" s="13" t="s">
        <v>72</v>
      </c>
      <c r="AY1326" s="187" t="s">
        <v>154</v>
      </c>
    </row>
    <row r="1327" s="14" customFormat="1">
      <c r="A1327" s="14"/>
      <c r="B1327" s="193"/>
      <c r="C1327" s="14"/>
      <c r="D1327" s="186" t="s">
        <v>166</v>
      </c>
      <c r="E1327" s="194" t="s">
        <v>3</v>
      </c>
      <c r="F1327" s="195" t="s">
        <v>162</v>
      </c>
      <c r="G1327" s="14"/>
      <c r="H1327" s="196">
        <v>4</v>
      </c>
      <c r="I1327" s="197"/>
      <c r="J1327" s="14"/>
      <c r="K1327" s="14"/>
      <c r="L1327" s="193"/>
      <c r="M1327" s="198"/>
      <c r="N1327" s="199"/>
      <c r="O1327" s="199"/>
      <c r="P1327" s="199"/>
      <c r="Q1327" s="199"/>
      <c r="R1327" s="199"/>
      <c r="S1327" s="199"/>
      <c r="T1327" s="20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194" t="s">
        <v>166</v>
      </c>
      <c r="AU1327" s="194" t="s">
        <v>82</v>
      </c>
      <c r="AV1327" s="14" t="s">
        <v>82</v>
      </c>
      <c r="AW1327" s="14" t="s">
        <v>34</v>
      </c>
      <c r="AX1327" s="14" t="s">
        <v>72</v>
      </c>
      <c r="AY1327" s="194" t="s">
        <v>154</v>
      </c>
    </row>
    <row r="1328" s="16" customFormat="1">
      <c r="A1328" s="16"/>
      <c r="B1328" s="209"/>
      <c r="C1328" s="16"/>
      <c r="D1328" s="186" t="s">
        <v>166</v>
      </c>
      <c r="E1328" s="210" t="s">
        <v>3</v>
      </c>
      <c r="F1328" s="211" t="s">
        <v>234</v>
      </c>
      <c r="G1328" s="16"/>
      <c r="H1328" s="212">
        <v>9</v>
      </c>
      <c r="I1328" s="213"/>
      <c r="J1328" s="16"/>
      <c r="K1328" s="16"/>
      <c r="L1328" s="209"/>
      <c r="M1328" s="214"/>
      <c r="N1328" s="215"/>
      <c r="O1328" s="215"/>
      <c r="P1328" s="215"/>
      <c r="Q1328" s="215"/>
      <c r="R1328" s="215"/>
      <c r="S1328" s="215"/>
      <c r="T1328" s="2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10" t="s">
        <v>166</v>
      </c>
      <c r="AU1328" s="210" t="s">
        <v>82</v>
      </c>
      <c r="AV1328" s="16" t="s">
        <v>183</v>
      </c>
      <c r="AW1328" s="16" t="s">
        <v>34</v>
      </c>
      <c r="AX1328" s="16" t="s">
        <v>72</v>
      </c>
      <c r="AY1328" s="210" t="s">
        <v>154</v>
      </c>
    </row>
    <row r="1329" s="15" customFormat="1">
      <c r="A1329" s="15"/>
      <c r="B1329" s="201"/>
      <c r="C1329" s="15"/>
      <c r="D1329" s="186" t="s">
        <v>166</v>
      </c>
      <c r="E1329" s="202" t="s">
        <v>3</v>
      </c>
      <c r="F1329" s="203" t="s">
        <v>171</v>
      </c>
      <c r="G1329" s="15"/>
      <c r="H1329" s="204">
        <v>28</v>
      </c>
      <c r="I1329" s="205"/>
      <c r="J1329" s="15"/>
      <c r="K1329" s="15"/>
      <c r="L1329" s="201"/>
      <c r="M1329" s="206"/>
      <c r="N1329" s="207"/>
      <c r="O1329" s="207"/>
      <c r="P1329" s="207"/>
      <c r="Q1329" s="207"/>
      <c r="R1329" s="207"/>
      <c r="S1329" s="207"/>
      <c r="T1329" s="208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02" t="s">
        <v>166</v>
      </c>
      <c r="AU1329" s="202" t="s">
        <v>82</v>
      </c>
      <c r="AV1329" s="15" t="s">
        <v>162</v>
      </c>
      <c r="AW1329" s="15" t="s">
        <v>34</v>
      </c>
      <c r="AX1329" s="15" t="s">
        <v>80</v>
      </c>
      <c r="AY1329" s="202" t="s">
        <v>154</v>
      </c>
    </row>
    <row r="1330" s="2" customFormat="1" ht="24.15" customHeight="1">
      <c r="A1330" s="40"/>
      <c r="B1330" s="166"/>
      <c r="C1330" s="222" t="s">
        <v>1701</v>
      </c>
      <c r="D1330" s="222" t="s">
        <v>817</v>
      </c>
      <c r="E1330" s="223" t="s">
        <v>1702</v>
      </c>
      <c r="F1330" s="224" t="s">
        <v>1703</v>
      </c>
      <c r="G1330" s="225" t="s">
        <v>317</v>
      </c>
      <c r="H1330" s="226">
        <v>7</v>
      </c>
      <c r="I1330" s="227"/>
      <c r="J1330" s="228">
        <f>ROUND(I1330*H1330,2)</f>
        <v>0</v>
      </c>
      <c r="K1330" s="224" t="s">
        <v>161</v>
      </c>
      <c r="L1330" s="229"/>
      <c r="M1330" s="230" t="s">
        <v>3</v>
      </c>
      <c r="N1330" s="231" t="s">
        <v>43</v>
      </c>
      <c r="O1330" s="74"/>
      <c r="P1330" s="176">
        <f>O1330*H1330</f>
        <v>0</v>
      </c>
      <c r="Q1330" s="176">
        <v>0.017500000000000002</v>
      </c>
      <c r="R1330" s="176">
        <f>Q1330*H1330</f>
        <v>0.12250000000000001</v>
      </c>
      <c r="S1330" s="176">
        <v>0</v>
      </c>
      <c r="T1330" s="177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178" t="s">
        <v>495</v>
      </c>
      <c r="AT1330" s="178" t="s">
        <v>817</v>
      </c>
      <c r="AU1330" s="178" t="s">
        <v>82</v>
      </c>
      <c r="AY1330" s="21" t="s">
        <v>154</v>
      </c>
      <c r="BE1330" s="179">
        <f>IF(N1330="základní",J1330,0)</f>
        <v>0</v>
      </c>
      <c r="BF1330" s="179">
        <f>IF(N1330="snížená",J1330,0)</f>
        <v>0</v>
      </c>
      <c r="BG1330" s="179">
        <f>IF(N1330="zákl. přenesená",J1330,0)</f>
        <v>0</v>
      </c>
      <c r="BH1330" s="179">
        <f>IF(N1330="sníž. přenesená",J1330,0)</f>
        <v>0</v>
      </c>
      <c r="BI1330" s="179">
        <f>IF(N1330="nulová",J1330,0)</f>
        <v>0</v>
      </c>
      <c r="BJ1330" s="21" t="s">
        <v>80</v>
      </c>
      <c r="BK1330" s="179">
        <f>ROUND(I1330*H1330,2)</f>
        <v>0</v>
      </c>
      <c r="BL1330" s="21" t="s">
        <v>322</v>
      </c>
      <c r="BM1330" s="178" t="s">
        <v>1704</v>
      </c>
    </row>
    <row r="1331" s="13" customFormat="1">
      <c r="A1331" s="13"/>
      <c r="B1331" s="185"/>
      <c r="C1331" s="13"/>
      <c r="D1331" s="186" t="s">
        <v>166</v>
      </c>
      <c r="E1331" s="187" t="s">
        <v>3</v>
      </c>
      <c r="F1331" s="188" t="s">
        <v>1692</v>
      </c>
      <c r="G1331" s="13"/>
      <c r="H1331" s="187" t="s">
        <v>3</v>
      </c>
      <c r="I1331" s="189"/>
      <c r="J1331" s="13"/>
      <c r="K1331" s="13"/>
      <c r="L1331" s="185"/>
      <c r="M1331" s="190"/>
      <c r="N1331" s="191"/>
      <c r="O1331" s="191"/>
      <c r="P1331" s="191"/>
      <c r="Q1331" s="191"/>
      <c r="R1331" s="191"/>
      <c r="S1331" s="191"/>
      <c r="T1331" s="19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87" t="s">
        <v>166</v>
      </c>
      <c r="AU1331" s="187" t="s">
        <v>82</v>
      </c>
      <c r="AV1331" s="13" t="s">
        <v>80</v>
      </c>
      <c r="AW1331" s="13" t="s">
        <v>34</v>
      </c>
      <c r="AX1331" s="13" t="s">
        <v>72</v>
      </c>
      <c r="AY1331" s="187" t="s">
        <v>154</v>
      </c>
    </row>
    <row r="1332" s="16" customFormat="1">
      <c r="A1332" s="16"/>
      <c r="B1332" s="209"/>
      <c r="C1332" s="16"/>
      <c r="D1332" s="186" t="s">
        <v>166</v>
      </c>
      <c r="E1332" s="210" t="s">
        <v>3</v>
      </c>
      <c r="F1332" s="211" t="s">
        <v>234</v>
      </c>
      <c r="G1332" s="16"/>
      <c r="H1332" s="212">
        <v>0</v>
      </c>
      <c r="I1332" s="213"/>
      <c r="J1332" s="16"/>
      <c r="K1332" s="16"/>
      <c r="L1332" s="209"/>
      <c r="M1332" s="214"/>
      <c r="N1332" s="215"/>
      <c r="O1332" s="215"/>
      <c r="P1332" s="215"/>
      <c r="Q1332" s="215"/>
      <c r="R1332" s="215"/>
      <c r="S1332" s="215"/>
      <c r="T1332" s="2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T1332" s="210" t="s">
        <v>166</v>
      </c>
      <c r="AU1332" s="210" t="s">
        <v>82</v>
      </c>
      <c r="AV1332" s="16" t="s">
        <v>183</v>
      </c>
      <c r="AW1332" s="16" t="s">
        <v>34</v>
      </c>
      <c r="AX1332" s="16" t="s">
        <v>72</v>
      </c>
      <c r="AY1332" s="210" t="s">
        <v>154</v>
      </c>
    </row>
    <row r="1333" s="13" customFormat="1">
      <c r="A1333" s="13"/>
      <c r="B1333" s="185"/>
      <c r="C1333" s="13"/>
      <c r="D1333" s="186" t="s">
        <v>166</v>
      </c>
      <c r="E1333" s="187" t="s">
        <v>3</v>
      </c>
      <c r="F1333" s="188" t="s">
        <v>1696</v>
      </c>
      <c r="G1333" s="13"/>
      <c r="H1333" s="187" t="s">
        <v>3</v>
      </c>
      <c r="I1333" s="189"/>
      <c r="J1333" s="13"/>
      <c r="K1333" s="13"/>
      <c r="L1333" s="185"/>
      <c r="M1333" s="190"/>
      <c r="N1333" s="191"/>
      <c r="O1333" s="191"/>
      <c r="P1333" s="191"/>
      <c r="Q1333" s="191"/>
      <c r="R1333" s="191"/>
      <c r="S1333" s="191"/>
      <c r="T1333" s="19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87" t="s">
        <v>166</v>
      </c>
      <c r="AU1333" s="187" t="s">
        <v>82</v>
      </c>
      <c r="AV1333" s="13" t="s">
        <v>80</v>
      </c>
      <c r="AW1333" s="13" t="s">
        <v>34</v>
      </c>
      <c r="AX1333" s="13" t="s">
        <v>72</v>
      </c>
      <c r="AY1333" s="187" t="s">
        <v>154</v>
      </c>
    </row>
    <row r="1334" s="14" customFormat="1">
      <c r="A1334" s="14"/>
      <c r="B1334" s="193"/>
      <c r="C1334" s="14"/>
      <c r="D1334" s="186" t="s">
        <v>166</v>
      </c>
      <c r="E1334" s="194" t="s">
        <v>3</v>
      </c>
      <c r="F1334" s="195" t="s">
        <v>82</v>
      </c>
      <c r="G1334" s="14"/>
      <c r="H1334" s="196">
        <v>2</v>
      </c>
      <c r="I1334" s="197"/>
      <c r="J1334" s="14"/>
      <c r="K1334" s="14"/>
      <c r="L1334" s="193"/>
      <c r="M1334" s="198"/>
      <c r="N1334" s="199"/>
      <c r="O1334" s="199"/>
      <c r="P1334" s="199"/>
      <c r="Q1334" s="199"/>
      <c r="R1334" s="199"/>
      <c r="S1334" s="199"/>
      <c r="T1334" s="20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194" t="s">
        <v>166</v>
      </c>
      <c r="AU1334" s="194" t="s">
        <v>82</v>
      </c>
      <c r="AV1334" s="14" t="s">
        <v>82</v>
      </c>
      <c r="AW1334" s="14" t="s">
        <v>34</v>
      </c>
      <c r="AX1334" s="14" t="s">
        <v>72</v>
      </c>
      <c r="AY1334" s="194" t="s">
        <v>154</v>
      </c>
    </row>
    <row r="1335" s="16" customFormat="1">
      <c r="A1335" s="16"/>
      <c r="B1335" s="209"/>
      <c r="C1335" s="16"/>
      <c r="D1335" s="186" t="s">
        <v>166</v>
      </c>
      <c r="E1335" s="210" t="s">
        <v>3</v>
      </c>
      <c r="F1335" s="211" t="s">
        <v>234</v>
      </c>
      <c r="G1335" s="16"/>
      <c r="H1335" s="212">
        <v>2</v>
      </c>
      <c r="I1335" s="213"/>
      <c r="J1335" s="16"/>
      <c r="K1335" s="16"/>
      <c r="L1335" s="209"/>
      <c r="M1335" s="214"/>
      <c r="N1335" s="215"/>
      <c r="O1335" s="215"/>
      <c r="P1335" s="215"/>
      <c r="Q1335" s="215"/>
      <c r="R1335" s="215"/>
      <c r="S1335" s="215"/>
      <c r="T1335" s="2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T1335" s="210" t="s">
        <v>166</v>
      </c>
      <c r="AU1335" s="210" t="s">
        <v>82</v>
      </c>
      <c r="AV1335" s="16" t="s">
        <v>183</v>
      </c>
      <c r="AW1335" s="16" t="s">
        <v>34</v>
      </c>
      <c r="AX1335" s="16" t="s">
        <v>72</v>
      </c>
      <c r="AY1335" s="210" t="s">
        <v>154</v>
      </c>
    </row>
    <row r="1336" s="13" customFormat="1">
      <c r="A1336" s="13"/>
      <c r="B1336" s="185"/>
      <c r="C1336" s="13"/>
      <c r="D1336" s="186" t="s">
        <v>166</v>
      </c>
      <c r="E1336" s="187" t="s">
        <v>3</v>
      </c>
      <c r="F1336" s="188" t="s">
        <v>1698</v>
      </c>
      <c r="G1336" s="13"/>
      <c r="H1336" s="187" t="s">
        <v>3</v>
      </c>
      <c r="I1336" s="189"/>
      <c r="J1336" s="13"/>
      <c r="K1336" s="13"/>
      <c r="L1336" s="185"/>
      <c r="M1336" s="190"/>
      <c r="N1336" s="191"/>
      <c r="O1336" s="191"/>
      <c r="P1336" s="191"/>
      <c r="Q1336" s="191"/>
      <c r="R1336" s="191"/>
      <c r="S1336" s="191"/>
      <c r="T1336" s="19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187" t="s">
        <v>166</v>
      </c>
      <c r="AU1336" s="187" t="s">
        <v>82</v>
      </c>
      <c r="AV1336" s="13" t="s">
        <v>80</v>
      </c>
      <c r="AW1336" s="13" t="s">
        <v>34</v>
      </c>
      <c r="AX1336" s="13" t="s">
        <v>72</v>
      </c>
      <c r="AY1336" s="187" t="s">
        <v>154</v>
      </c>
    </row>
    <row r="1337" s="14" customFormat="1">
      <c r="A1337" s="14"/>
      <c r="B1337" s="193"/>
      <c r="C1337" s="14"/>
      <c r="D1337" s="186" t="s">
        <v>166</v>
      </c>
      <c r="E1337" s="194" t="s">
        <v>3</v>
      </c>
      <c r="F1337" s="195" t="s">
        <v>183</v>
      </c>
      <c r="G1337" s="14"/>
      <c r="H1337" s="196">
        <v>3</v>
      </c>
      <c r="I1337" s="197"/>
      <c r="J1337" s="14"/>
      <c r="K1337" s="14"/>
      <c r="L1337" s="193"/>
      <c r="M1337" s="198"/>
      <c r="N1337" s="199"/>
      <c r="O1337" s="199"/>
      <c r="P1337" s="199"/>
      <c r="Q1337" s="199"/>
      <c r="R1337" s="199"/>
      <c r="S1337" s="199"/>
      <c r="T1337" s="20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194" t="s">
        <v>166</v>
      </c>
      <c r="AU1337" s="194" t="s">
        <v>82</v>
      </c>
      <c r="AV1337" s="14" t="s">
        <v>82</v>
      </c>
      <c r="AW1337" s="14" t="s">
        <v>34</v>
      </c>
      <c r="AX1337" s="14" t="s">
        <v>72</v>
      </c>
      <c r="AY1337" s="194" t="s">
        <v>154</v>
      </c>
    </row>
    <row r="1338" s="13" customFormat="1">
      <c r="A1338" s="13"/>
      <c r="B1338" s="185"/>
      <c r="C1338" s="13"/>
      <c r="D1338" s="186" t="s">
        <v>166</v>
      </c>
      <c r="E1338" s="187" t="s">
        <v>3</v>
      </c>
      <c r="F1338" s="188" t="s">
        <v>1699</v>
      </c>
      <c r="G1338" s="13"/>
      <c r="H1338" s="187" t="s">
        <v>3</v>
      </c>
      <c r="I1338" s="189"/>
      <c r="J1338" s="13"/>
      <c r="K1338" s="13"/>
      <c r="L1338" s="185"/>
      <c r="M1338" s="190"/>
      <c r="N1338" s="191"/>
      <c r="O1338" s="191"/>
      <c r="P1338" s="191"/>
      <c r="Q1338" s="191"/>
      <c r="R1338" s="191"/>
      <c r="S1338" s="191"/>
      <c r="T1338" s="19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87" t="s">
        <v>166</v>
      </c>
      <c r="AU1338" s="187" t="s">
        <v>82</v>
      </c>
      <c r="AV1338" s="13" t="s">
        <v>80</v>
      </c>
      <c r="AW1338" s="13" t="s">
        <v>34</v>
      </c>
      <c r="AX1338" s="13" t="s">
        <v>72</v>
      </c>
      <c r="AY1338" s="187" t="s">
        <v>154</v>
      </c>
    </row>
    <row r="1339" s="14" customFormat="1">
      <c r="A1339" s="14"/>
      <c r="B1339" s="193"/>
      <c r="C1339" s="14"/>
      <c r="D1339" s="186" t="s">
        <v>166</v>
      </c>
      <c r="E1339" s="194" t="s">
        <v>3</v>
      </c>
      <c r="F1339" s="195" t="s">
        <v>82</v>
      </c>
      <c r="G1339" s="14"/>
      <c r="H1339" s="196">
        <v>2</v>
      </c>
      <c r="I1339" s="197"/>
      <c r="J1339" s="14"/>
      <c r="K1339" s="14"/>
      <c r="L1339" s="193"/>
      <c r="M1339" s="198"/>
      <c r="N1339" s="199"/>
      <c r="O1339" s="199"/>
      <c r="P1339" s="199"/>
      <c r="Q1339" s="199"/>
      <c r="R1339" s="199"/>
      <c r="S1339" s="199"/>
      <c r="T1339" s="20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194" t="s">
        <v>166</v>
      </c>
      <c r="AU1339" s="194" t="s">
        <v>82</v>
      </c>
      <c r="AV1339" s="14" t="s">
        <v>82</v>
      </c>
      <c r="AW1339" s="14" t="s">
        <v>34</v>
      </c>
      <c r="AX1339" s="14" t="s">
        <v>72</v>
      </c>
      <c r="AY1339" s="194" t="s">
        <v>154</v>
      </c>
    </row>
    <row r="1340" s="15" customFormat="1">
      <c r="A1340" s="15"/>
      <c r="B1340" s="201"/>
      <c r="C1340" s="15"/>
      <c r="D1340" s="186" t="s">
        <v>166</v>
      </c>
      <c r="E1340" s="202" t="s">
        <v>3</v>
      </c>
      <c r="F1340" s="203" t="s">
        <v>171</v>
      </c>
      <c r="G1340" s="15"/>
      <c r="H1340" s="204">
        <v>7</v>
      </c>
      <c r="I1340" s="205"/>
      <c r="J1340" s="15"/>
      <c r="K1340" s="15"/>
      <c r="L1340" s="201"/>
      <c r="M1340" s="206"/>
      <c r="N1340" s="207"/>
      <c r="O1340" s="207"/>
      <c r="P1340" s="207"/>
      <c r="Q1340" s="207"/>
      <c r="R1340" s="207"/>
      <c r="S1340" s="207"/>
      <c r="T1340" s="208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02" t="s">
        <v>166</v>
      </c>
      <c r="AU1340" s="202" t="s">
        <v>82</v>
      </c>
      <c r="AV1340" s="15" t="s">
        <v>162</v>
      </c>
      <c r="AW1340" s="15" t="s">
        <v>34</v>
      </c>
      <c r="AX1340" s="15" t="s">
        <v>80</v>
      </c>
      <c r="AY1340" s="202" t="s">
        <v>154</v>
      </c>
    </row>
    <row r="1341" s="2" customFormat="1" ht="24.15" customHeight="1">
      <c r="A1341" s="40"/>
      <c r="B1341" s="166"/>
      <c r="C1341" s="222" t="s">
        <v>1705</v>
      </c>
      <c r="D1341" s="222" t="s">
        <v>817</v>
      </c>
      <c r="E1341" s="223" t="s">
        <v>1706</v>
      </c>
      <c r="F1341" s="224" t="s">
        <v>1707</v>
      </c>
      <c r="G1341" s="225" t="s">
        <v>317</v>
      </c>
      <c r="H1341" s="226">
        <v>16</v>
      </c>
      <c r="I1341" s="227"/>
      <c r="J1341" s="228">
        <f>ROUND(I1341*H1341,2)</f>
        <v>0</v>
      </c>
      <c r="K1341" s="224" t="s">
        <v>161</v>
      </c>
      <c r="L1341" s="229"/>
      <c r="M1341" s="230" t="s">
        <v>3</v>
      </c>
      <c r="N1341" s="231" t="s">
        <v>43</v>
      </c>
      <c r="O1341" s="74"/>
      <c r="P1341" s="176">
        <f>O1341*H1341</f>
        <v>0</v>
      </c>
      <c r="Q1341" s="176">
        <v>0.0195</v>
      </c>
      <c r="R1341" s="176">
        <f>Q1341*H1341</f>
        <v>0.312</v>
      </c>
      <c r="S1341" s="176">
        <v>0</v>
      </c>
      <c r="T1341" s="177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178" t="s">
        <v>495</v>
      </c>
      <c r="AT1341" s="178" t="s">
        <v>817</v>
      </c>
      <c r="AU1341" s="178" t="s">
        <v>82</v>
      </c>
      <c r="AY1341" s="21" t="s">
        <v>154</v>
      </c>
      <c r="BE1341" s="179">
        <f>IF(N1341="základní",J1341,0)</f>
        <v>0</v>
      </c>
      <c r="BF1341" s="179">
        <f>IF(N1341="snížená",J1341,0)</f>
        <v>0</v>
      </c>
      <c r="BG1341" s="179">
        <f>IF(N1341="zákl. přenesená",J1341,0)</f>
        <v>0</v>
      </c>
      <c r="BH1341" s="179">
        <f>IF(N1341="sníž. přenesená",J1341,0)</f>
        <v>0</v>
      </c>
      <c r="BI1341" s="179">
        <f>IF(N1341="nulová",J1341,0)</f>
        <v>0</v>
      </c>
      <c r="BJ1341" s="21" t="s">
        <v>80</v>
      </c>
      <c r="BK1341" s="179">
        <f>ROUND(I1341*H1341,2)</f>
        <v>0</v>
      </c>
      <c r="BL1341" s="21" t="s">
        <v>322</v>
      </c>
      <c r="BM1341" s="178" t="s">
        <v>1708</v>
      </c>
    </row>
    <row r="1342" s="13" customFormat="1">
      <c r="A1342" s="13"/>
      <c r="B1342" s="185"/>
      <c r="C1342" s="13"/>
      <c r="D1342" s="186" t="s">
        <v>166</v>
      </c>
      <c r="E1342" s="187" t="s">
        <v>3</v>
      </c>
      <c r="F1342" s="188" t="s">
        <v>1691</v>
      </c>
      <c r="G1342" s="13"/>
      <c r="H1342" s="187" t="s">
        <v>3</v>
      </c>
      <c r="I1342" s="189"/>
      <c r="J1342" s="13"/>
      <c r="K1342" s="13"/>
      <c r="L1342" s="185"/>
      <c r="M1342" s="190"/>
      <c r="N1342" s="191"/>
      <c r="O1342" s="191"/>
      <c r="P1342" s="191"/>
      <c r="Q1342" s="191"/>
      <c r="R1342" s="191"/>
      <c r="S1342" s="191"/>
      <c r="T1342" s="19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187" t="s">
        <v>166</v>
      </c>
      <c r="AU1342" s="187" t="s">
        <v>82</v>
      </c>
      <c r="AV1342" s="13" t="s">
        <v>80</v>
      </c>
      <c r="AW1342" s="13" t="s">
        <v>34</v>
      </c>
      <c r="AX1342" s="13" t="s">
        <v>72</v>
      </c>
      <c r="AY1342" s="187" t="s">
        <v>154</v>
      </c>
    </row>
    <row r="1343" s="14" customFormat="1">
      <c r="A1343" s="14"/>
      <c r="B1343" s="193"/>
      <c r="C1343" s="14"/>
      <c r="D1343" s="186" t="s">
        <v>166</v>
      </c>
      <c r="E1343" s="194" t="s">
        <v>3</v>
      </c>
      <c r="F1343" s="195" t="s">
        <v>162</v>
      </c>
      <c r="G1343" s="14"/>
      <c r="H1343" s="196">
        <v>4</v>
      </c>
      <c r="I1343" s="197"/>
      <c r="J1343" s="14"/>
      <c r="K1343" s="14"/>
      <c r="L1343" s="193"/>
      <c r="M1343" s="198"/>
      <c r="N1343" s="199"/>
      <c r="O1343" s="199"/>
      <c r="P1343" s="199"/>
      <c r="Q1343" s="199"/>
      <c r="R1343" s="199"/>
      <c r="S1343" s="199"/>
      <c r="T1343" s="20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194" t="s">
        <v>166</v>
      </c>
      <c r="AU1343" s="194" t="s">
        <v>82</v>
      </c>
      <c r="AV1343" s="14" t="s">
        <v>82</v>
      </c>
      <c r="AW1343" s="14" t="s">
        <v>34</v>
      </c>
      <c r="AX1343" s="14" t="s">
        <v>72</v>
      </c>
      <c r="AY1343" s="194" t="s">
        <v>154</v>
      </c>
    </row>
    <row r="1344" s="13" customFormat="1">
      <c r="A1344" s="13"/>
      <c r="B1344" s="185"/>
      <c r="C1344" s="13"/>
      <c r="D1344" s="186" t="s">
        <v>166</v>
      </c>
      <c r="E1344" s="187" t="s">
        <v>3</v>
      </c>
      <c r="F1344" s="188" t="s">
        <v>1694</v>
      </c>
      <c r="G1344" s="13"/>
      <c r="H1344" s="187" t="s">
        <v>3</v>
      </c>
      <c r="I1344" s="189"/>
      <c r="J1344" s="13"/>
      <c r="K1344" s="13"/>
      <c r="L1344" s="185"/>
      <c r="M1344" s="190"/>
      <c r="N1344" s="191"/>
      <c r="O1344" s="191"/>
      <c r="P1344" s="191"/>
      <c r="Q1344" s="191"/>
      <c r="R1344" s="191"/>
      <c r="S1344" s="191"/>
      <c r="T1344" s="19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187" t="s">
        <v>166</v>
      </c>
      <c r="AU1344" s="187" t="s">
        <v>82</v>
      </c>
      <c r="AV1344" s="13" t="s">
        <v>80</v>
      </c>
      <c r="AW1344" s="13" t="s">
        <v>34</v>
      </c>
      <c r="AX1344" s="13" t="s">
        <v>72</v>
      </c>
      <c r="AY1344" s="187" t="s">
        <v>154</v>
      </c>
    </row>
    <row r="1345" s="14" customFormat="1">
      <c r="A1345" s="14"/>
      <c r="B1345" s="193"/>
      <c r="C1345" s="14"/>
      <c r="D1345" s="186" t="s">
        <v>166</v>
      </c>
      <c r="E1345" s="194" t="s">
        <v>3</v>
      </c>
      <c r="F1345" s="195" t="s">
        <v>80</v>
      </c>
      <c r="G1345" s="14"/>
      <c r="H1345" s="196">
        <v>1</v>
      </c>
      <c r="I1345" s="197"/>
      <c r="J1345" s="14"/>
      <c r="K1345" s="14"/>
      <c r="L1345" s="193"/>
      <c r="M1345" s="198"/>
      <c r="N1345" s="199"/>
      <c r="O1345" s="199"/>
      <c r="P1345" s="199"/>
      <c r="Q1345" s="199"/>
      <c r="R1345" s="199"/>
      <c r="S1345" s="199"/>
      <c r="T1345" s="200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194" t="s">
        <v>166</v>
      </c>
      <c r="AU1345" s="194" t="s">
        <v>82</v>
      </c>
      <c r="AV1345" s="14" t="s">
        <v>82</v>
      </c>
      <c r="AW1345" s="14" t="s">
        <v>34</v>
      </c>
      <c r="AX1345" s="14" t="s">
        <v>72</v>
      </c>
      <c r="AY1345" s="194" t="s">
        <v>154</v>
      </c>
    </row>
    <row r="1346" s="16" customFormat="1">
      <c r="A1346" s="16"/>
      <c r="B1346" s="209"/>
      <c r="C1346" s="16"/>
      <c r="D1346" s="186" t="s">
        <v>166</v>
      </c>
      <c r="E1346" s="210" t="s">
        <v>3</v>
      </c>
      <c r="F1346" s="211" t="s">
        <v>234</v>
      </c>
      <c r="G1346" s="16"/>
      <c r="H1346" s="212">
        <v>5</v>
      </c>
      <c r="I1346" s="213"/>
      <c r="J1346" s="16"/>
      <c r="K1346" s="16"/>
      <c r="L1346" s="209"/>
      <c r="M1346" s="214"/>
      <c r="N1346" s="215"/>
      <c r="O1346" s="215"/>
      <c r="P1346" s="215"/>
      <c r="Q1346" s="215"/>
      <c r="R1346" s="215"/>
      <c r="S1346" s="215"/>
      <c r="T1346" s="2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10" t="s">
        <v>166</v>
      </c>
      <c r="AU1346" s="210" t="s">
        <v>82</v>
      </c>
      <c r="AV1346" s="16" t="s">
        <v>183</v>
      </c>
      <c r="AW1346" s="16" t="s">
        <v>34</v>
      </c>
      <c r="AX1346" s="16" t="s">
        <v>72</v>
      </c>
      <c r="AY1346" s="210" t="s">
        <v>154</v>
      </c>
    </row>
    <row r="1347" s="13" customFormat="1">
      <c r="A1347" s="13"/>
      <c r="B1347" s="185"/>
      <c r="C1347" s="13"/>
      <c r="D1347" s="186" t="s">
        <v>166</v>
      </c>
      <c r="E1347" s="187" t="s">
        <v>3</v>
      </c>
      <c r="F1347" s="188" t="s">
        <v>1695</v>
      </c>
      <c r="G1347" s="13"/>
      <c r="H1347" s="187" t="s">
        <v>3</v>
      </c>
      <c r="I1347" s="189"/>
      <c r="J1347" s="13"/>
      <c r="K1347" s="13"/>
      <c r="L1347" s="185"/>
      <c r="M1347" s="190"/>
      <c r="N1347" s="191"/>
      <c r="O1347" s="191"/>
      <c r="P1347" s="191"/>
      <c r="Q1347" s="191"/>
      <c r="R1347" s="191"/>
      <c r="S1347" s="191"/>
      <c r="T1347" s="19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87" t="s">
        <v>166</v>
      </c>
      <c r="AU1347" s="187" t="s">
        <v>82</v>
      </c>
      <c r="AV1347" s="13" t="s">
        <v>80</v>
      </c>
      <c r="AW1347" s="13" t="s">
        <v>34</v>
      </c>
      <c r="AX1347" s="13" t="s">
        <v>72</v>
      </c>
      <c r="AY1347" s="187" t="s">
        <v>154</v>
      </c>
    </row>
    <row r="1348" s="14" customFormat="1">
      <c r="A1348" s="14"/>
      <c r="B1348" s="193"/>
      <c r="C1348" s="14"/>
      <c r="D1348" s="186" t="s">
        <v>166</v>
      </c>
      <c r="E1348" s="194" t="s">
        <v>3</v>
      </c>
      <c r="F1348" s="195" t="s">
        <v>82</v>
      </c>
      <c r="G1348" s="14"/>
      <c r="H1348" s="196">
        <v>2</v>
      </c>
      <c r="I1348" s="197"/>
      <c r="J1348" s="14"/>
      <c r="K1348" s="14"/>
      <c r="L1348" s="193"/>
      <c r="M1348" s="198"/>
      <c r="N1348" s="199"/>
      <c r="O1348" s="199"/>
      <c r="P1348" s="199"/>
      <c r="Q1348" s="199"/>
      <c r="R1348" s="199"/>
      <c r="S1348" s="199"/>
      <c r="T1348" s="20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194" t="s">
        <v>166</v>
      </c>
      <c r="AU1348" s="194" t="s">
        <v>82</v>
      </c>
      <c r="AV1348" s="14" t="s">
        <v>82</v>
      </c>
      <c r="AW1348" s="14" t="s">
        <v>34</v>
      </c>
      <c r="AX1348" s="14" t="s">
        <v>72</v>
      </c>
      <c r="AY1348" s="194" t="s">
        <v>154</v>
      </c>
    </row>
    <row r="1349" s="13" customFormat="1">
      <c r="A1349" s="13"/>
      <c r="B1349" s="185"/>
      <c r="C1349" s="13"/>
      <c r="D1349" s="186" t="s">
        <v>166</v>
      </c>
      <c r="E1349" s="187" t="s">
        <v>3</v>
      </c>
      <c r="F1349" s="188" t="s">
        <v>1697</v>
      </c>
      <c r="G1349" s="13"/>
      <c r="H1349" s="187" t="s">
        <v>3</v>
      </c>
      <c r="I1349" s="189"/>
      <c r="J1349" s="13"/>
      <c r="K1349" s="13"/>
      <c r="L1349" s="185"/>
      <c r="M1349" s="190"/>
      <c r="N1349" s="191"/>
      <c r="O1349" s="191"/>
      <c r="P1349" s="191"/>
      <c r="Q1349" s="191"/>
      <c r="R1349" s="191"/>
      <c r="S1349" s="191"/>
      <c r="T1349" s="19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187" t="s">
        <v>166</v>
      </c>
      <c r="AU1349" s="187" t="s">
        <v>82</v>
      </c>
      <c r="AV1349" s="13" t="s">
        <v>80</v>
      </c>
      <c r="AW1349" s="13" t="s">
        <v>34</v>
      </c>
      <c r="AX1349" s="13" t="s">
        <v>72</v>
      </c>
      <c r="AY1349" s="187" t="s">
        <v>154</v>
      </c>
    </row>
    <row r="1350" s="14" customFormat="1">
      <c r="A1350" s="14"/>
      <c r="B1350" s="193"/>
      <c r="C1350" s="14"/>
      <c r="D1350" s="186" t="s">
        <v>166</v>
      </c>
      <c r="E1350" s="194" t="s">
        <v>3</v>
      </c>
      <c r="F1350" s="195" t="s">
        <v>197</v>
      </c>
      <c r="G1350" s="14"/>
      <c r="H1350" s="196">
        <v>5</v>
      </c>
      <c r="I1350" s="197"/>
      <c r="J1350" s="14"/>
      <c r="K1350" s="14"/>
      <c r="L1350" s="193"/>
      <c r="M1350" s="198"/>
      <c r="N1350" s="199"/>
      <c r="O1350" s="199"/>
      <c r="P1350" s="199"/>
      <c r="Q1350" s="199"/>
      <c r="R1350" s="199"/>
      <c r="S1350" s="199"/>
      <c r="T1350" s="20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194" t="s">
        <v>166</v>
      </c>
      <c r="AU1350" s="194" t="s">
        <v>82</v>
      </c>
      <c r="AV1350" s="14" t="s">
        <v>82</v>
      </c>
      <c r="AW1350" s="14" t="s">
        <v>34</v>
      </c>
      <c r="AX1350" s="14" t="s">
        <v>72</v>
      </c>
      <c r="AY1350" s="194" t="s">
        <v>154</v>
      </c>
    </row>
    <row r="1351" s="13" customFormat="1">
      <c r="A1351" s="13"/>
      <c r="B1351" s="185"/>
      <c r="C1351" s="13"/>
      <c r="D1351" s="186" t="s">
        <v>166</v>
      </c>
      <c r="E1351" s="187" t="s">
        <v>3</v>
      </c>
      <c r="F1351" s="188" t="s">
        <v>1700</v>
      </c>
      <c r="G1351" s="13"/>
      <c r="H1351" s="187" t="s">
        <v>3</v>
      </c>
      <c r="I1351" s="189"/>
      <c r="J1351" s="13"/>
      <c r="K1351" s="13"/>
      <c r="L1351" s="185"/>
      <c r="M1351" s="190"/>
      <c r="N1351" s="191"/>
      <c r="O1351" s="191"/>
      <c r="P1351" s="191"/>
      <c r="Q1351" s="191"/>
      <c r="R1351" s="191"/>
      <c r="S1351" s="191"/>
      <c r="T1351" s="19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187" t="s">
        <v>166</v>
      </c>
      <c r="AU1351" s="187" t="s">
        <v>82</v>
      </c>
      <c r="AV1351" s="13" t="s">
        <v>80</v>
      </c>
      <c r="AW1351" s="13" t="s">
        <v>34</v>
      </c>
      <c r="AX1351" s="13" t="s">
        <v>72</v>
      </c>
      <c r="AY1351" s="187" t="s">
        <v>154</v>
      </c>
    </row>
    <row r="1352" s="14" customFormat="1">
      <c r="A1352" s="14"/>
      <c r="B1352" s="193"/>
      <c r="C1352" s="14"/>
      <c r="D1352" s="186" t="s">
        <v>166</v>
      </c>
      <c r="E1352" s="194" t="s">
        <v>3</v>
      </c>
      <c r="F1352" s="195" t="s">
        <v>162</v>
      </c>
      <c r="G1352" s="14"/>
      <c r="H1352" s="196">
        <v>4</v>
      </c>
      <c r="I1352" s="197"/>
      <c r="J1352" s="14"/>
      <c r="K1352" s="14"/>
      <c r="L1352" s="193"/>
      <c r="M1352" s="198"/>
      <c r="N1352" s="199"/>
      <c r="O1352" s="199"/>
      <c r="P1352" s="199"/>
      <c r="Q1352" s="199"/>
      <c r="R1352" s="199"/>
      <c r="S1352" s="199"/>
      <c r="T1352" s="20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194" t="s">
        <v>166</v>
      </c>
      <c r="AU1352" s="194" t="s">
        <v>82</v>
      </c>
      <c r="AV1352" s="14" t="s">
        <v>82</v>
      </c>
      <c r="AW1352" s="14" t="s">
        <v>34</v>
      </c>
      <c r="AX1352" s="14" t="s">
        <v>72</v>
      </c>
      <c r="AY1352" s="194" t="s">
        <v>154</v>
      </c>
    </row>
    <row r="1353" s="16" customFormat="1">
      <c r="A1353" s="16"/>
      <c r="B1353" s="209"/>
      <c r="C1353" s="16"/>
      <c r="D1353" s="186" t="s">
        <v>166</v>
      </c>
      <c r="E1353" s="210" t="s">
        <v>3</v>
      </c>
      <c r="F1353" s="211" t="s">
        <v>234</v>
      </c>
      <c r="G1353" s="16"/>
      <c r="H1353" s="212">
        <v>11</v>
      </c>
      <c r="I1353" s="213"/>
      <c r="J1353" s="16"/>
      <c r="K1353" s="16"/>
      <c r="L1353" s="209"/>
      <c r="M1353" s="214"/>
      <c r="N1353" s="215"/>
      <c r="O1353" s="215"/>
      <c r="P1353" s="215"/>
      <c r="Q1353" s="215"/>
      <c r="R1353" s="215"/>
      <c r="S1353" s="215"/>
      <c r="T1353" s="2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210" t="s">
        <v>166</v>
      </c>
      <c r="AU1353" s="210" t="s">
        <v>82</v>
      </c>
      <c r="AV1353" s="16" t="s">
        <v>183</v>
      </c>
      <c r="AW1353" s="16" t="s">
        <v>34</v>
      </c>
      <c r="AX1353" s="16" t="s">
        <v>72</v>
      </c>
      <c r="AY1353" s="210" t="s">
        <v>154</v>
      </c>
    </row>
    <row r="1354" s="15" customFormat="1">
      <c r="A1354" s="15"/>
      <c r="B1354" s="201"/>
      <c r="C1354" s="15"/>
      <c r="D1354" s="186" t="s">
        <v>166</v>
      </c>
      <c r="E1354" s="202" t="s">
        <v>3</v>
      </c>
      <c r="F1354" s="203" t="s">
        <v>171</v>
      </c>
      <c r="G1354" s="15"/>
      <c r="H1354" s="204">
        <v>16</v>
      </c>
      <c r="I1354" s="205"/>
      <c r="J1354" s="15"/>
      <c r="K1354" s="15"/>
      <c r="L1354" s="201"/>
      <c r="M1354" s="206"/>
      <c r="N1354" s="207"/>
      <c r="O1354" s="207"/>
      <c r="P1354" s="207"/>
      <c r="Q1354" s="207"/>
      <c r="R1354" s="207"/>
      <c r="S1354" s="207"/>
      <c r="T1354" s="208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02" t="s">
        <v>166</v>
      </c>
      <c r="AU1354" s="202" t="s">
        <v>82</v>
      </c>
      <c r="AV1354" s="15" t="s">
        <v>162</v>
      </c>
      <c r="AW1354" s="15" t="s">
        <v>34</v>
      </c>
      <c r="AX1354" s="15" t="s">
        <v>80</v>
      </c>
      <c r="AY1354" s="202" t="s">
        <v>154</v>
      </c>
    </row>
    <row r="1355" s="2" customFormat="1" ht="37.8" customHeight="1">
      <c r="A1355" s="40"/>
      <c r="B1355" s="166"/>
      <c r="C1355" s="167" t="s">
        <v>1709</v>
      </c>
      <c r="D1355" s="167" t="s">
        <v>157</v>
      </c>
      <c r="E1355" s="168" t="s">
        <v>1710</v>
      </c>
      <c r="F1355" s="169" t="s">
        <v>1711</v>
      </c>
      <c r="G1355" s="170" t="s">
        <v>317</v>
      </c>
      <c r="H1355" s="171">
        <v>1</v>
      </c>
      <c r="I1355" s="172"/>
      <c r="J1355" s="173">
        <f>ROUND(I1355*H1355,2)</f>
        <v>0</v>
      </c>
      <c r="K1355" s="169" t="s">
        <v>161</v>
      </c>
      <c r="L1355" s="41"/>
      <c r="M1355" s="174" t="s">
        <v>3</v>
      </c>
      <c r="N1355" s="175" t="s">
        <v>43</v>
      </c>
      <c r="O1355" s="74"/>
      <c r="P1355" s="176">
        <f>O1355*H1355</f>
        <v>0</v>
      </c>
      <c r="Q1355" s="176">
        <v>0</v>
      </c>
      <c r="R1355" s="176">
        <f>Q1355*H1355</f>
        <v>0</v>
      </c>
      <c r="S1355" s="176">
        <v>0</v>
      </c>
      <c r="T1355" s="177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178" t="s">
        <v>322</v>
      </c>
      <c r="AT1355" s="178" t="s">
        <v>157</v>
      </c>
      <c r="AU1355" s="178" t="s">
        <v>82</v>
      </c>
      <c r="AY1355" s="21" t="s">
        <v>154</v>
      </c>
      <c r="BE1355" s="179">
        <f>IF(N1355="základní",J1355,0)</f>
        <v>0</v>
      </c>
      <c r="BF1355" s="179">
        <f>IF(N1355="snížená",J1355,0)</f>
        <v>0</v>
      </c>
      <c r="BG1355" s="179">
        <f>IF(N1355="zákl. přenesená",J1355,0)</f>
        <v>0</v>
      </c>
      <c r="BH1355" s="179">
        <f>IF(N1355="sníž. přenesená",J1355,0)</f>
        <v>0</v>
      </c>
      <c r="BI1355" s="179">
        <f>IF(N1355="nulová",J1355,0)</f>
        <v>0</v>
      </c>
      <c r="BJ1355" s="21" t="s">
        <v>80</v>
      </c>
      <c r="BK1355" s="179">
        <f>ROUND(I1355*H1355,2)</f>
        <v>0</v>
      </c>
      <c r="BL1355" s="21" t="s">
        <v>322</v>
      </c>
      <c r="BM1355" s="178" t="s">
        <v>1712</v>
      </c>
    </row>
    <row r="1356" s="2" customFormat="1">
      <c r="A1356" s="40"/>
      <c r="B1356" s="41"/>
      <c r="C1356" s="40"/>
      <c r="D1356" s="180" t="s">
        <v>164</v>
      </c>
      <c r="E1356" s="40"/>
      <c r="F1356" s="181" t="s">
        <v>1713</v>
      </c>
      <c r="G1356" s="40"/>
      <c r="H1356" s="40"/>
      <c r="I1356" s="182"/>
      <c r="J1356" s="40"/>
      <c r="K1356" s="40"/>
      <c r="L1356" s="41"/>
      <c r="M1356" s="183"/>
      <c r="N1356" s="184"/>
      <c r="O1356" s="74"/>
      <c r="P1356" s="74"/>
      <c r="Q1356" s="74"/>
      <c r="R1356" s="74"/>
      <c r="S1356" s="74"/>
      <c r="T1356" s="75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21" t="s">
        <v>164</v>
      </c>
      <c r="AU1356" s="21" t="s">
        <v>82</v>
      </c>
    </row>
    <row r="1357" s="13" customFormat="1">
      <c r="A1357" s="13"/>
      <c r="B1357" s="185"/>
      <c r="C1357" s="13"/>
      <c r="D1357" s="186" t="s">
        <v>166</v>
      </c>
      <c r="E1357" s="187" t="s">
        <v>3</v>
      </c>
      <c r="F1357" s="188" t="s">
        <v>1690</v>
      </c>
      <c r="G1357" s="13"/>
      <c r="H1357" s="187" t="s">
        <v>3</v>
      </c>
      <c r="I1357" s="189"/>
      <c r="J1357" s="13"/>
      <c r="K1357" s="13"/>
      <c r="L1357" s="185"/>
      <c r="M1357" s="190"/>
      <c r="N1357" s="191"/>
      <c r="O1357" s="191"/>
      <c r="P1357" s="191"/>
      <c r="Q1357" s="191"/>
      <c r="R1357" s="191"/>
      <c r="S1357" s="191"/>
      <c r="T1357" s="19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187" t="s">
        <v>166</v>
      </c>
      <c r="AU1357" s="187" t="s">
        <v>82</v>
      </c>
      <c r="AV1357" s="13" t="s">
        <v>80</v>
      </c>
      <c r="AW1357" s="13" t="s">
        <v>34</v>
      </c>
      <c r="AX1357" s="13" t="s">
        <v>72</v>
      </c>
      <c r="AY1357" s="187" t="s">
        <v>154</v>
      </c>
    </row>
    <row r="1358" s="14" customFormat="1">
      <c r="A1358" s="14"/>
      <c r="B1358" s="193"/>
      <c r="C1358" s="14"/>
      <c r="D1358" s="186" t="s">
        <v>166</v>
      </c>
      <c r="E1358" s="194" t="s">
        <v>3</v>
      </c>
      <c r="F1358" s="195" t="s">
        <v>80</v>
      </c>
      <c r="G1358" s="14"/>
      <c r="H1358" s="196">
        <v>1</v>
      </c>
      <c r="I1358" s="197"/>
      <c r="J1358" s="14"/>
      <c r="K1358" s="14"/>
      <c r="L1358" s="193"/>
      <c r="M1358" s="198"/>
      <c r="N1358" s="199"/>
      <c r="O1358" s="199"/>
      <c r="P1358" s="199"/>
      <c r="Q1358" s="199"/>
      <c r="R1358" s="199"/>
      <c r="S1358" s="199"/>
      <c r="T1358" s="20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194" t="s">
        <v>166</v>
      </c>
      <c r="AU1358" s="194" t="s">
        <v>82</v>
      </c>
      <c r="AV1358" s="14" t="s">
        <v>82</v>
      </c>
      <c r="AW1358" s="14" t="s">
        <v>34</v>
      </c>
      <c r="AX1358" s="14" t="s">
        <v>80</v>
      </c>
      <c r="AY1358" s="194" t="s">
        <v>154</v>
      </c>
    </row>
    <row r="1359" s="2" customFormat="1" ht="24.15" customHeight="1">
      <c r="A1359" s="40"/>
      <c r="B1359" s="166"/>
      <c r="C1359" s="222" t="s">
        <v>1714</v>
      </c>
      <c r="D1359" s="222" t="s">
        <v>817</v>
      </c>
      <c r="E1359" s="223" t="s">
        <v>1715</v>
      </c>
      <c r="F1359" s="224" t="s">
        <v>1716</v>
      </c>
      <c r="G1359" s="225" t="s">
        <v>317</v>
      </c>
      <c r="H1359" s="226">
        <v>1</v>
      </c>
      <c r="I1359" s="227"/>
      <c r="J1359" s="228">
        <f>ROUND(I1359*H1359,2)</f>
        <v>0</v>
      </c>
      <c r="K1359" s="224" t="s">
        <v>161</v>
      </c>
      <c r="L1359" s="229"/>
      <c r="M1359" s="230" t="s">
        <v>3</v>
      </c>
      <c r="N1359" s="231" t="s">
        <v>43</v>
      </c>
      <c r="O1359" s="74"/>
      <c r="P1359" s="176">
        <f>O1359*H1359</f>
        <v>0</v>
      </c>
      <c r="Q1359" s="176">
        <v>0.020500000000000001</v>
      </c>
      <c r="R1359" s="176">
        <f>Q1359*H1359</f>
        <v>0.020500000000000001</v>
      </c>
      <c r="S1359" s="176">
        <v>0</v>
      </c>
      <c r="T1359" s="177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178" t="s">
        <v>495</v>
      </c>
      <c r="AT1359" s="178" t="s">
        <v>817</v>
      </c>
      <c r="AU1359" s="178" t="s">
        <v>82</v>
      </c>
      <c r="AY1359" s="21" t="s">
        <v>154</v>
      </c>
      <c r="BE1359" s="179">
        <f>IF(N1359="základní",J1359,0)</f>
        <v>0</v>
      </c>
      <c r="BF1359" s="179">
        <f>IF(N1359="snížená",J1359,0)</f>
        <v>0</v>
      </c>
      <c r="BG1359" s="179">
        <f>IF(N1359="zákl. přenesená",J1359,0)</f>
        <v>0</v>
      </c>
      <c r="BH1359" s="179">
        <f>IF(N1359="sníž. přenesená",J1359,0)</f>
        <v>0</v>
      </c>
      <c r="BI1359" s="179">
        <f>IF(N1359="nulová",J1359,0)</f>
        <v>0</v>
      </c>
      <c r="BJ1359" s="21" t="s">
        <v>80</v>
      </c>
      <c r="BK1359" s="179">
        <f>ROUND(I1359*H1359,2)</f>
        <v>0</v>
      </c>
      <c r="BL1359" s="21" t="s">
        <v>322</v>
      </c>
      <c r="BM1359" s="178" t="s">
        <v>1717</v>
      </c>
    </row>
    <row r="1360" s="13" customFormat="1">
      <c r="A1360" s="13"/>
      <c r="B1360" s="185"/>
      <c r="C1360" s="13"/>
      <c r="D1360" s="186" t="s">
        <v>166</v>
      </c>
      <c r="E1360" s="187" t="s">
        <v>3</v>
      </c>
      <c r="F1360" s="188" t="s">
        <v>1690</v>
      </c>
      <c r="G1360" s="13"/>
      <c r="H1360" s="187" t="s">
        <v>3</v>
      </c>
      <c r="I1360" s="189"/>
      <c r="J1360" s="13"/>
      <c r="K1360" s="13"/>
      <c r="L1360" s="185"/>
      <c r="M1360" s="190"/>
      <c r="N1360" s="191"/>
      <c r="O1360" s="191"/>
      <c r="P1360" s="191"/>
      <c r="Q1360" s="191"/>
      <c r="R1360" s="191"/>
      <c r="S1360" s="191"/>
      <c r="T1360" s="19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87" t="s">
        <v>166</v>
      </c>
      <c r="AU1360" s="187" t="s">
        <v>82</v>
      </c>
      <c r="AV1360" s="13" t="s">
        <v>80</v>
      </c>
      <c r="AW1360" s="13" t="s">
        <v>34</v>
      </c>
      <c r="AX1360" s="13" t="s">
        <v>72</v>
      </c>
      <c r="AY1360" s="187" t="s">
        <v>154</v>
      </c>
    </row>
    <row r="1361" s="14" customFormat="1">
      <c r="A1361" s="14"/>
      <c r="B1361" s="193"/>
      <c r="C1361" s="14"/>
      <c r="D1361" s="186" t="s">
        <v>166</v>
      </c>
      <c r="E1361" s="194" t="s">
        <v>3</v>
      </c>
      <c r="F1361" s="195" t="s">
        <v>80</v>
      </c>
      <c r="G1361" s="14"/>
      <c r="H1361" s="196">
        <v>1</v>
      </c>
      <c r="I1361" s="197"/>
      <c r="J1361" s="14"/>
      <c r="K1361" s="14"/>
      <c r="L1361" s="193"/>
      <c r="M1361" s="198"/>
      <c r="N1361" s="199"/>
      <c r="O1361" s="199"/>
      <c r="P1361" s="199"/>
      <c r="Q1361" s="199"/>
      <c r="R1361" s="199"/>
      <c r="S1361" s="199"/>
      <c r="T1361" s="20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194" t="s">
        <v>166</v>
      </c>
      <c r="AU1361" s="194" t="s">
        <v>82</v>
      </c>
      <c r="AV1361" s="14" t="s">
        <v>82</v>
      </c>
      <c r="AW1361" s="14" t="s">
        <v>34</v>
      </c>
      <c r="AX1361" s="14" t="s">
        <v>80</v>
      </c>
      <c r="AY1361" s="194" t="s">
        <v>154</v>
      </c>
    </row>
    <row r="1362" s="2" customFormat="1" ht="37.8" customHeight="1">
      <c r="A1362" s="40"/>
      <c r="B1362" s="166"/>
      <c r="C1362" s="167" t="s">
        <v>1718</v>
      </c>
      <c r="D1362" s="167" t="s">
        <v>157</v>
      </c>
      <c r="E1362" s="168" t="s">
        <v>1719</v>
      </c>
      <c r="F1362" s="169" t="s">
        <v>1720</v>
      </c>
      <c r="G1362" s="170" t="s">
        <v>317</v>
      </c>
      <c r="H1362" s="171">
        <v>29</v>
      </c>
      <c r="I1362" s="172"/>
      <c r="J1362" s="173">
        <f>ROUND(I1362*H1362,2)</f>
        <v>0</v>
      </c>
      <c r="K1362" s="169" t="s">
        <v>161</v>
      </c>
      <c r="L1362" s="41"/>
      <c r="M1362" s="174" t="s">
        <v>3</v>
      </c>
      <c r="N1362" s="175" t="s">
        <v>43</v>
      </c>
      <c r="O1362" s="74"/>
      <c r="P1362" s="176">
        <f>O1362*H1362</f>
        <v>0</v>
      </c>
      <c r="Q1362" s="176">
        <v>0.00044999999999999999</v>
      </c>
      <c r="R1362" s="176">
        <f>Q1362*H1362</f>
        <v>0.013049999999999999</v>
      </c>
      <c r="S1362" s="176">
        <v>0</v>
      </c>
      <c r="T1362" s="177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178" t="s">
        <v>322</v>
      </c>
      <c r="AT1362" s="178" t="s">
        <v>157</v>
      </c>
      <c r="AU1362" s="178" t="s">
        <v>82</v>
      </c>
      <c r="AY1362" s="21" t="s">
        <v>154</v>
      </c>
      <c r="BE1362" s="179">
        <f>IF(N1362="základní",J1362,0)</f>
        <v>0</v>
      </c>
      <c r="BF1362" s="179">
        <f>IF(N1362="snížená",J1362,0)</f>
        <v>0</v>
      </c>
      <c r="BG1362" s="179">
        <f>IF(N1362="zákl. přenesená",J1362,0)</f>
        <v>0</v>
      </c>
      <c r="BH1362" s="179">
        <f>IF(N1362="sníž. přenesená",J1362,0)</f>
        <v>0</v>
      </c>
      <c r="BI1362" s="179">
        <f>IF(N1362="nulová",J1362,0)</f>
        <v>0</v>
      </c>
      <c r="BJ1362" s="21" t="s">
        <v>80</v>
      </c>
      <c r="BK1362" s="179">
        <f>ROUND(I1362*H1362,2)</f>
        <v>0</v>
      </c>
      <c r="BL1362" s="21" t="s">
        <v>322</v>
      </c>
      <c r="BM1362" s="178" t="s">
        <v>1721</v>
      </c>
    </row>
    <row r="1363" s="2" customFormat="1">
      <c r="A1363" s="40"/>
      <c r="B1363" s="41"/>
      <c r="C1363" s="40"/>
      <c r="D1363" s="180" t="s">
        <v>164</v>
      </c>
      <c r="E1363" s="40"/>
      <c r="F1363" s="181" t="s">
        <v>1722</v>
      </c>
      <c r="G1363" s="40"/>
      <c r="H1363" s="40"/>
      <c r="I1363" s="182"/>
      <c r="J1363" s="40"/>
      <c r="K1363" s="40"/>
      <c r="L1363" s="41"/>
      <c r="M1363" s="183"/>
      <c r="N1363" s="184"/>
      <c r="O1363" s="74"/>
      <c r="P1363" s="74"/>
      <c r="Q1363" s="74"/>
      <c r="R1363" s="74"/>
      <c r="S1363" s="74"/>
      <c r="T1363" s="75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21" t="s">
        <v>164</v>
      </c>
      <c r="AU1363" s="21" t="s">
        <v>82</v>
      </c>
    </row>
    <row r="1364" s="13" customFormat="1">
      <c r="A1364" s="13"/>
      <c r="B1364" s="185"/>
      <c r="C1364" s="13"/>
      <c r="D1364" s="186" t="s">
        <v>166</v>
      </c>
      <c r="E1364" s="187" t="s">
        <v>3</v>
      </c>
      <c r="F1364" s="188" t="s">
        <v>1690</v>
      </c>
      <c r="G1364" s="13"/>
      <c r="H1364" s="187" t="s">
        <v>3</v>
      </c>
      <c r="I1364" s="189"/>
      <c r="J1364" s="13"/>
      <c r="K1364" s="13"/>
      <c r="L1364" s="185"/>
      <c r="M1364" s="190"/>
      <c r="N1364" s="191"/>
      <c r="O1364" s="191"/>
      <c r="P1364" s="191"/>
      <c r="Q1364" s="191"/>
      <c r="R1364" s="191"/>
      <c r="S1364" s="191"/>
      <c r="T1364" s="19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187" t="s">
        <v>166</v>
      </c>
      <c r="AU1364" s="187" t="s">
        <v>82</v>
      </c>
      <c r="AV1364" s="13" t="s">
        <v>80</v>
      </c>
      <c r="AW1364" s="13" t="s">
        <v>34</v>
      </c>
      <c r="AX1364" s="13" t="s">
        <v>72</v>
      </c>
      <c r="AY1364" s="187" t="s">
        <v>154</v>
      </c>
    </row>
    <row r="1365" s="14" customFormat="1">
      <c r="A1365" s="14"/>
      <c r="B1365" s="193"/>
      <c r="C1365" s="14"/>
      <c r="D1365" s="186" t="s">
        <v>166</v>
      </c>
      <c r="E1365" s="194" t="s">
        <v>3</v>
      </c>
      <c r="F1365" s="195" t="s">
        <v>80</v>
      </c>
      <c r="G1365" s="14"/>
      <c r="H1365" s="196">
        <v>1</v>
      </c>
      <c r="I1365" s="197"/>
      <c r="J1365" s="14"/>
      <c r="K1365" s="14"/>
      <c r="L1365" s="193"/>
      <c r="M1365" s="198"/>
      <c r="N1365" s="199"/>
      <c r="O1365" s="199"/>
      <c r="P1365" s="199"/>
      <c r="Q1365" s="199"/>
      <c r="R1365" s="199"/>
      <c r="S1365" s="199"/>
      <c r="T1365" s="20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194" t="s">
        <v>166</v>
      </c>
      <c r="AU1365" s="194" t="s">
        <v>82</v>
      </c>
      <c r="AV1365" s="14" t="s">
        <v>82</v>
      </c>
      <c r="AW1365" s="14" t="s">
        <v>34</v>
      </c>
      <c r="AX1365" s="14" t="s">
        <v>72</v>
      </c>
      <c r="AY1365" s="194" t="s">
        <v>154</v>
      </c>
    </row>
    <row r="1366" s="13" customFormat="1">
      <c r="A1366" s="13"/>
      <c r="B1366" s="185"/>
      <c r="C1366" s="13"/>
      <c r="D1366" s="186" t="s">
        <v>166</v>
      </c>
      <c r="E1366" s="187" t="s">
        <v>3</v>
      </c>
      <c r="F1366" s="188" t="s">
        <v>1691</v>
      </c>
      <c r="G1366" s="13"/>
      <c r="H1366" s="187" t="s">
        <v>3</v>
      </c>
      <c r="I1366" s="189"/>
      <c r="J1366" s="13"/>
      <c r="K1366" s="13"/>
      <c r="L1366" s="185"/>
      <c r="M1366" s="190"/>
      <c r="N1366" s="191"/>
      <c r="O1366" s="191"/>
      <c r="P1366" s="191"/>
      <c r="Q1366" s="191"/>
      <c r="R1366" s="191"/>
      <c r="S1366" s="191"/>
      <c r="T1366" s="19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187" t="s">
        <v>166</v>
      </c>
      <c r="AU1366" s="187" t="s">
        <v>82</v>
      </c>
      <c r="AV1366" s="13" t="s">
        <v>80</v>
      </c>
      <c r="AW1366" s="13" t="s">
        <v>34</v>
      </c>
      <c r="AX1366" s="13" t="s">
        <v>72</v>
      </c>
      <c r="AY1366" s="187" t="s">
        <v>154</v>
      </c>
    </row>
    <row r="1367" s="14" customFormat="1">
      <c r="A1367" s="14"/>
      <c r="B1367" s="193"/>
      <c r="C1367" s="14"/>
      <c r="D1367" s="186" t="s">
        <v>166</v>
      </c>
      <c r="E1367" s="194" t="s">
        <v>3</v>
      </c>
      <c r="F1367" s="195" t="s">
        <v>162</v>
      </c>
      <c r="G1367" s="14"/>
      <c r="H1367" s="196">
        <v>4</v>
      </c>
      <c r="I1367" s="197"/>
      <c r="J1367" s="14"/>
      <c r="K1367" s="14"/>
      <c r="L1367" s="193"/>
      <c r="M1367" s="198"/>
      <c r="N1367" s="199"/>
      <c r="O1367" s="199"/>
      <c r="P1367" s="199"/>
      <c r="Q1367" s="199"/>
      <c r="R1367" s="199"/>
      <c r="S1367" s="199"/>
      <c r="T1367" s="20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194" t="s">
        <v>166</v>
      </c>
      <c r="AU1367" s="194" t="s">
        <v>82</v>
      </c>
      <c r="AV1367" s="14" t="s">
        <v>82</v>
      </c>
      <c r="AW1367" s="14" t="s">
        <v>34</v>
      </c>
      <c r="AX1367" s="14" t="s">
        <v>72</v>
      </c>
      <c r="AY1367" s="194" t="s">
        <v>154</v>
      </c>
    </row>
    <row r="1368" s="13" customFormat="1">
      <c r="A1368" s="13"/>
      <c r="B1368" s="185"/>
      <c r="C1368" s="13"/>
      <c r="D1368" s="186" t="s">
        <v>166</v>
      </c>
      <c r="E1368" s="187" t="s">
        <v>3</v>
      </c>
      <c r="F1368" s="188" t="s">
        <v>1692</v>
      </c>
      <c r="G1368" s="13"/>
      <c r="H1368" s="187" t="s">
        <v>3</v>
      </c>
      <c r="I1368" s="189"/>
      <c r="J1368" s="13"/>
      <c r="K1368" s="13"/>
      <c r="L1368" s="185"/>
      <c r="M1368" s="190"/>
      <c r="N1368" s="191"/>
      <c r="O1368" s="191"/>
      <c r="P1368" s="191"/>
      <c r="Q1368" s="191"/>
      <c r="R1368" s="191"/>
      <c r="S1368" s="191"/>
      <c r="T1368" s="19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187" t="s">
        <v>166</v>
      </c>
      <c r="AU1368" s="187" t="s">
        <v>82</v>
      </c>
      <c r="AV1368" s="13" t="s">
        <v>80</v>
      </c>
      <c r="AW1368" s="13" t="s">
        <v>34</v>
      </c>
      <c r="AX1368" s="13" t="s">
        <v>72</v>
      </c>
      <c r="AY1368" s="187" t="s">
        <v>154</v>
      </c>
    </row>
    <row r="1369" s="14" customFormat="1">
      <c r="A1369" s="14"/>
      <c r="B1369" s="193"/>
      <c r="C1369" s="14"/>
      <c r="D1369" s="186" t="s">
        <v>166</v>
      </c>
      <c r="E1369" s="194" t="s">
        <v>3</v>
      </c>
      <c r="F1369" s="195" t="s">
        <v>1693</v>
      </c>
      <c r="G1369" s="14"/>
      <c r="H1369" s="196">
        <v>4</v>
      </c>
      <c r="I1369" s="197"/>
      <c r="J1369" s="14"/>
      <c r="K1369" s="14"/>
      <c r="L1369" s="193"/>
      <c r="M1369" s="198"/>
      <c r="N1369" s="199"/>
      <c r="O1369" s="199"/>
      <c r="P1369" s="199"/>
      <c r="Q1369" s="199"/>
      <c r="R1369" s="199"/>
      <c r="S1369" s="199"/>
      <c r="T1369" s="20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194" t="s">
        <v>166</v>
      </c>
      <c r="AU1369" s="194" t="s">
        <v>82</v>
      </c>
      <c r="AV1369" s="14" t="s">
        <v>82</v>
      </c>
      <c r="AW1369" s="14" t="s">
        <v>34</v>
      </c>
      <c r="AX1369" s="14" t="s">
        <v>72</v>
      </c>
      <c r="AY1369" s="194" t="s">
        <v>154</v>
      </c>
    </row>
    <row r="1370" s="13" customFormat="1">
      <c r="A1370" s="13"/>
      <c r="B1370" s="185"/>
      <c r="C1370" s="13"/>
      <c r="D1370" s="186" t="s">
        <v>166</v>
      </c>
      <c r="E1370" s="187" t="s">
        <v>3</v>
      </c>
      <c r="F1370" s="188" t="s">
        <v>1694</v>
      </c>
      <c r="G1370" s="13"/>
      <c r="H1370" s="187" t="s">
        <v>3</v>
      </c>
      <c r="I1370" s="189"/>
      <c r="J1370" s="13"/>
      <c r="K1370" s="13"/>
      <c r="L1370" s="185"/>
      <c r="M1370" s="190"/>
      <c r="N1370" s="191"/>
      <c r="O1370" s="191"/>
      <c r="P1370" s="191"/>
      <c r="Q1370" s="191"/>
      <c r="R1370" s="191"/>
      <c r="S1370" s="191"/>
      <c r="T1370" s="19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87" t="s">
        <v>166</v>
      </c>
      <c r="AU1370" s="187" t="s">
        <v>82</v>
      </c>
      <c r="AV1370" s="13" t="s">
        <v>80</v>
      </c>
      <c r="AW1370" s="13" t="s">
        <v>34</v>
      </c>
      <c r="AX1370" s="13" t="s">
        <v>72</v>
      </c>
      <c r="AY1370" s="187" t="s">
        <v>154</v>
      </c>
    </row>
    <row r="1371" s="14" customFormat="1">
      <c r="A1371" s="14"/>
      <c r="B1371" s="193"/>
      <c r="C1371" s="14"/>
      <c r="D1371" s="186" t="s">
        <v>166</v>
      </c>
      <c r="E1371" s="194" t="s">
        <v>3</v>
      </c>
      <c r="F1371" s="195" t="s">
        <v>80</v>
      </c>
      <c r="G1371" s="14"/>
      <c r="H1371" s="196">
        <v>1</v>
      </c>
      <c r="I1371" s="197"/>
      <c r="J1371" s="14"/>
      <c r="K1371" s="14"/>
      <c r="L1371" s="193"/>
      <c r="M1371" s="198"/>
      <c r="N1371" s="199"/>
      <c r="O1371" s="199"/>
      <c r="P1371" s="199"/>
      <c r="Q1371" s="199"/>
      <c r="R1371" s="199"/>
      <c r="S1371" s="199"/>
      <c r="T1371" s="20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194" t="s">
        <v>166</v>
      </c>
      <c r="AU1371" s="194" t="s">
        <v>82</v>
      </c>
      <c r="AV1371" s="14" t="s">
        <v>82</v>
      </c>
      <c r="AW1371" s="14" t="s">
        <v>34</v>
      </c>
      <c r="AX1371" s="14" t="s">
        <v>72</v>
      </c>
      <c r="AY1371" s="194" t="s">
        <v>154</v>
      </c>
    </row>
    <row r="1372" s="16" customFormat="1">
      <c r="A1372" s="16"/>
      <c r="B1372" s="209"/>
      <c r="C1372" s="16"/>
      <c r="D1372" s="186" t="s">
        <v>166</v>
      </c>
      <c r="E1372" s="210" t="s">
        <v>3</v>
      </c>
      <c r="F1372" s="211" t="s">
        <v>234</v>
      </c>
      <c r="G1372" s="16"/>
      <c r="H1372" s="212">
        <v>10</v>
      </c>
      <c r="I1372" s="213"/>
      <c r="J1372" s="16"/>
      <c r="K1372" s="16"/>
      <c r="L1372" s="209"/>
      <c r="M1372" s="214"/>
      <c r="N1372" s="215"/>
      <c r="O1372" s="215"/>
      <c r="P1372" s="215"/>
      <c r="Q1372" s="215"/>
      <c r="R1372" s="215"/>
      <c r="S1372" s="215"/>
      <c r="T1372" s="2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10" t="s">
        <v>166</v>
      </c>
      <c r="AU1372" s="210" t="s">
        <v>82</v>
      </c>
      <c r="AV1372" s="16" t="s">
        <v>183</v>
      </c>
      <c r="AW1372" s="16" t="s">
        <v>34</v>
      </c>
      <c r="AX1372" s="16" t="s">
        <v>72</v>
      </c>
      <c r="AY1372" s="210" t="s">
        <v>154</v>
      </c>
    </row>
    <row r="1373" s="13" customFormat="1">
      <c r="A1373" s="13"/>
      <c r="B1373" s="185"/>
      <c r="C1373" s="13"/>
      <c r="D1373" s="186" t="s">
        <v>166</v>
      </c>
      <c r="E1373" s="187" t="s">
        <v>3</v>
      </c>
      <c r="F1373" s="188" t="s">
        <v>1695</v>
      </c>
      <c r="G1373" s="13"/>
      <c r="H1373" s="187" t="s">
        <v>3</v>
      </c>
      <c r="I1373" s="189"/>
      <c r="J1373" s="13"/>
      <c r="K1373" s="13"/>
      <c r="L1373" s="185"/>
      <c r="M1373" s="190"/>
      <c r="N1373" s="191"/>
      <c r="O1373" s="191"/>
      <c r="P1373" s="191"/>
      <c r="Q1373" s="191"/>
      <c r="R1373" s="191"/>
      <c r="S1373" s="191"/>
      <c r="T1373" s="19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187" t="s">
        <v>166</v>
      </c>
      <c r="AU1373" s="187" t="s">
        <v>82</v>
      </c>
      <c r="AV1373" s="13" t="s">
        <v>80</v>
      </c>
      <c r="AW1373" s="13" t="s">
        <v>34</v>
      </c>
      <c r="AX1373" s="13" t="s">
        <v>72</v>
      </c>
      <c r="AY1373" s="187" t="s">
        <v>154</v>
      </c>
    </row>
    <row r="1374" s="14" customFormat="1">
      <c r="A1374" s="14"/>
      <c r="B1374" s="193"/>
      <c r="C1374" s="14"/>
      <c r="D1374" s="186" t="s">
        <v>166</v>
      </c>
      <c r="E1374" s="194" t="s">
        <v>3</v>
      </c>
      <c r="F1374" s="195" t="s">
        <v>82</v>
      </c>
      <c r="G1374" s="14"/>
      <c r="H1374" s="196">
        <v>2</v>
      </c>
      <c r="I1374" s="197"/>
      <c r="J1374" s="14"/>
      <c r="K1374" s="14"/>
      <c r="L1374" s="193"/>
      <c r="M1374" s="198"/>
      <c r="N1374" s="199"/>
      <c r="O1374" s="199"/>
      <c r="P1374" s="199"/>
      <c r="Q1374" s="199"/>
      <c r="R1374" s="199"/>
      <c r="S1374" s="199"/>
      <c r="T1374" s="20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194" t="s">
        <v>166</v>
      </c>
      <c r="AU1374" s="194" t="s">
        <v>82</v>
      </c>
      <c r="AV1374" s="14" t="s">
        <v>82</v>
      </c>
      <c r="AW1374" s="14" t="s">
        <v>34</v>
      </c>
      <c r="AX1374" s="14" t="s">
        <v>72</v>
      </c>
      <c r="AY1374" s="194" t="s">
        <v>154</v>
      </c>
    </row>
    <row r="1375" s="13" customFormat="1">
      <c r="A1375" s="13"/>
      <c r="B1375" s="185"/>
      <c r="C1375" s="13"/>
      <c r="D1375" s="186" t="s">
        <v>166</v>
      </c>
      <c r="E1375" s="187" t="s">
        <v>3</v>
      </c>
      <c r="F1375" s="188" t="s">
        <v>1696</v>
      </c>
      <c r="G1375" s="13"/>
      <c r="H1375" s="187" t="s">
        <v>3</v>
      </c>
      <c r="I1375" s="189"/>
      <c r="J1375" s="13"/>
      <c r="K1375" s="13"/>
      <c r="L1375" s="185"/>
      <c r="M1375" s="190"/>
      <c r="N1375" s="191"/>
      <c r="O1375" s="191"/>
      <c r="P1375" s="191"/>
      <c r="Q1375" s="191"/>
      <c r="R1375" s="191"/>
      <c r="S1375" s="191"/>
      <c r="T1375" s="19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187" t="s">
        <v>166</v>
      </c>
      <c r="AU1375" s="187" t="s">
        <v>82</v>
      </c>
      <c r="AV1375" s="13" t="s">
        <v>80</v>
      </c>
      <c r="AW1375" s="13" t="s">
        <v>34</v>
      </c>
      <c r="AX1375" s="13" t="s">
        <v>72</v>
      </c>
      <c r="AY1375" s="187" t="s">
        <v>154</v>
      </c>
    </row>
    <row r="1376" s="14" customFormat="1">
      <c r="A1376" s="14"/>
      <c r="B1376" s="193"/>
      <c r="C1376" s="14"/>
      <c r="D1376" s="186" t="s">
        <v>166</v>
      </c>
      <c r="E1376" s="194" t="s">
        <v>3</v>
      </c>
      <c r="F1376" s="195" t="s">
        <v>82</v>
      </c>
      <c r="G1376" s="14"/>
      <c r="H1376" s="196">
        <v>2</v>
      </c>
      <c r="I1376" s="197"/>
      <c r="J1376" s="14"/>
      <c r="K1376" s="14"/>
      <c r="L1376" s="193"/>
      <c r="M1376" s="198"/>
      <c r="N1376" s="199"/>
      <c r="O1376" s="199"/>
      <c r="P1376" s="199"/>
      <c r="Q1376" s="199"/>
      <c r="R1376" s="199"/>
      <c r="S1376" s="199"/>
      <c r="T1376" s="20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194" t="s">
        <v>166</v>
      </c>
      <c r="AU1376" s="194" t="s">
        <v>82</v>
      </c>
      <c r="AV1376" s="14" t="s">
        <v>82</v>
      </c>
      <c r="AW1376" s="14" t="s">
        <v>34</v>
      </c>
      <c r="AX1376" s="14" t="s">
        <v>72</v>
      </c>
      <c r="AY1376" s="194" t="s">
        <v>154</v>
      </c>
    </row>
    <row r="1377" s="13" customFormat="1">
      <c r="A1377" s="13"/>
      <c r="B1377" s="185"/>
      <c r="C1377" s="13"/>
      <c r="D1377" s="186" t="s">
        <v>166</v>
      </c>
      <c r="E1377" s="187" t="s">
        <v>3</v>
      </c>
      <c r="F1377" s="188" t="s">
        <v>1697</v>
      </c>
      <c r="G1377" s="13"/>
      <c r="H1377" s="187" t="s">
        <v>3</v>
      </c>
      <c r="I1377" s="189"/>
      <c r="J1377" s="13"/>
      <c r="K1377" s="13"/>
      <c r="L1377" s="185"/>
      <c r="M1377" s="190"/>
      <c r="N1377" s="191"/>
      <c r="O1377" s="191"/>
      <c r="P1377" s="191"/>
      <c r="Q1377" s="191"/>
      <c r="R1377" s="191"/>
      <c r="S1377" s="191"/>
      <c r="T1377" s="19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187" t="s">
        <v>166</v>
      </c>
      <c r="AU1377" s="187" t="s">
        <v>82</v>
      </c>
      <c r="AV1377" s="13" t="s">
        <v>80</v>
      </c>
      <c r="AW1377" s="13" t="s">
        <v>34</v>
      </c>
      <c r="AX1377" s="13" t="s">
        <v>72</v>
      </c>
      <c r="AY1377" s="187" t="s">
        <v>154</v>
      </c>
    </row>
    <row r="1378" s="14" customFormat="1">
      <c r="A1378" s="14"/>
      <c r="B1378" s="193"/>
      <c r="C1378" s="14"/>
      <c r="D1378" s="186" t="s">
        <v>166</v>
      </c>
      <c r="E1378" s="194" t="s">
        <v>3</v>
      </c>
      <c r="F1378" s="195" t="s">
        <v>197</v>
      </c>
      <c r="G1378" s="14"/>
      <c r="H1378" s="196">
        <v>5</v>
      </c>
      <c r="I1378" s="197"/>
      <c r="J1378" s="14"/>
      <c r="K1378" s="14"/>
      <c r="L1378" s="193"/>
      <c r="M1378" s="198"/>
      <c r="N1378" s="199"/>
      <c r="O1378" s="199"/>
      <c r="P1378" s="199"/>
      <c r="Q1378" s="199"/>
      <c r="R1378" s="199"/>
      <c r="S1378" s="199"/>
      <c r="T1378" s="20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194" t="s">
        <v>166</v>
      </c>
      <c r="AU1378" s="194" t="s">
        <v>82</v>
      </c>
      <c r="AV1378" s="14" t="s">
        <v>82</v>
      </c>
      <c r="AW1378" s="14" t="s">
        <v>34</v>
      </c>
      <c r="AX1378" s="14" t="s">
        <v>72</v>
      </c>
      <c r="AY1378" s="194" t="s">
        <v>154</v>
      </c>
    </row>
    <row r="1379" s="16" customFormat="1">
      <c r="A1379" s="16"/>
      <c r="B1379" s="209"/>
      <c r="C1379" s="16"/>
      <c r="D1379" s="186" t="s">
        <v>166</v>
      </c>
      <c r="E1379" s="210" t="s">
        <v>3</v>
      </c>
      <c r="F1379" s="211" t="s">
        <v>234</v>
      </c>
      <c r="G1379" s="16"/>
      <c r="H1379" s="212">
        <v>9</v>
      </c>
      <c r="I1379" s="213"/>
      <c r="J1379" s="16"/>
      <c r="K1379" s="16"/>
      <c r="L1379" s="209"/>
      <c r="M1379" s="214"/>
      <c r="N1379" s="215"/>
      <c r="O1379" s="215"/>
      <c r="P1379" s="215"/>
      <c r="Q1379" s="215"/>
      <c r="R1379" s="215"/>
      <c r="S1379" s="215"/>
      <c r="T1379" s="2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T1379" s="210" t="s">
        <v>166</v>
      </c>
      <c r="AU1379" s="210" t="s">
        <v>82</v>
      </c>
      <c r="AV1379" s="16" t="s">
        <v>183</v>
      </c>
      <c r="AW1379" s="16" t="s">
        <v>34</v>
      </c>
      <c r="AX1379" s="16" t="s">
        <v>72</v>
      </c>
      <c r="AY1379" s="210" t="s">
        <v>154</v>
      </c>
    </row>
    <row r="1380" s="13" customFormat="1">
      <c r="A1380" s="13"/>
      <c r="B1380" s="185"/>
      <c r="C1380" s="13"/>
      <c r="D1380" s="186" t="s">
        <v>166</v>
      </c>
      <c r="E1380" s="187" t="s">
        <v>3</v>
      </c>
      <c r="F1380" s="188" t="s">
        <v>1698</v>
      </c>
      <c r="G1380" s="13"/>
      <c r="H1380" s="187" t="s">
        <v>3</v>
      </c>
      <c r="I1380" s="189"/>
      <c r="J1380" s="13"/>
      <c r="K1380" s="13"/>
      <c r="L1380" s="185"/>
      <c r="M1380" s="190"/>
      <c r="N1380" s="191"/>
      <c r="O1380" s="191"/>
      <c r="P1380" s="191"/>
      <c r="Q1380" s="191"/>
      <c r="R1380" s="191"/>
      <c r="S1380" s="191"/>
      <c r="T1380" s="19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87" t="s">
        <v>166</v>
      </c>
      <c r="AU1380" s="187" t="s">
        <v>82</v>
      </c>
      <c r="AV1380" s="13" t="s">
        <v>80</v>
      </c>
      <c r="AW1380" s="13" t="s">
        <v>34</v>
      </c>
      <c r="AX1380" s="13" t="s">
        <v>72</v>
      </c>
      <c r="AY1380" s="187" t="s">
        <v>154</v>
      </c>
    </row>
    <row r="1381" s="14" customFormat="1">
      <c r="A1381" s="14"/>
      <c r="B1381" s="193"/>
      <c r="C1381" s="14"/>
      <c r="D1381" s="186" t="s">
        <v>166</v>
      </c>
      <c r="E1381" s="194" t="s">
        <v>3</v>
      </c>
      <c r="F1381" s="195" t="s">
        <v>183</v>
      </c>
      <c r="G1381" s="14"/>
      <c r="H1381" s="196">
        <v>3</v>
      </c>
      <c r="I1381" s="197"/>
      <c r="J1381" s="14"/>
      <c r="K1381" s="14"/>
      <c r="L1381" s="193"/>
      <c r="M1381" s="198"/>
      <c r="N1381" s="199"/>
      <c r="O1381" s="199"/>
      <c r="P1381" s="199"/>
      <c r="Q1381" s="199"/>
      <c r="R1381" s="199"/>
      <c r="S1381" s="199"/>
      <c r="T1381" s="20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194" t="s">
        <v>166</v>
      </c>
      <c r="AU1381" s="194" t="s">
        <v>82</v>
      </c>
      <c r="AV1381" s="14" t="s">
        <v>82</v>
      </c>
      <c r="AW1381" s="14" t="s">
        <v>34</v>
      </c>
      <c r="AX1381" s="14" t="s">
        <v>72</v>
      </c>
      <c r="AY1381" s="194" t="s">
        <v>154</v>
      </c>
    </row>
    <row r="1382" s="13" customFormat="1">
      <c r="A1382" s="13"/>
      <c r="B1382" s="185"/>
      <c r="C1382" s="13"/>
      <c r="D1382" s="186" t="s">
        <v>166</v>
      </c>
      <c r="E1382" s="187" t="s">
        <v>3</v>
      </c>
      <c r="F1382" s="188" t="s">
        <v>1699</v>
      </c>
      <c r="G1382" s="13"/>
      <c r="H1382" s="187" t="s">
        <v>3</v>
      </c>
      <c r="I1382" s="189"/>
      <c r="J1382" s="13"/>
      <c r="K1382" s="13"/>
      <c r="L1382" s="185"/>
      <c r="M1382" s="190"/>
      <c r="N1382" s="191"/>
      <c r="O1382" s="191"/>
      <c r="P1382" s="191"/>
      <c r="Q1382" s="191"/>
      <c r="R1382" s="191"/>
      <c r="S1382" s="191"/>
      <c r="T1382" s="19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187" t="s">
        <v>166</v>
      </c>
      <c r="AU1382" s="187" t="s">
        <v>82</v>
      </c>
      <c r="AV1382" s="13" t="s">
        <v>80</v>
      </c>
      <c r="AW1382" s="13" t="s">
        <v>34</v>
      </c>
      <c r="AX1382" s="13" t="s">
        <v>72</v>
      </c>
      <c r="AY1382" s="187" t="s">
        <v>154</v>
      </c>
    </row>
    <row r="1383" s="14" customFormat="1">
      <c r="A1383" s="14"/>
      <c r="B1383" s="193"/>
      <c r="C1383" s="14"/>
      <c r="D1383" s="186" t="s">
        <v>166</v>
      </c>
      <c r="E1383" s="194" t="s">
        <v>3</v>
      </c>
      <c r="F1383" s="195" t="s">
        <v>82</v>
      </c>
      <c r="G1383" s="14"/>
      <c r="H1383" s="196">
        <v>2</v>
      </c>
      <c r="I1383" s="197"/>
      <c r="J1383" s="14"/>
      <c r="K1383" s="14"/>
      <c r="L1383" s="193"/>
      <c r="M1383" s="198"/>
      <c r="N1383" s="199"/>
      <c r="O1383" s="199"/>
      <c r="P1383" s="199"/>
      <c r="Q1383" s="199"/>
      <c r="R1383" s="199"/>
      <c r="S1383" s="199"/>
      <c r="T1383" s="20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194" t="s">
        <v>166</v>
      </c>
      <c r="AU1383" s="194" t="s">
        <v>82</v>
      </c>
      <c r="AV1383" s="14" t="s">
        <v>82</v>
      </c>
      <c r="AW1383" s="14" t="s">
        <v>34</v>
      </c>
      <c r="AX1383" s="14" t="s">
        <v>72</v>
      </c>
      <c r="AY1383" s="194" t="s">
        <v>154</v>
      </c>
    </row>
    <row r="1384" s="13" customFormat="1">
      <c r="A1384" s="13"/>
      <c r="B1384" s="185"/>
      <c r="C1384" s="13"/>
      <c r="D1384" s="186" t="s">
        <v>166</v>
      </c>
      <c r="E1384" s="187" t="s">
        <v>3</v>
      </c>
      <c r="F1384" s="188" t="s">
        <v>1700</v>
      </c>
      <c r="G1384" s="13"/>
      <c r="H1384" s="187" t="s">
        <v>3</v>
      </c>
      <c r="I1384" s="189"/>
      <c r="J1384" s="13"/>
      <c r="K1384" s="13"/>
      <c r="L1384" s="185"/>
      <c r="M1384" s="190"/>
      <c r="N1384" s="191"/>
      <c r="O1384" s="191"/>
      <c r="P1384" s="191"/>
      <c r="Q1384" s="191"/>
      <c r="R1384" s="191"/>
      <c r="S1384" s="191"/>
      <c r="T1384" s="19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187" t="s">
        <v>166</v>
      </c>
      <c r="AU1384" s="187" t="s">
        <v>82</v>
      </c>
      <c r="AV1384" s="13" t="s">
        <v>80</v>
      </c>
      <c r="AW1384" s="13" t="s">
        <v>34</v>
      </c>
      <c r="AX1384" s="13" t="s">
        <v>72</v>
      </c>
      <c r="AY1384" s="187" t="s">
        <v>154</v>
      </c>
    </row>
    <row r="1385" s="14" customFormat="1">
      <c r="A1385" s="14"/>
      <c r="B1385" s="193"/>
      <c r="C1385" s="14"/>
      <c r="D1385" s="186" t="s">
        <v>166</v>
      </c>
      <c r="E1385" s="194" t="s">
        <v>3</v>
      </c>
      <c r="F1385" s="195" t="s">
        <v>162</v>
      </c>
      <c r="G1385" s="14"/>
      <c r="H1385" s="196">
        <v>4</v>
      </c>
      <c r="I1385" s="197"/>
      <c r="J1385" s="14"/>
      <c r="K1385" s="14"/>
      <c r="L1385" s="193"/>
      <c r="M1385" s="198"/>
      <c r="N1385" s="199"/>
      <c r="O1385" s="199"/>
      <c r="P1385" s="199"/>
      <c r="Q1385" s="199"/>
      <c r="R1385" s="199"/>
      <c r="S1385" s="199"/>
      <c r="T1385" s="20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194" t="s">
        <v>166</v>
      </c>
      <c r="AU1385" s="194" t="s">
        <v>82</v>
      </c>
      <c r="AV1385" s="14" t="s">
        <v>82</v>
      </c>
      <c r="AW1385" s="14" t="s">
        <v>34</v>
      </c>
      <c r="AX1385" s="14" t="s">
        <v>72</v>
      </c>
      <c r="AY1385" s="194" t="s">
        <v>154</v>
      </c>
    </row>
    <row r="1386" s="16" customFormat="1">
      <c r="A1386" s="16"/>
      <c r="B1386" s="209"/>
      <c r="C1386" s="16"/>
      <c r="D1386" s="186" t="s">
        <v>166</v>
      </c>
      <c r="E1386" s="210" t="s">
        <v>3</v>
      </c>
      <c r="F1386" s="211" t="s">
        <v>234</v>
      </c>
      <c r="G1386" s="16"/>
      <c r="H1386" s="212">
        <v>9</v>
      </c>
      <c r="I1386" s="213"/>
      <c r="J1386" s="16"/>
      <c r="K1386" s="16"/>
      <c r="L1386" s="209"/>
      <c r="M1386" s="214"/>
      <c r="N1386" s="215"/>
      <c r="O1386" s="215"/>
      <c r="P1386" s="215"/>
      <c r="Q1386" s="215"/>
      <c r="R1386" s="215"/>
      <c r="S1386" s="215"/>
      <c r="T1386" s="2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T1386" s="210" t="s">
        <v>166</v>
      </c>
      <c r="AU1386" s="210" t="s">
        <v>82</v>
      </c>
      <c r="AV1386" s="16" t="s">
        <v>183</v>
      </c>
      <c r="AW1386" s="16" t="s">
        <v>34</v>
      </c>
      <c r="AX1386" s="16" t="s">
        <v>72</v>
      </c>
      <c r="AY1386" s="210" t="s">
        <v>154</v>
      </c>
    </row>
    <row r="1387" s="13" customFormat="1">
      <c r="A1387" s="13"/>
      <c r="B1387" s="185"/>
      <c r="C1387" s="13"/>
      <c r="D1387" s="186" t="s">
        <v>166</v>
      </c>
      <c r="E1387" s="187" t="s">
        <v>3</v>
      </c>
      <c r="F1387" s="188" t="s">
        <v>1690</v>
      </c>
      <c r="G1387" s="13"/>
      <c r="H1387" s="187" t="s">
        <v>3</v>
      </c>
      <c r="I1387" s="189"/>
      <c r="J1387" s="13"/>
      <c r="K1387" s="13"/>
      <c r="L1387" s="185"/>
      <c r="M1387" s="190"/>
      <c r="N1387" s="191"/>
      <c r="O1387" s="191"/>
      <c r="P1387" s="191"/>
      <c r="Q1387" s="191"/>
      <c r="R1387" s="191"/>
      <c r="S1387" s="191"/>
      <c r="T1387" s="19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187" t="s">
        <v>166</v>
      </c>
      <c r="AU1387" s="187" t="s">
        <v>82</v>
      </c>
      <c r="AV1387" s="13" t="s">
        <v>80</v>
      </c>
      <c r="AW1387" s="13" t="s">
        <v>34</v>
      </c>
      <c r="AX1387" s="13" t="s">
        <v>72</v>
      </c>
      <c r="AY1387" s="187" t="s">
        <v>154</v>
      </c>
    </row>
    <row r="1388" s="14" customFormat="1">
      <c r="A1388" s="14"/>
      <c r="B1388" s="193"/>
      <c r="C1388" s="14"/>
      <c r="D1388" s="186" t="s">
        <v>166</v>
      </c>
      <c r="E1388" s="194" t="s">
        <v>3</v>
      </c>
      <c r="F1388" s="195" t="s">
        <v>80</v>
      </c>
      <c r="G1388" s="14"/>
      <c r="H1388" s="196">
        <v>1</v>
      </c>
      <c r="I1388" s="197"/>
      <c r="J1388" s="14"/>
      <c r="K1388" s="14"/>
      <c r="L1388" s="193"/>
      <c r="M1388" s="198"/>
      <c r="N1388" s="199"/>
      <c r="O1388" s="199"/>
      <c r="P1388" s="199"/>
      <c r="Q1388" s="199"/>
      <c r="R1388" s="199"/>
      <c r="S1388" s="199"/>
      <c r="T1388" s="200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194" t="s">
        <v>166</v>
      </c>
      <c r="AU1388" s="194" t="s">
        <v>82</v>
      </c>
      <c r="AV1388" s="14" t="s">
        <v>82</v>
      </c>
      <c r="AW1388" s="14" t="s">
        <v>34</v>
      </c>
      <c r="AX1388" s="14" t="s">
        <v>72</v>
      </c>
      <c r="AY1388" s="194" t="s">
        <v>154</v>
      </c>
    </row>
    <row r="1389" s="15" customFormat="1">
      <c r="A1389" s="15"/>
      <c r="B1389" s="201"/>
      <c r="C1389" s="15"/>
      <c r="D1389" s="186" t="s">
        <v>166</v>
      </c>
      <c r="E1389" s="202" t="s">
        <v>3</v>
      </c>
      <c r="F1389" s="203" t="s">
        <v>171</v>
      </c>
      <c r="G1389" s="15"/>
      <c r="H1389" s="204">
        <v>29</v>
      </c>
      <c r="I1389" s="205"/>
      <c r="J1389" s="15"/>
      <c r="K1389" s="15"/>
      <c r="L1389" s="201"/>
      <c r="M1389" s="206"/>
      <c r="N1389" s="207"/>
      <c r="O1389" s="207"/>
      <c r="P1389" s="207"/>
      <c r="Q1389" s="207"/>
      <c r="R1389" s="207"/>
      <c r="S1389" s="207"/>
      <c r="T1389" s="208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02" t="s">
        <v>166</v>
      </c>
      <c r="AU1389" s="202" t="s">
        <v>82</v>
      </c>
      <c r="AV1389" s="15" t="s">
        <v>162</v>
      </c>
      <c r="AW1389" s="15" t="s">
        <v>34</v>
      </c>
      <c r="AX1389" s="15" t="s">
        <v>80</v>
      </c>
      <c r="AY1389" s="202" t="s">
        <v>154</v>
      </c>
    </row>
    <row r="1390" s="2" customFormat="1" ht="37.8" customHeight="1">
      <c r="A1390" s="40"/>
      <c r="B1390" s="166"/>
      <c r="C1390" s="222" t="s">
        <v>1723</v>
      </c>
      <c r="D1390" s="222" t="s">
        <v>817</v>
      </c>
      <c r="E1390" s="223" t="s">
        <v>1724</v>
      </c>
      <c r="F1390" s="224" t="s">
        <v>1725</v>
      </c>
      <c r="G1390" s="225" t="s">
        <v>317</v>
      </c>
      <c r="H1390" s="226">
        <v>29</v>
      </c>
      <c r="I1390" s="227"/>
      <c r="J1390" s="228">
        <f>ROUND(I1390*H1390,2)</f>
        <v>0</v>
      </c>
      <c r="K1390" s="224" t="s">
        <v>161</v>
      </c>
      <c r="L1390" s="229"/>
      <c r="M1390" s="230" t="s">
        <v>3</v>
      </c>
      <c r="N1390" s="231" t="s">
        <v>43</v>
      </c>
      <c r="O1390" s="74"/>
      <c r="P1390" s="176">
        <f>O1390*H1390</f>
        <v>0</v>
      </c>
      <c r="Q1390" s="176">
        <v>0.016</v>
      </c>
      <c r="R1390" s="176">
        <f>Q1390*H1390</f>
        <v>0.46400000000000002</v>
      </c>
      <c r="S1390" s="176">
        <v>0</v>
      </c>
      <c r="T1390" s="177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178" t="s">
        <v>495</v>
      </c>
      <c r="AT1390" s="178" t="s">
        <v>817</v>
      </c>
      <c r="AU1390" s="178" t="s">
        <v>82</v>
      </c>
      <c r="AY1390" s="21" t="s">
        <v>154</v>
      </c>
      <c r="BE1390" s="179">
        <f>IF(N1390="základní",J1390,0)</f>
        <v>0</v>
      </c>
      <c r="BF1390" s="179">
        <f>IF(N1390="snížená",J1390,0)</f>
        <v>0</v>
      </c>
      <c r="BG1390" s="179">
        <f>IF(N1390="zákl. přenesená",J1390,0)</f>
        <v>0</v>
      </c>
      <c r="BH1390" s="179">
        <f>IF(N1390="sníž. přenesená",J1390,0)</f>
        <v>0</v>
      </c>
      <c r="BI1390" s="179">
        <f>IF(N1390="nulová",J1390,0)</f>
        <v>0</v>
      </c>
      <c r="BJ1390" s="21" t="s">
        <v>80</v>
      </c>
      <c r="BK1390" s="179">
        <f>ROUND(I1390*H1390,2)</f>
        <v>0</v>
      </c>
      <c r="BL1390" s="21" t="s">
        <v>322</v>
      </c>
      <c r="BM1390" s="178" t="s">
        <v>1726</v>
      </c>
    </row>
    <row r="1391" s="13" customFormat="1">
      <c r="A1391" s="13"/>
      <c r="B1391" s="185"/>
      <c r="C1391" s="13"/>
      <c r="D1391" s="186" t="s">
        <v>166</v>
      </c>
      <c r="E1391" s="187" t="s">
        <v>3</v>
      </c>
      <c r="F1391" s="188" t="s">
        <v>1690</v>
      </c>
      <c r="G1391" s="13"/>
      <c r="H1391" s="187" t="s">
        <v>3</v>
      </c>
      <c r="I1391" s="189"/>
      <c r="J1391" s="13"/>
      <c r="K1391" s="13"/>
      <c r="L1391" s="185"/>
      <c r="M1391" s="190"/>
      <c r="N1391" s="191"/>
      <c r="O1391" s="191"/>
      <c r="P1391" s="191"/>
      <c r="Q1391" s="191"/>
      <c r="R1391" s="191"/>
      <c r="S1391" s="191"/>
      <c r="T1391" s="19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87" t="s">
        <v>166</v>
      </c>
      <c r="AU1391" s="187" t="s">
        <v>82</v>
      </c>
      <c r="AV1391" s="13" t="s">
        <v>80</v>
      </c>
      <c r="AW1391" s="13" t="s">
        <v>34</v>
      </c>
      <c r="AX1391" s="13" t="s">
        <v>72</v>
      </c>
      <c r="AY1391" s="187" t="s">
        <v>154</v>
      </c>
    </row>
    <row r="1392" s="14" customFormat="1">
      <c r="A1392" s="14"/>
      <c r="B1392" s="193"/>
      <c r="C1392" s="14"/>
      <c r="D1392" s="186" t="s">
        <v>166</v>
      </c>
      <c r="E1392" s="194" t="s">
        <v>3</v>
      </c>
      <c r="F1392" s="195" t="s">
        <v>80</v>
      </c>
      <c r="G1392" s="14"/>
      <c r="H1392" s="196">
        <v>1</v>
      </c>
      <c r="I1392" s="197"/>
      <c r="J1392" s="14"/>
      <c r="K1392" s="14"/>
      <c r="L1392" s="193"/>
      <c r="M1392" s="198"/>
      <c r="N1392" s="199"/>
      <c r="O1392" s="199"/>
      <c r="P1392" s="199"/>
      <c r="Q1392" s="199"/>
      <c r="R1392" s="199"/>
      <c r="S1392" s="199"/>
      <c r="T1392" s="20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194" t="s">
        <v>166</v>
      </c>
      <c r="AU1392" s="194" t="s">
        <v>82</v>
      </c>
      <c r="AV1392" s="14" t="s">
        <v>82</v>
      </c>
      <c r="AW1392" s="14" t="s">
        <v>34</v>
      </c>
      <c r="AX1392" s="14" t="s">
        <v>72</v>
      </c>
      <c r="AY1392" s="194" t="s">
        <v>154</v>
      </c>
    </row>
    <row r="1393" s="13" customFormat="1">
      <c r="A1393" s="13"/>
      <c r="B1393" s="185"/>
      <c r="C1393" s="13"/>
      <c r="D1393" s="186" t="s">
        <v>166</v>
      </c>
      <c r="E1393" s="187" t="s">
        <v>3</v>
      </c>
      <c r="F1393" s="188" t="s">
        <v>1691</v>
      </c>
      <c r="G1393" s="13"/>
      <c r="H1393" s="187" t="s">
        <v>3</v>
      </c>
      <c r="I1393" s="189"/>
      <c r="J1393" s="13"/>
      <c r="K1393" s="13"/>
      <c r="L1393" s="185"/>
      <c r="M1393" s="190"/>
      <c r="N1393" s="191"/>
      <c r="O1393" s="191"/>
      <c r="P1393" s="191"/>
      <c r="Q1393" s="191"/>
      <c r="R1393" s="191"/>
      <c r="S1393" s="191"/>
      <c r="T1393" s="19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187" t="s">
        <v>166</v>
      </c>
      <c r="AU1393" s="187" t="s">
        <v>82</v>
      </c>
      <c r="AV1393" s="13" t="s">
        <v>80</v>
      </c>
      <c r="AW1393" s="13" t="s">
        <v>34</v>
      </c>
      <c r="AX1393" s="13" t="s">
        <v>72</v>
      </c>
      <c r="AY1393" s="187" t="s">
        <v>154</v>
      </c>
    </row>
    <row r="1394" s="14" customFormat="1">
      <c r="A1394" s="14"/>
      <c r="B1394" s="193"/>
      <c r="C1394" s="14"/>
      <c r="D1394" s="186" t="s">
        <v>166</v>
      </c>
      <c r="E1394" s="194" t="s">
        <v>3</v>
      </c>
      <c r="F1394" s="195" t="s">
        <v>162</v>
      </c>
      <c r="G1394" s="14"/>
      <c r="H1394" s="196">
        <v>4</v>
      </c>
      <c r="I1394" s="197"/>
      <c r="J1394" s="14"/>
      <c r="K1394" s="14"/>
      <c r="L1394" s="193"/>
      <c r="M1394" s="198"/>
      <c r="N1394" s="199"/>
      <c r="O1394" s="199"/>
      <c r="P1394" s="199"/>
      <c r="Q1394" s="199"/>
      <c r="R1394" s="199"/>
      <c r="S1394" s="199"/>
      <c r="T1394" s="200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194" t="s">
        <v>166</v>
      </c>
      <c r="AU1394" s="194" t="s">
        <v>82</v>
      </c>
      <c r="AV1394" s="14" t="s">
        <v>82</v>
      </c>
      <c r="AW1394" s="14" t="s">
        <v>34</v>
      </c>
      <c r="AX1394" s="14" t="s">
        <v>72</v>
      </c>
      <c r="AY1394" s="194" t="s">
        <v>154</v>
      </c>
    </row>
    <row r="1395" s="13" customFormat="1">
      <c r="A1395" s="13"/>
      <c r="B1395" s="185"/>
      <c r="C1395" s="13"/>
      <c r="D1395" s="186" t="s">
        <v>166</v>
      </c>
      <c r="E1395" s="187" t="s">
        <v>3</v>
      </c>
      <c r="F1395" s="188" t="s">
        <v>1692</v>
      </c>
      <c r="G1395" s="13"/>
      <c r="H1395" s="187" t="s">
        <v>3</v>
      </c>
      <c r="I1395" s="189"/>
      <c r="J1395" s="13"/>
      <c r="K1395" s="13"/>
      <c r="L1395" s="185"/>
      <c r="M1395" s="190"/>
      <c r="N1395" s="191"/>
      <c r="O1395" s="191"/>
      <c r="P1395" s="191"/>
      <c r="Q1395" s="191"/>
      <c r="R1395" s="191"/>
      <c r="S1395" s="191"/>
      <c r="T1395" s="19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187" t="s">
        <v>166</v>
      </c>
      <c r="AU1395" s="187" t="s">
        <v>82</v>
      </c>
      <c r="AV1395" s="13" t="s">
        <v>80</v>
      </c>
      <c r="AW1395" s="13" t="s">
        <v>34</v>
      </c>
      <c r="AX1395" s="13" t="s">
        <v>72</v>
      </c>
      <c r="AY1395" s="187" t="s">
        <v>154</v>
      </c>
    </row>
    <row r="1396" s="14" customFormat="1">
      <c r="A1396" s="14"/>
      <c r="B1396" s="193"/>
      <c r="C1396" s="14"/>
      <c r="D1396" s="186" t="s">
        <v>166</v>
      </c>
      <c r="E1396" s="194" t="s">
        <v>3</v>
      </c>
      <c r="F1396" s="195" t="s">
        <v>1693</v>
      </c>
      <c r="G1396" s="14"/>
      <c r="H1396" s="196">
        <v>4</v>
      </c>
      <c r="I1396" s="197"/>
      <c r="J1396" s="14"/>
      <c r="K1396" s="14"/>
      <c r="L1396" s="193"/>
      <c r="M1396" s="198"/>
      <c r="N1396" s="199"/>
      <c r="O1396" s="199"/>
      <c r="P1396" s="199"/>
      <c r="Q1396" s="199"/>
      <c r="R1396" s="199"/>
      <c r="S1396" s="199"/>
      <c r="T1396" s="20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194" t="s">
        <v>166</v>
      </c>
      <c r="AU1396" s="194" t="s">
        <v>82</v>
      </c>
      <c r="AV1396" s="14" t="s">
        <v>82</v>
      </c>
      <c r="AW1396" s="14" t="s">
        <v>34</v>
      </c>
      <c r="AX1396" s="14" t="s">
        <v>72</v>
      </c>
      <c r="AY1396" s="194" t="s">
        <v>154</v>
      </c>
    </row>
    <row r="1397" s="13" customFormat="1">
      <c r="A1397" s="13"/>
      <c r="B1397" s="185"/>
      <c r="C1397" s="13"/>
      <c r="D1397" s="186" t="s">
        <v>166</v>
      </c>
      <c r="E1397" s="187" t="s">
        <v>3</v>
      </c>
      <c r="F1397" s="188" t="s">
        <v>1694</v>
      </c>
      <c r="G1397" s="13"/>
      <c r="H1397" s="187" t="s">
        <v>3</v>
      </c>
      <c r="I1397" s="189"/>
      <c r="J1397" s="13"/>
      <c r="K1397" s="13"/>
      <c r="L1397" s="185"/>
      <c r="M1397" s="190"/>
      <c r="N1397" s="191"/>
      <c r="O1397" s="191"/>
      <c r="P1397" s="191"/>
      <c r="Q1397" s="191"/>
      <c r="R1397" s="191"/>
      <c r="S1397" s="191"/>
      <c r="T1397" s="19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187" t="s">
        <v>166</v>
      </c>
      <c r="AU1397" s="187" t="s">
        <v>82</v>
      </c>
      <c r="AV1397" s="13" t="s">
        <v>80</v>
      </c>
      <c r="AW1397" s="13" t="s">
        <v>34</v>
      </c>
      <c r="AX1397" s="13" t="s">
        <v>72</v>
      </c>
      <c r="AY1397" s="187" t="s">
        <v>154</v>
      </c>
    </row>
    <row r="1398" s="14" customFormat="1">
      <c r="A1398" s="14"/>
      <c r="B1398" s="193"/>
      <c r="C1398" s="14"/>
      <c r="D1398" s="186" t="s">
        <v>166</v>
      </c>
      <c r="E1398" s="194" t="s">
        <v>3</v>
      </c>
      <c r="F1398" s="195" t="s">
        <v>80</v>
      </c>
      <c r="G1398" s="14"/>
      <c r="H1398" s="196">
        <v>1</v>
      </c>
      <c r="I1398" s="197"/>
      <c r="J1398" s="14"/>
      <c r="K1398" s="14"/>
      <c r="L1398" s="193"/>
      <c r="M1398" s="198"/>
      <c r="N1398" s="199"/>
      <c r="O1398" s="199"/>
      <c r="P1398" s="199"/>
      <c r="Q1398" s="199"/>
      <c r="R1398" s="199"/>
      <c r="S1398" s="199"/>
      <c r="T1398" s="20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194" t="s">
        <v>166</v>
      </c>
      <c r="AU1398" s="194" t="s">
        <v>82</v>
      </c>
      <c r="AV1398" s="14" t="s">
        <v>82</v>
      </c>
      <c r="AW1398" s="14" t="s">
        <v>34</v>
      </c>
      <c r="AX1398" s="14" t="s">
        <v>72</v>
      </c>
      <c r="AY1398" s="194" t="s">
        <v>154</v>
      </c>
    </row>
    <row r="1399" s="16" customFormat="1">
      <c r="A1399" s="16"/>
      <c r="B1399" s="209"/>
      <c r="C1399" s="16"/>
      <c r="D1399" s="186" t="s">
        <v>166</v>
      </c>
      <c r="E1399" s="210" t="s">
        <v>3</v>
      </c>
      <c r="F1399" s="211" t="s">
        <v>234</v>
      </c>
      <c r="G1399" s="16"/>
      <c r="H1399" s="212">
        <v>10</v>
      </c>
      <c r="I1399" s="213"/>
      <c r="J1399" s="16"/>
      <c r="K1399" s="16"/>
      <c r="L1399" s="209"/>
      <c r="M1399" s="214"/>
      <c r="N1399" s="215"/>
      <c r="O1399" s="215"/>
      <c r="P1399" s="215"/>
      <c r="Q1399" s="215"/>
      <c r="R1399" s="215"/>
      <c r="S1399" s="215"/>
      <c r="T1399" s="2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10" t="s">
        <v>166</v>
      </c>
      <c r="AU1399" s="210" t="s">
        <v>82</v>
      </c>
      <c r="AV1399" s="16" t="s">
        <v>183</v>
      </c>
      <c r="AW1399" s="16" t="s">
        <v>34</v>
      </c>
      <c r="AX1399" s="16" t="s">
        <v>72</v>
      </c>
      <c r="AY1399" s="210" t="s">
        <v>154</v>
      </c>
    </row>
    <row r="1400" s="13" customFormat="1">
      <c r="A1400" s="13"/>
      <c r="B1400" s="185"/>
      <c r="C1400" s="13"/>
      <c r="D1400" s="186" t="s">
        <v>166</v>
      </c>
      <c r="E1400" s="187" t="s">
        <v>3</v>
      </c>
      <c r="F1400" s="188" t="s">
        <v>1695</v>
      </c>
      <c r="G1400" s="13"/>
      <c r="H1400" s="187" t="s">
        <v>3</v>
      </c>
      <c r="I1400" s="189"/>
      <c r="J1400" s="13"/>
      <c r="K1400" s="13"/>
      <c r="L1400" s="185"/>
      <c r="M1400" s="190"/>
      <c r="N1400" s="191"/>
      <c r="O1400" s="191"/>
      <c r="P1400" s="191"/>
      <c r="Q1400" s="191"/>
      <c r="R1400" s="191"/>
      <c r="S1400" s="191"/>
      <c r="T1400" s="19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87" t="s">
        <v>166</v>
      </c>
      <c r="AU1400" s="187" t="s">
        <v>82</v>
      </c>
      <c r="AV1400" s="13" t="s">
        <v>80</v>
      </c>
      <c r="AW1400" s="13" t="s">
        <v>34</v>
      </c>
      <c r="AX1400" s="13" t="s">
        <v>72</v>
      </c>
      <c r="AY1400" s="187" t="s">
        <v>154</v>
      </c>
    </row>
    <row r="1401" s="14" customFormat="1">
      <c r="A1401" s="14"/>
      <c r="B1401" s="193"/>
      <c r="C1401" s="14"/>
      <c r="D1401" s="186" t="s">
        <v>166</v>
      </c>
      <c r="E1401" s="194" t="s">
        <v>3</v>
      </c>
      <c r="F1401" s="195" t="s">
        <v>82</v>
      </c>
      <c r="G1401" s="14"/>
      <c r="H1401" s="196">
        <v>2</v>
      </c>
      <c r="I1401" s="197"/>
      <c r="J1401" s="14"/>
      <c r="K1401" s="14"/>
      <c r="L1401" s="193"/>
      <c r="M1401" s="198"/>
      <c r="N1401" s="199"/>
      <c r="O1401" s="199"/>
      <c r="P1401" s="199"/>
      <c r="Q1401" s="199"/>
      <c r="R1401" s="199"/>
      <c r="S1401" s="199"/>
      <c r="T1401" s="20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194" t="s">
        <v>166</v>
      </c>
      <c r="AU1401" s="194" t="s">
        <v>82</v>
      </c>
      <c r="AV1401" s="14" t="s">
        <v>82</v>
      </c>
      <c r="AW1401" s="14" t="s">
        <v>34</v>
      </c>
      <c r="AX1401" s="14" t="s">
        <v>72</v>
      </c>
      <c r="AY1401" s="194" t="s">
        <v>154</v>
      </c>
    </row>
    <row r="1402" s="13" customFormat="1">
      <c r="A1402" s="13"/>
      <c r="B1402" s="185"/>
      <c r="C1402" s="13"/>
      <c r="D1402" s="186" t="s">
        <v>166</v>
      </c>
      <c r="E1402" s="187" t="s">
        <v>3</v>
      </c>
      <c r="F1402" s="188" t="s">
        <v>1696</v>
      </c>
      <c r="G1402" s="13"/>
      <c r="H1402" s="187" t="s">
        <v>3</v>
      </c>
      <c r="I1402" s="189"/>
      <c r="J1402" s="13"/>
      <c r="K1402" s="13"/>
      <c r="L1402" s="185"/>
      <c r="M1402" s="190"/>
      <c r="N1402" s="191"/>
      <c r="O1402" s="191"/>
      <c r="P1402" s="191"/>
      <c r="Q1402" s="191"/>
      <c r="R1402" s="191"/>
      <c r="S1402" s="191"/>
      <c r="T1402" s="19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187" t="s">
        <v>166</v>
      </c>
      <c r="AU1402" s="187" t="s">
        <v>82</v>
      </c>
      <c r="AV1402" s="13" t="s">
        <v>80</v>
      </c>
      <c r="AW1402" s="13" t="s">
        <v>34</v>
      </c>
      <c r="AX1402" s="13" t="s">
        <v>72</v>
      </c>
      <c r="AY1402" s="187" t="s">
        <v>154</v>
      </c>
    </row>
    <row r="1403" s="14" customFormat="1">
      <c r="A1403" s="14"/>
      <c r="B1403" s="193"/>
      <c r="C1403" s="14"/>
      <c r="D1403" s="186" t="s">
        <v>166</v>
      </c>
      <c r="E1403" s="194" t="s">
        <v>3</v>
      </c>
      <c r="F1403" s="195" t="s">
        <v>82</v>
      </c>
      <c r="G1403" s="14"/>
      <c r="H1403" s="196">
        <v>2</v>
      </c>
      <c r="I1403" s="197"/>
      <c r="J1403" s="14"/>
      <c r="K1403" s="14"/>
      <c r="L1403" s="193"/>
      <c r="M1403" s="198"/>
      <c r="N1403" s="199"/>
      <c r="O1403" s="199"/>
      <c r="P1403" s="199"/>
      <c r="Q1403" s="199"/>
      <c r="R1403" s="199"/>
      <c r="S1403" s="199"/>
      <c r="T1403" s="20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194" t="s">
        <v>166</v>
      </c>
      <c r="AU1403" s="194" t="s">
        <v>82</v>
      </c>
      <c r="AV1403" s="14" t="s">
        <v>82</v>
      </c>
      <c r="AW1403" s="14" t="s">
        <v>34</v>
      </c>
      <c r="AX1403" s="14" t="s">
        <v>72</v>
      </c>
      <c r="AY1403" s="194" t="s">
        <v>154</v>
      </c>
    </row>
    <row r="1404" s="13" customFormat="1">
      <c r="A1404" s="13"/>
      <c r="B1404" s="185"/>
      <c r="C1404" s="13"/>
      <c r="D1404" s="186" t="s">
        <v>166</v>
      </c>
      <c r="E1404" s="187" t="s">
        <v>3</v>
      </c>
      <c r="F1404" s="188" t="s">
        <v>1697</v>
      </c>
      <c r="G1404" s="13"/>
      <c r="H1404" s="187" t="s">
        <v>3</v>
      </c>
      <c r="I1404" s="189"/>
      <c r="J1404" s="13"/>
      <c r="K1404" s="13"/>
      <c r="L1404" s="185"/>
      <c r="M1404" s="190"/>
      <c r="N1404" s="191"/>
      <c r="O1404" s="191"/>
      <c r="P1404" s="191"/>
      <c r="Q1404" s="191"/>
      <c r="R1404" s="191"/>
      <c r="S1404" s="191"/>
      <c r="T1404" s="19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187" t="s">
        <v>166</v>
      </c>
      <c r="AU1404" s="187" t="s">
        <v>82</v>
      </c>
      <c r="AV1404" s="13" t="s">
        <v>80</v>
      </c>
      <c r="AW1404" s="13" t="s">
        <v>34</v>
      </c>
      <c r="AX1404" s="13" t="s">
        <v>72</v>
      </c>
      <c r="AY1404" s="187" t="s">
        <v>154</v>
      </c>
    </row>
    <row r="1405" s="14" customFormat="1">
      <c r="A1405" s="14"/>
      <c r="B1405" s="193"/>
      <c r="C1405" s="14"/>
      <c r="D1405" s="186" t="s">
        <v>166</v>
      </c>
      <c r="E1405" s="194" t="s">
        <v>3</v>
      </c>
      <c r="F1405" s="195" t="s">
        <v>197</v>
      </c>
      <c r="G1405" s="14"/>
      <c r="H1405" s="196">
        <v>5</v>
      </c>
      <c r="I1405" s="197"/>
      <c r="J1405" s="14"/>
      <c r="K1405" s="14"/>
      <c r="L1405" s="193"/>
      <c r="M1405" s="198"/>
      <c r="N1405" s="199"/>
      <c r="O1405" s="199"/>
      <c r="P1405" s="199"/>
      <c r="Q1405" s="199"/>
      <c r="R1405" s="199"/>
      <c r="S1405" s="199"/>
      <c r="T1405" s="20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194" t="s">
        <v>166</v>
      </c>
      <c r="AU1405" s="194" t="s">
        <v>82</v>
      </c>
      <c r="AV1405" s="14" t="s">
        <v>82</v>
      </c>
      <c r="AW1405" s="14" t="s">
        <v>34</v>
      </c>
      <c r="AX1405" s="14" t="s">
        <v>72</v>
      </c>
      <c r="AY1405" s="194" t="s">
        <v>154</v>
      </c>
    </row>
    <row r="1406" s="16" customFormat="1">
      <c r="A1406" s="16"/>
      <c r="B1406" s="209"/>
      <c r="C1406" s="16"/>
      <c r="D1406" s="186" t="s">
        <v>166</v>
      </c>
      <c r="E1406" s="210" t="s">
        <v>3</v>
      </c>
      <c r="F1406" s="211" t="s">
        <v>234</v>
      </c>
      <c r="G1406" s="16"/>
      <c r="H1406" s="212">
        <v>9</v>
      </c>
      <c r="I1406" s="213"/>
      <c r="J1406" s="16"/>
      <c r="K1406" s="16"/>
      <c r="L1406" s="209"/>
      <c r="M1406" s="214"/>
      <c r="N1406" s="215"/>
      <c r="O1406" s="215"/>
      <c r="P1406" s="215"/>
      <c r="Q1406" s="215"/>
      <c r="R1406" s="215"/>
      <c r="S1406" s="215"/>
      <c r="T1406" s="2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10" t="s">
        <v>166</v>
      </c>
      <c r="AU1406" s="210" t="s">
        <v>82</v>
      </c>
      <c r="AV1406" s="16" t="s">
        <v>183</v>
      </c>
      <c r="AW1406" s="16" t="s">
        <v>34</v>
      </c>
      <c r="AX1406" s="16" t="s">
        <v>72</v>
      </c>
      <c r="AY1406" s="210" t="s">
        <v>154</v>
      </c>
    </row>
    <row r="1407" s="13" customFormat="1">
      <c r="A1407" s="13"/>
      <c r="B1407" s="185"/>
      <c r="C1407" s="13"/>
      <c r="D1407" s="186" t="s">
        <v>166</v>
      </c>
      <c r="E1407" s="187" t="s">
        <v>3</v>
      </c>
      <c r="F1407" s="188" t="s">
        <v>1698</v>
      </c>
      <c r="G1407" s="13"/>
      <c r="H1407" s="187" t="s">
        <v>3</v>
      </c>
      <c r="I1407" s="189"/>
      <c r="J1407" s="13"/>
      <c r="K1407" s="13"/>
      <c r="L1407" s="185"/>
      <c r="M1407" s="190"/>
      <c r="N1407" s="191"/>
      <c r="O1407" s="191"/>
      <c r="P1407" s="191"/>
      <c r="Q1407" s="191"/>
      <c r="R1407" s="191"/>
      <c r="S1407" s="191"/>
      <c r="T1407" s="19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187" t="s">
        <v>166</v>
      </c>
      <c r="AU1407" s="187" t="s">
        <v>82</v>
      </c>
      <c r="AV1407" s="13" t="s">
        <v>80</v>
      </c>
      <c r="AW1407" s="13" t="s">
        <v>34</v>
      </c>
      <c r="AX1407" s="13" t="s">
        <v>72</v>
      </c>
      <c r="AY1407" s="187" t="s">
        <v>154</v>
      </c>
    </row>
    <row r="1408" s="14" customFormat="1">
      <c r="A1408" s="14"/>
      <c r="B1408" s="193"/>
      <c r="C1408" s="14"/>
      <c r="D1408" s="186" t="s">
        <v>166</v>
      </c>
      <c r="E1408" s="194" t="s">
        <v>3</v>
      </c>
      <c r="F1408" s="195" t="s">
        <v>183</v>
      </c>
      <c r="G1408" s="14"/>
      <c r="H1408" s="196">
        <v>3</v>
      </c>
      <c r="I1408" s="197"/>
      <c r="J1408" s="14"/>
      <c r="K1408" s="14"/>
      <c r="L1408" s="193"/>
      <c r="M1408" s="198"/>
      <c r="N1408" s="199"/>
      <c r="O1408" s="199"/>
      <c r="P1408" s="199"/>
      <c r="Q1408" s="199"/>
      <c r="R1408" s="199"/>
      <c r="S1408" s="199"/>
      <c r="T1408" s="200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194" t="s">
        <v>166</v>
      </c>
      <c r="AU1408" s="194" t="s">
        <v>82</v>
      </c>
      <c r="AV1408" s="14" t="s">
        <v>82</v>
      </c>
      <c r="AW1408" s="14" t="s">
        <v>34</v>
      </c>
      <c r="AX1408" s="14" t="s">
        <v>72</v>
      </c>
      <c r="AY1408" s="194" t="s">
        <v>154</v>
      </c>
    </row>
    <row r="1409" s="13" customFormat="1">
      <c r="A1409" s="13"/>
      <c r="B1409" s="185"/>
      <c r="C1409" s="13"/>
      <c r="D1409" s="186" t="s">
        <v>166</v>
      </c>
      <c r="E1409" s="187" t="s">
        <v>3</v>
      </c>
      <c r="F1409" s="188" t="s">
        <v>1699</v>
      </c>
      <c r="G1409" s="13"/>
      <c r="H1409" s="187" t="s">
        <v>3</v>
      </c>
      <c r="I1409" s="189"/>
      <c r="J1409" s="13"/>
      <c r="K1409" s="13"/>
      <c r="L1409" s="185"/>
      <c r="M1409" s="190"/>
      <c r="N1409" s="191"/>
      <c r="O1409" s="191"/>
      <c r="P1409" s="191"/>
      <c r="Q1409" s="191"/>
      <c r="R1409" s="191"/>
      <c r="S1409" s="191"/>
      <c r="T1409" s="19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87" t="s">
        <v>166</v>
      </c>
      <c r="AU1409" s="187" t="s">
        <v>82</v>
      </c>
      <c r="AV1409" s="13" t="s">
        <v>80</v>
      </c>
      <c r="AW1409" s="13" t="s">
        <v>34</v>
      </c>
      <c r="AX1409" s="13" t="s">
        <v>72</v>
      </c>
      <c r="AY1409" s="187" t="s">
        <v>154</v>
      </c>
    </row>
    <row r="1410" s="14" customFormat="1">
      <c r="A1410" s="14"/>
      <c r="B1410" s="193"/>
      <c r="C1410" s="14"/>
      <c r="D1410" s="186" t="s">
        <v>166</v>
      </c>
      <c r="E1410" s="194" t="s">
        <v>3</v>
      </c>
      <c r="F1410" s="195" t="s">
        <v>82</v>
      </c>
      <c r="G1410" s="14"/>
      <c r="H1410" s="196">
        <v>2</v>
      </c>
      <c r="I1410" s="197"/>
      <c r="J1410" s="14"/>
      <c r="K1410" s="14"/>
      <c r="L1410" s="193"/>
      <c r="M1410" s="198"/>
      <c r="N1410" s="199"/>
      <c r="O1410" s="199"/>
      <c r="P1410" s="199"/>
      <c r="Q1410" s="199"/>
      <c r="R1410" s="199"/>
      <c r="S1410" s="199"/>
      <c r="T1410" s="20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194" t="s">
        <v>166</v>
      </c>
      <c r="AU1410" s="194" t="s">
        <v>82</v>
      </c>
      <c r="AV1410" s="14" t="s">
        <v>82</v>
      </c>
      <c r="AW1410" s="14" t="s">
        <v>34</v>
      </c>
      <c r="AX1410" s="14" t="s">
        <v>72</v>
      </c>
      <c r="AY1410" s="194" t="s">
        <v>154</v>
      </c>
    </row>
    <row r="1411" s="13" customFormat="1">
      <c r="A1411" s="13"/>
      <c r="B1411" s="185"/>
      <c r="C1411" s="13"/>
      <c r="D1411" s="186" t="s">
        <v>166</v>
      </c>
      <c r="E1411" s="187" t="s">
        <v>3</v>
      </c>
      <c r="F1411" s="188" t="s">
        <v>1700</v>
      </c>
      <c r="G1411" s="13"/>
      <c r="H1411" s="187" t="s">
        <v>3</v>
      </c>
      <c r="I1411" s="189"/>
      <c r="J1411" s="13"/>
      <c r="K1411" s="13"/>
      <c r="L1411" s="185"/>
      <c r="M1411" s="190"/>
      <c r="N1411" s="191"/>
      <c r="O1411" s="191"/>
      <c r="P1411" s="191"/>
      <c r="Q1411" s="191"/>
      <c r="R1411" s="191"/>
      <c r="S1411" s="191"/>
      <c r="T1411" s="19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187" t="s">
        <v>166</v>
      </c>
      <c r="AU1411" s="187" t="s">
        <v>82</v>
      </c>
      <c r="AV1411" s="13" t="s">
        <v>80</v>
      </c>
      <c r="AW1411" s="13" t="s">
        <v>34</v>
      </c>
      <c r="AX1411" s="13" t="s">
        <v>72</v>
      </c>
      <c r="AY1411" s="187" t="s">
        <v>154</v>
      </c>
    </row>
    <row r="1412" s="14" customFormat="1">
      <c r="A1412" s="14"/>
      <c r="B1412" s="193"/>
      <c r="C1412" s="14"/>
      <c r="D1412" s="186" t="s">
        <v>166</v>
      </c>
      <c r="E1412" s="194" t="s">
        <v>3</v>
      </c>
      <c r="F1412" s="195" t="s">
        <v>162</v>
      </c>
      <c r="G1412" s="14"/>
      <c r="H1412" s="196">
        <v>4</v>
      </c>
      <c r="I1412" s="197"/>
      <c r="J1412" s="14"/>
      <c r="K1412" s="14"/>
      <c r="L1412" s="193"/>
      <c r="M1412" s="198"/>
      <c r="N1412" s="199"/>
      <c r="O1412" s="199"/>
      <c r="P1412" s="199"/>
      <c r="Q1412" s="199"/>
      <c r="R1412" s="199"/>
      <c r="S1412" s="199"/>
      <c r="T1412" s="200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194" t="s">
        <v>166</v>
      </c>
      <c r="AU1412" s="194" t="s">
        <v>82</v>
      </c>
      <c r="AV1412" s="14" t="s">
        <v>82</v>
      </c>
      <c r="AW1412" s="14" t="s">
        <v>34</v>
      </c>
      <c r="AX1412" s="14" t="s">
        <v>72</v>
      </c>
      <c r="AY1412" s="194" t="s">
        <v>154</v>
      </c>
    </row>
    <row r="1413" s="16" customFormat="1">
      <c r="A1413" s="16"/>
      <c r="B1413" s="209"/>
      <c r="C1413" s="16"/>
      <c r="D1413" s="186" t="s">
        <v>166</v>
      </c>
      <c r="E1413" s="210" t="s">
        <v>3</v>
      </c>
      <c r="F1413" s="211" t="s">
        <v>234</v>
      </c>
      <c r="G1413" s="16"/>
      <c r="H1413" s="212">
        <v>9</v>
      </c>
      <c r="I1413" s="213"/>
      <c r="J1413" s="16"/>
      <c r="K1413" s="16"/>
      <c r="L1413" s="209"/>
      <c r="M1413" s="214"/>
      <c r="N1413" s="215"/>
      <c r="O1413" s="215"/>
      <c r="P1413" s="215"/>
      <c r="Q1413" s="215"/>
      <c r="R1413" s="215"/>
      <c r="S1413" s="215"/>
      <c r="T1413" s="2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10" t="s">
        <v>166</v>
      </c>
      <c r="AU1413" s="210" t="s">
        <v>82</v>
      </c>
      <c r="AV1413" s="16" t="s">
        <v>183</v>
      </c>
      <c r="AW1413" s="16" t="s">
        <v>34</v>
      </c>
      <c r="AX1413" s="16" t="s">
        <v>72</v>
      </c>
      <c r="AY1413" s="210" t="s">
        <v>154</v>
      </c>
    </row>
    <row r="1414" s="13" customFormat="1">
      <c r="A1414" s="13"/>
      <c r="B1414" s="185"/>
      <c r="C1414" s="13"/>
      <c r="D1414" s="186" t="s">
        <v>166</v>
      </c>
      <c r="E1414" s="187" t="s">
        <v>3</v>
      </c>
      <c r="F1414" s="188" t="s">
        <v>1690</v>
      </c>
      <c r="G1414" s="13"/>
      <c r="H1414" s="187" t="s">
        <v>3</v>
      </c>
      <c r="I1414" s="189"/>
      <c r="J1414" s="13"/>
      <c r="K1414" s="13"/>
      <c r="L1414" s="185"/>
      <c r="M1414" s="190"/>
      <c r="N1414" s="191"/>
      <c r="O1414" s="191"/>
      <c r="P1414" s="191"/>
      <c r="Q1414" s="191"/>
      <c r="R1414" s="191"/>
      <c r="S1414" s="191"/>
      <c r="T1414" s="19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87" t="s">
        <v>166</v>
      </c>
      <c r="AU1414" s="187" t="s">
        <v>82</v>
      </c>
      <c r="AV1414" s="13" t="s">
        <v>80</v>
      </c>
      <c r="AW1414" s="13" t="s">
        <v>34</v>
      </c>
      <c r="AX1414" s="13" t="s">
        <v>72</v>
      </c>
      <c r="AY1414" s="187" t="s">
        <v>154</v>
      </c>
    </row>
    <row r="1415" s="14" customFormat="1">
      <c r="A1415" s="14"/>
      <c r="B1415" s="193"/>
      <c r="C1415" s="14"/>
      <c r="D1415" s="186" t="s">
        <v>166</v>
      </c>
      <c r="E1415" s="194" t="s">
        <v>3</v>
      </c>
      <c r="F1415" s="195" t="s">
        <v>80</v>
      </c>
      <c r="G1415" s="14"/>
      <c r="H1415" s="196">
        <v>1</v>
      </c>
      <c r="I1415" s="197"/>
      <c r="J1415" s="14"/>
      <c r="K1415" s="14"/>
      <c r="L1415" s="193"/>
      <c r="M1415" s="198"/>
      <c r="N1415" s="199"/>
      <c r="O1415" s="199"/>
      <c r="P1415" s="199"/>
      <c r="Q1415" s="199"/>
      <c r="R1415" s="199"/>
      <c r="S1415" s="199"/>
      <c r="T1415" s="20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194" t="s">
        <v>166</v>
      </c>
      <c r="AU1415" s="194" t="s">
        <v>82</v>
      </c>
      <c r="AV1415" s="14" t="s">
        <v>82</v>
      </c>
      <c r="AW1415" s="14" t="s">
        <v>34</v>
      </c>
      <c r="AX1415" s="14" t="s">
        <v>72</v>
      </c>
      <c r="AY1415" s="194" t="s">
        <v>154</v>
      </c>
    </row>
    <row r="1416" s="15" customFormat="1">
      <c r="A1416" s="15"/>
      <c r="B1416" s="201"/>
      <c r="C1416" s="15"/>
      <c r="D1416" s="186" t="s">
        <v>166</v>
      </c>
      <c r="E1416" s="202" t="s">
        <v>3</v>
      </c>
      <c r="F1416" s="203" t="s">
        <v>171</v>
      </c>
      <c r="G1416" s="15"/>
      <c r="H1416" s="204">
        <v>29</v>
      </c>
      <c r="I1416" s="205"/>
      <c r="J1416" s="15"/>
      <c r="K1416" s="15"/>
      <c r="L1416" s="201"/>
      <c r="M1416" s="206"/>
      <c r="N1416" s="207"/>
      <c r="O1416" s="207"/>
      <c r="P1416" s="207"/>
      <c r="Q1416" s="207"/>
      <c r="R1416" s="207"/>
      <c r="S1416" s="207"/>
      <c r="T1416" s="208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02" t="s">
        <v>166</v>
      </c>
      <c r="AU1416" s="202" t="s">
        <v>82</v>
      </c>
      <c r="AV1416" s="15" t="s">
        <v>162</v>
      </c>
      <c r="AW1416" s="15" t="s">
        <v>34</v>
      </c>
      <c r="AX1416" s="15" t="s">
        <v>80</v>
      </c>
      <c r="AY1416" s="202" t="s">
        <v>154</v>
      </c>
    </row>
    <row r="1417" s="2" customFormat="1" ht="24.15" customHeight="1">
      <c r="A1417" s="40"/>
      <c r="B1417" s="166"/>
      <c r="C1417" s="167" t="s">
        <v>1727</v>
      </c>
      <c r="D1417" s="167" t="s">
        <v>157</v>
      </c>
      <c r="E1417" s="168" t="s">
        <v>1728</v>
      </c>
      <c r="F1417" s="169" t="s">
        <v>1729</v>
      </c>
      <c r="G1417" s="170" t="s">
        <v>317</v>
      </c>
      <c r="H1417" s="171">
        <v>40</v>
      </c>
      <c r="I1417" s="172"/>
      <c r="J1417" s="173">
        <f>ROUND(I1417*H1417,2)</f>
        <v>0</v>
      </c>
      <c r="K1417" s="169" t="s">
        <v>161</v>
      </c>
      <c r="L1417" s="41"/>
      <c r="M1417" s="174" t="s">
        <v>3</v>
      </c>
      <c r="N1417" s="175" t="s">
        <v>43</v>
      </c>
      <c r="O1417" s="74"/>
      <c r="P1417" s="176">
        <f>O1417*H1417</f>
        <v>0</v>
      </c>
      <c r="Q1417" s="176">
        <v>0</v>
      </c>
      <c r="R1417" s="176">
        <f>Q1417*H1417</f>
        <v>0</v>
      </c>
      <c r="S1417" s="176">
        <v>0</v>
      </c>
      <c r="T1417" s="177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178" t="s">
        <v>322</v>
      </c>
      <c r="AT1417" s="178" t="s">
        <v>157</v>
      </c>
      <c r="AU1417" s="178" t="s">
        <v>82</v>
      </c>
      <c r="AY1417" s="21" t="s">
        <v>154</v>
      </c>
      <c r="BE1417" s="179">
        <f>IF(N1417="základní",J1417,0)</f>
        <v>0</v>
      </c>
      <c r="BF1417" s="179">
        <f>IF(N1417="snížená",J1417,0)</f>
        <v>0</v>
      </c>
      <c r="BG1417" s="179">
        <f>IF(N1417="zákl. přenesená",J1417,0)</f>
        <v>0</v>
      </c>
      <c r="BH1417" s="179">
        <f>IF(N1417="sníž. přenesená",J1417,0)</f>
        <v>0</v>
      </c>
      <c r="BI1417" s="179">
        <f>IF(N1417="nulová",J1417,0)</f>
        <v>0</v>
      </c>
      <c r="BJ1417" s="21" t="s">
        <v>80</v>
      </c>
      <c r="BK1417" s="179">
        <f>ROUND(I1417*H1417,2)</f>
        <v>0</v>
      </c>
      <c r="BL1417" s="21" t="s">
        <v>322</v>
      </c>
      <c r="BM1417" s="178" t="s">
        <v>1730</v>
      </c>
    </row>
    <row r="1418" s="2" customFormat="1">
      <c r="A1418" s="40"/>
      <c r="B1418" s="41"/>
      <c r="C1418" s="40"/>
      <c r="D1418" s="180" t="s">
        <v>164</v>
      </c>
      <c r="E1418" s="40"/>
      <c r="F1418" s="181" t="s">
        <v>1731</v>
      </c>
      <c r="G1418" s="40"/>
      <c r="H1418" s="40"/>
      <c r="I1418" s="182"/>
      <c r="J1418" s="40"/>
      <c r="K1418" s="40"/>
      <c r="L1418" s="41"/>
      <c r="M1418" s="183"/>
      <c r="N1418" s="184"/>
      <c r="O1418" s="74"/>
      <c r="P1418" s="74"/>
      <c r="Q1418" s="74"/>
      <c r="R1418" s="74"/>
      <c r="S1418" s="74"/>
      <c r="T1418" s="75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21" t="s">
        <v>164</v>
      </c>
      <c r="AU1418" s="21" t="s">
        <v>82</v>
      </c>
    </row>
    <row r="1419" s="14" customFormat="1">
      <c r="A1419" s="14"/>
      <c r="B1419" s="193"/>
      <c r="C1419" s="14"/>
      <c r="D1419" s="186" t="s">
        <v>166</v>
      </c>
      <c r="E1419" s="194" t="s">
        <v>3</v>
      </c>
      <c r="F1419" s="195" t="s">
        <v>473</v>
      </c>
      <c r="G1419" s="14"/>
      <c r="H1419" s="196">
        <v>29</v>
      </c>
      <c r="I1419" s="197"/>
      <c r="J1419" s="14"/>
      <c r="K1419" s="14"/>
      <c r="L1419" s="193"/>
      <c r="M1419" s="198"/>
      <c r="N1419" s="199"/>
      <c r="O1419" s="199"/>
      <c r="P1419" s="199"/>
      <c r="Q1419" s="199"/>
      <c r="R1419" s="199"/>
      <c r="S1419" s="199"/>
      <c r="T1419" s="20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194" t="s">
        <v>166</v>
      </c>
      <c r="AU1419" s="194" t="s">
        <v>82</v>
      </c>
      <c r="AV1419" s="14" t="s">
        <v>82</v>
      </c>
      <c r="AW1419" s="14" t="s">
        <v>34</v>
      </c>
      <c r="AX1419" s="14" t="s">
        <v>72</v>
      </c>
      <c r="AY1419" s="194" t="s">
        <v>154</v>
      </c>
    </row>
    <row r="1420" s="14" customFormat="1">
      <c r="A1420" s="14"/>
      <c r="B1420" s="193"/>
      <c r="C1420" s="14"/>
      <c r="D1420" s="186" t="s">
        <v>166</v>
      </c>
      <c r="E1420" s="194" t="s">
        <v>3</v>
      </c>
      <c r="F1420" s="195" t="s">
        <v>155</v>
      </c>
      <c r="G1420" s="14"/>
      <c r="H1420" s="196">
        <v>9</v>
      </c>
      <c r="I1420" s="197"/>
      <c r="J1420" s="14"/>
      <c r="K1420" s="14"/>
      <c r="L1420" s="193"/>
      <c r="M1420" s="198"/>
      <c r="N1420" s="199"/>
      <c r="O1420" s="199"/>
      <c r="P1420" s="199"/>
      <c r="Q1420" s="199"/>
      <c r="R1420" s="199"/>
      <c r="S1420" s="199"/>
      <c r="T1420" s="20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194" t="s">
        <v>166</v>
      </c>
      <c r="AU1420" s="194" t="s">
        <v>82</v>
      </c>
      <c r="AV1420" s="14" t="s">
        <v>82</v>
      </c>
      <c r="AW1420" s="14" t="s">
        <v>34</v>
      </c>
      <c r="AX1420" s="14" t="s">
        <v>72</v>
      </c>
      <c r="AY1420" s="194" t="s">
        <v>154</v>
      </c>
    </row>
    <row r="1421" s="14" customFormat="1">
      <c r="A1421" s="14"/>
      <c r="B1421" s="193"/>
      <c r="C1421" s="14"/>
      <c r="D1421" s="186" t="s">
        <v>166</v>
      </c>
      <c r="E1421" s="194" t="s">
        <v>3</v>
      </c>
      <c r="F1421" s="195" t="s">
        <v>80</v>
      </c>
      <c r="G1421" s="14"/>
      <c r="H1421" s="196">
        <v>1</v>
      </c>
      <c r="I1421" s="197"/>
      <c r="J1421" s="14"/>
      <c r="K1421" s="14"/>
      <c r="L1421" s="193"/>
      <c r="M1421" s="198"/>
      <c r="N1421" s="199"/>
      <c r="O1421" s="199"/>
      <c r="P1421" s="199"/>
      <c r="Q1421" s="199"/>
      <c r="R1421" s="199"/>
      <c r="S1421" s="199"/>
      <c r="T1421" s="20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194" t="s">
        <v>166</v>
      </c>
      <c r="AU1421" s="194" t="s">
        <v>82</v>
      </c>
      <c r="AV1421" s="14" t="s">
        <v>82</v>
      </c>
      <c r="AW1421" s="14" t="s">
        <v>34</v>
      </c>
      <c r="AX1421" s="14" t="s">
        <v>72</v>
      </c>
      <c r="AY1421" s="194" t="s">
        <v>154</v>
      </c>
    </row>
    <row r="1422" s="14" customFormat="1">
      <c r="A1422" s="14"/>
      <c r="B1422" s="193"/>
      <c r="C1422" s="14"/>
      <c r="D1422" s="186" t="s">
        <v>166</v>
      </c>
      <c r="E1422" s="194" t="s">
        <v>3</v>
      </c>
      <c r="F1422" s="195" t="s">
        <v>80</v>
      </c>
      <c r="G1422" s="14"/>
      <c r="H1422" s="196">
        <v>1</v>
      </c>
      <c r="I1422" s="197"/>
      <c r="J1422" s="14"/>
      <c r="K1422" s="14"/>
      <c r="L1422" s="193"/>
      <c r="M1422" s="198"/>
      <c r="N1422" s="199"/>
      <c r="O1422" s="199"/>
      <c r="P1422" s="199"/>
      <c r="Q1422" s="199"/>
      <c r="R1422" s="199"/>
      <c r="S1422" s="199"/>
      <c r="T1422" s="20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194" t="s">
        <v>166</v>
      </c>
      <c r="AU1422" s="194" t="s">
        <v>82</v>
      </c>
      <c r="AV1422" s="14" t="s">
        <v>82</v>
      </c>
      <c r="AW1422" s="14" t="s">
        <v>34</v>
      </c>
      <c r="AX1422" s="14" t="s">
        <v>72</v>
      </c>
      <c r="AY1422" s="194" t="s">
        <v>154</v>
      </c>
    </row>
    <row r="1423" s="15" customFormat="1">
      <c r="A1423" s="15"/>
      <c r="B1423" s="201"/>
      <c r="C1423" s="15"/>
      <c r="D1423" s="186" t="s">
        <v>166</v>
      </c>
      <c r="E1423" s="202" t="s">
        <v>3</v>
      </c>
      <c r="F1423" s="203" t="s">
        <v>171</v>
      </c>
      <c r="G1423" s="15"/>
      <c r="H1423" s="204">
        <v>40</v>
      </c>
      <c r="I1423" s="205"/>
      <c r="J1423" s="15"/>
      <c r="K1423" s="15"/>
      <c r="L1423" s="201"/>
      <c r="M1423" s="206"/>
      <c r="N1423" s="207"/>
      <c r="O1423" s="207"/>
      <c r="P1423" s="207"/>
      <c r="Q1423" s="207"/>
      <c r="R1423" s="207"/>
      <c r="S1423" s="207"/>
      <c r="T1423" s="208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02" t="s">
        <v>166</v>
      </c>
      <c r="AU1423" s="202" t="s">
        <v>82</v>
      </c>
      <c r="AV1423" s="15" t="s">
        <v>162</v>
      </c>
      <c r="AW1423" s="15" t="s">
        <v>34</v>
      </c>
      <c r="AX1423" s="15" t="s">
        <v>80</v>
      </c>
      <c r="AY1423" s="202" t="s">
        <v>154</v>
      </c>
    </row>
    <row r="1424" s="2" customFormat="1" ht="24.15" customHeight="1">
      <c r="A1424" s="40"/>
      <c r="B1424" s="166"/>
      <c r="C1424" s="222" t="s">
        <v>1732</v>
      </c>
      <c r="D1424" s="222" t="s">
        <v>817</v>
      </c>
      <c r="E1424" s="223" t="s">
        <v>1733</v>
      </c>
      <c r="F1424" s="224" t="s">
        <v>1734</v>
      </c>
      <c r="G1424" s="225" t="s">
        <v>317</v>
      </c>
      <c r="H1424" s="226">
        <v>40</v>
      </c>
      <c r="I1424" s="227"/>
      <c r="J1424" s="228">
        <f>ROUND(I1424*H1424,2)</f>
        <v>0</v>
      </c>
      <c r="K1424" s="224" t="s">
        <v>3</v>
      </c>
      <c r="L1424" s="229"/>
      <c r="M1424" s="230" t="s">
        <v>3</v>
      </c>
      <c r="N1424" s="231" t="s">
        <v>43</v>
      </c>
      <c r="O1424" s="74"/>
      <c r="P1424" s="176">
        <f>O1424*H1424</f>
        <v>0</v>
      </c>
      <c r="Q1424" s="176">
        <v>0.0011999999999999999</v>
      </c>
      <c r="R1424" s="176">
        <f>Q1424*H1424</f>
        <v>0.047999999999999994</v>
      </c>
      <c r="S1424" s="176">
        <v>0</v>
      </c>
      <c r="T1424" s="177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178" t="s">
        <v>495</v>
      </c>
      <c r="AT1424" s="178" t="s">
        <v>817</v>
      </c>
      <c r="AU1424" s="178" t="s">
        <v>82</v>
      </c>
      <c r="AY1424" s="21" t="s">
        <v>154</v>
      </c>
      <c r="BE1424" s="179">
        <f>IF(N1424="základní",J1424,0)</f>
        <v>0</v>
      </c>
      <c r="BF1424" s="179">
        <f>IF(N1424="snížená",J1424,0)</f>
        <v>0</v>
      </c>
      <c r="BG1424" s="179">
        <f>IF(N1424="zákl. přenesená",J1424,0)</f>
        <v>0</v>
      </c>
      <c r="BH1424" s="179">
        <f>IF(N1424="sníž. přenesená",J1424,0)</f>
        <v>0</v>
      </c>
      <c r="BI1424" s="179">
        <f>IF(N1424="nulová",J1424,0)</f>
        <v>0</v>
      </c>
      <c r="BJ1424" s="21" t="s">
        <v>80</v>
      </c>
      <c r="BK1424" s="179">
        <f>ROUND(I1424*H1424,2)</f>
        <v>0</v>
      </c>
      <c r="BL1424" s="21" t="s">
        <v>322</v>
      </c>
      <c r="BM1424" s="178" t="s">
        <v>1735</v>
      </c>
    </row>
    <row r="1425" s="14" customFormat="1">
      <c r="A1425" s="14"/>
      <c r="B1425" s="193"/>
      <c r="C1425" s="14"/>
      <c r="D1425" s="186" t="s">
        <v>166</v>
      </c>
      <c r="E1425" s="194" t="s">
        <v>3</v>
      </c>
      <c r="F1425" s="195" t="s">
        <v>473</v>
      </c>
      <c r="G1425" s="14"/>
      <c r="H1425" s="196">
        <v>29</v>
      </c>
      <c r="I1425" s="197"/>
      <c r="J1425" s="14"/>
      <c r="K1425" s="14"/>
      <c r="L1425" s="193"/>
      <c r="M1425" s="198"/>
      <c r="N1425" s="199"/>
      <c r="O1425" s="199"/>
      <c r="P1425" s="199"/>
      <c r="Q1425" s="199"/>
      <c r="R1425" s="199"/>
      <c r="S1425" s="199"/>
      <c r="T1425" s="20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194" t="s">
        <v>166</v>
      </c>
      <c r="AU1425" s="194" t="s">
        <v>82</v>
      </c>
      <c r="AV1425" s="14" t="s">
        <v>82</v>
      </c>
      <c r="AW1425" s="14" t="s">
        <v>34</v>
      </c>
      <c r="AX1425" s="14" t="s">
        <v>72</v>
      </c>
      <c r="AY1425" s="194" t="s">
        <v>154</v>
      </c>
    </row>
    <row r="1426" s="14" customFormat="1">
      <c r="A1426" s="14"/>
      <c r="B1426" s="193"/>
      <c r="C1426" s="14"/>
      <c r="D1426" s="186" t="s">
        <v>166</v>
      </c>
      <c r="E1426" s="194" t="s">
        <v>3</v>
      </c>
      <c r="F1426" s="195" t="s">
        <v>155</v>
      </c>
      <c r="G1426" s="14"/>
      <c r="H1426" s="196">
        <v>9</v>
      </c>
      <c r="I1426" s="197"/>
      <c r="J1426" s="14"/>
      <c r="K1426" s="14"/>
      <c r="L1426" s="193"/>
      <c r="M1426" s="198"/>
      <c r="N1426" s="199"/>
      <c r="O1426" s="199"/>
      <c r="P1426" s="199"/>
      <c r="Q1426" s="199"/>
      <c r="R1426" s="199"/>
      <c r="S1426" s="199"/>
      <c r="T1426" s="20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194" t="s">
        <v>166</v>
      </c>
      <c r="AU1426" s="194" t="s">
        <v>82</v>
      </c>
      <c r="AV1426" s="14" t="s">
        <v>82</v>
      </c>
      <c r="AW1426" s="14" t="s">
        <v>34</v>
      </c>
      <c r="AX1426" s="14" t="s">
        <v>72</v>
      </c>
      <c r="AY1426" s="194" t="s">
        <v>154</v>
      </c>
    </row>
    <row r="1427" s="14" customFormat="1">
      <c r="A1427" s="14"/>
      <c r="B1427" s="193"/>
      <c r="C1427" s="14"/>
      <c r="D1427" s="186" t="s">
        <v>166</v>
      </c>
      <c r="E1427" s="194" t="s">
        <v>3</v>
      </c>
      <c r="F1427" s="195" t="s">
        <v>80</v>
      </c>
      <c r="G1427" s="14"/>
      <c r="H1427" s="196">
        <v>1</v>
      </c>
      <c r="I1427" s="197"/>
      <c r="J1427" s="14"/>
      <c r="K1427" s="14"/>
      <c r="L1427" s="193"/>
      <c r="M1427" s="198"/>
      <c r="N1427" s="199"/>
      <c r="O1427" s="199"/>
      <c r="P1427" s="199"/>
      <c r="Q1427" s="199"/>
      <c r="R1427" s="199"/>
      <c r="S1427" s="199"/>
      <c r="T1427" s="20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194" t="s">
        <v>166</v>
      </c>
      <c r="AU1427" s="194" t="s">
        <v>82</v>
      </c>
      <c r="AV1427" s="14" t="s">
        <v>82</v>
      </c>
      <c r="AW1427" s="14" t="s">
        <v>34</v>
      </c>
      <c r="AX1427" s="14" t="s">
        <v>72</v>
      </c>
      <c r="AY1427" s="194" t="s">
        <v>154</v>
      </c>
    </row>
    <row r="1428" s="14" customFormat="1">
      <c r="A1428" s="14"/>
      <c r="B1428" s="193"/>
      <c r="C1428" s="14"/>
      <c r="D1428" s="186" t="s">
        <v>166</v>
      </c>
      <c r="E1428" s="194" t="s">
        <v>3</v>
      </c>
      <c r="F1428" s="195" t="s">
        <v>80</v>
      </c>
      <c r="G1428" s="14"/>
      <c r="H1428" s="196">
        <v>1</v>
      </c>
      <c r="I1428" s="197"/>
      <c r="J1428" s="14"/>
      <c r="K1428" s="14"/>
      <c r="L1428" s="193"/>
      <c r="M1428" s="198"/>
      <c r="N1428" s="199"/>
      <c r="O1428" s="199"/>
      <c r="P1428" s="199"/>
      <c r="Q1428" s="199"/>
      <c r="R1428" s="199"/>
      <c r="S1428" s="199"/>
      <c r="T1428" s="20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194" t="s">
        <v>166</v>
      </c>
      <c r="AU1428" s="194" t="s">
        <v>82</v>
      </c>
      <c r="AV1428" s="14" t="s">
        <v>82</v>
      </c>
      <c r="AW1428" s="14" t="s">
        <v>34</v>
      </c>
      <c r="AX1428" s="14" t="s">
        <v>72</v>
      </c>
      <c r="AY1428" s="194" t="s">
        <v>154</v>
      </c>
    </row>
    <row r="1429" s="15" customFormat="1">
      <c r="A1429" s="15"/>
      <c r="B1429" s="201"/>
      <c r="C1429" s="15"/>
      <c r="D1429" s="186" t="s">
        <v>166</v>
      </c>
      <c r="E1429" s="202" t="s">
        <v>3</v>
      </c>
      <c r="F1429" s="203" t="s">
        <v>171</v>
      </c>
      <c r="G1429" s="15"/>
      <c r="H1429" s="204">
        <v>40</v>
      </c>
      <c r="I1429" s="205"/>
      <c r="J1429" s="15"/>
      <c r="K1429" s="15"/>
      <c r="L1429" s="201"/>
      <c r="M1429" s="206"/>
      <c r="N1429" s="207"/>
      <c r="O1429" s="207"/>
      <c r="P1429" s="207"/>
      <c r="Q1429" s="207"/>
      <c r="R1429" s="207"/>
      <c r="S1429" s="207"/>
      <c r="T1429" s="208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02" t="s">
        <v>166</v>
      </c>
      <c r="AU1429" s="202" t="s">
        <v>82</v>
      </c>
      <c r="AV1429" s="15" t="s">
        <v>162</v>
      </c>
      <c r="AW1429" s="15" t="s">
        <v>34</v>
      </c>
      <c r="AX1429" s="15" t="s">
        <v>80</v>
      </c>
      <c r="AY1429" s="202" t="s">
        <v>154</v>
      </c>
    </row>
    <row r="1430" s="2" customFormat="1" ht="16.5" customHeight="1">
      <c r="A1430" s="40"/>
      <c r="B1430" s="166"/>
      <c r="C1430" s="222" t="s">
        <v>1736</v>
      </c>
      <c r="D1430" s="222" t="s">
        <v>817</v>
      </c>
      <c r="E1430" s="223" t="s">
        <v>1737</v>
      </c>
      <c r="F1430" s="224" t="s">
        <v>1738</v>
      </c>
      <c r="G1430" s="225" t="s">
        <v>317</v>
      </c>
      <c r="H1430" s="226">
        <v>4</v>
      </c>
      <c r="I1430" s="227"/>
      <c r="J1430" s="228">
        <f>ROUND(I1430*H1430,2)</f>
        <v>0</v>
      </c>
      <c r="K1430" s="224" t="s">
        <v>161</v>
      </c>
      <c r="L1430" s="229"/>
      <c r="M1430" s="230" t="s">
        <v>3</v>
      </c>
      <c r="N1430" s="231" t="s">
        <v>43</v>
      </c>
      <c r="O1430" s="74"/>
      <c r="P1430" s="176">
        <f>O1430*H1430</f>
        <v>0</v>
      </c>
      <c r="Q1430" s="176">
        <v>0.0022000000000000001</v>
      </c>
      <c r="R1430" s="176">
        <f>Q1430*H1430</f>
        <v>0.0088000000000000005</v>
      </c>
      <c r="S1430" s="176">
        <v>0</v>
      </c>
      <c r="T1430" s="177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178" t="s">
        <v>495</v>
      </c>
      <c r="AT1430" s="178" t="s">
        <v>817</v>
      </c>
      <c r="AU1430" s="178" t="s">
        <v>82</v>
      </c>
      <c r="AY1430" s="21" t="s">
        <v>154</v>
      </c>
      <c r="BE1430" s="179">
        <f>IF(N1430="základní",J1430,0)</f>
        <v>0</v>
      </c>
      <c r="BF1430" s="179">
        <f>IF(N1430="snížená",J1430,0)</f>
        <v>0</v>
      </c>
      <c r="BG1430" s="179">
        <f>IF(N1430="zákl. přenesená",J1430,0)</f>
        <v>0</v>
      </c>
      <c r="BH1430" s="179">
        <f>IF(N1430="sníž. přenesená",J1430,0)</f>
        <v>0</v>
      </c>
      <c r="BI1430" s="179">
        <f>IF(N1430="nulová",J1430,0)</f>
        <v>0</v>
      </c>
      <c r="BJ1430" s="21" t="s">
        <v>80</v>
      </c>
      <c r="BK1430" s="179">
        <f>ROUND(I1430*H1430,2)</f>
        <v>0</v>
      </c>
      <c r="BL1430" s="21" t="s">
        <v>322</v>
      </c>
      <c r="BM1430" s="178" t="s">
        <v>1739</v>
      </c>
    </row>
    <row r="1431" s="13" customFormat="1">
      <c r="A1431" s="13"/>
      <c r="B1431" s="185"/>
      <c r="C1431" s="13"/>
      <c r="D1431" s="186" t="s">
        <v>166</v>
      </c>
      <c r="E1431" s="187" t="s">
        <v>3</v>
      </c>
      <c r="F1431" s="188" t="s">
        <v>195</v>
      </c>
      <c r="G1431" s="13"/>
      <c r="H1431" s="187" t="s">
        <v>3</v>
      </c>
      <c r="I1431" s="189"/>
      <c r="J1431" s="13"/>
      <c r="K1431" s="13"/>
      <c r="L1431" s="185"/>
      <c r="M1431" s="190"/>
      <c r="N1431" s="191"/>
      <c r="O1431" s="191"/>
      <c r="P1431" s="191"/>
      <c r="Q1431" s="191"/>
      <c r="R1431" s="191"/>
      <c r="S1431" s="191"/>
      <c r="T1431" s="19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187" t="s">
        <v>166</v>
      </c>
      <c r="AU1431" s="187" t="s">
        <v>82</v>
      </c>
      <c r="AV1431" s="13" t="s">
        <v>80</v>
      </c>
      <c r="AW1431" s="13" t="s">
        <v>34</v>
      </c>
      <c r="AX1431" s="13" t="s">
        <v>72</v>
      </c>
      <c r="AY1431" s="187" t="s">
        <v>154</v>
      </c>
    </row>
    <row r="1432" s="13" customFormat="1">
      <c r="A1432" s="13"/>
      <c r="B1432" s="185"/>
      <c r="C1432" s="13"/>
      <c r="D1432" s="186" t="s">
        <v>166</v>
      </c>
      <c r="E1432" s="187" t="s">
        <v>3</v>
      </c>
      <c r="F1432" s="188" t="s">
        <v>1740</v>
      </c>
      <c r="G1432" s="13"/>
      <c r="H1432" s="187" t="s">
        <v>3</v>
      </c>
      <c r="I1432" s="189"/>
      <c r="J1432" s="13"/>
      <c r="K1432" s="13"/>
      <c r="L1432" s="185"/>
      <c r="M1432" s="190"/>
      <c r="N1432" s="191"/>
      <c r="O1432" s="191"/>
      <c r="P1432" s="191"/>
      <c r="Q1432" s="191"/>
      <c r="R1432" s="191"/>
      <c r="S1432" s="191"/>
      <c r="T1432" s="19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187" t="s">
        <v>166</v>
      </c>
      <c r="AU1432" s="187" t="s">
        <v>82</v>
      </c>
      <c r="AV1432" s="13" t="s">
        <v>80</v>
      </c>
      <c r="AW1432" s="13" t="s">
        <v>34</v>
      </c>
      <c r="AX1432" s="13" t="s">
        <v>72</v>
      </c>
      <c r="AY1432" s="187" t="s">
        <v>154</v>
      </c>
    </row>
    <row r="1433" s="14" customFormat="1">
      <c r="A1433" s="14"/>
      <c r="B1433" s="193"/>
      <c r="C1433" s="14"/>
      <c r="D1433" s="186" t="s">
        <v>166</v>
      </c>
      <c r="E1433" s="194" t="s">
        <v>3</v>
      </c>
      <c r="F1433" s="195" t="s">
        <v>80</v>
      </c>
      <c r="G1433" s="14"/>
      <c r="H1433" s="196">
        <v>1</v>
      </c>
      <c r="I1433" s="197"/>
      <c r="J1433" s="14"/>
      <c r="K1433" s="14"/>
      <c r="L1433" s="193"/>
      <c r="M1433" s="198"/>
      <c r="N1433" s="199"/>
      <c r="O1433" s="199"/>
      <c r="P1433" s="199"/>
      <c r="Q1433" s="199"/>
      <c r="R1433" s="199"/>
      <c r="S1433" s="199"/>
      <c r="T1433" s="20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194" t="s">
        <v>166</v>
      </c>
      <c r="AU1433" s="194" t="s">
        <v>82</v>
      </c>
      <c r="AV1433" s="14" t="s">
        <v>82</v>
      </c>
      <c r="AW1433" s="14" t="s">
        <v>34</v>
      </c>
      <c r="AX1433" s="14" t="s">
        <v>72</v>
      </c>
      <c r="AY1433" s="194" t="s">
        <v>154</v>
      </c>
    </row>
    <row r="1434" s="13" customFormat="1">
      <c r="A1434" s="13"/>
      <c r="B1434" s="185"/>
      <c r="C1434" s="13"/>
      <c r="D1434" s="186" t="s">
        <v>166</v>
      </c>
      <c r="E1434" s="187" t="s">
        <v>3</v>
      </c>
      <c r="F1434" s="188" t="s">
        <v>222</v>
      </c>
      <c r="G1434" s="13"/>
      <c r="H1434" s="187" t="s">
        <v>3</v>
      </c>
      <c r="I1434" s="189"/>
      <c r="J1434" s="13"/>
      <c r="K1434" s="13"/>
      <c r="L1434" s="185"/>
      <c r="M1434" s="190"/>
      <c r="N1434" s="191"/>
      <c r="O1434" s="191"/>
      <c r="P1434" s="191"/>
      <c r="Q1434" s="191"/>
      <c r="R1434" s="191"/>
      <c r="S1434" s="191"/>
      <c r="T1434" s="19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187" t="s">
        <v>166</v>
      </c>
      <c r="AU1434" s="187" t="s">
        <v>82</v>
      </c>
      <c r="AV1434" s="13" t="s">
        <v>80</v>
      </c>
      <c r="AW1434" s="13" t="s">
        <v>34</v>
      </c>
      <c r="AX1434" s="13" t="s">
        <v>72</v>
      </c>
      <c r="AY1434" s="187" t="s">
        <v>154</v>
      </c>
    </row>
    <row r="1435" s="13" customFormat="1">
      <c r="A1435" s="13"/>
      <c r="B1435" s="185"/>
      <c r="C1435" s="13"/>
      <c r="D1435" s="186" t="s">
        <v>166</v>
      </c>
      <c r="E1435" s="187" t="s">
        <v>3</v>
      </c>
      <c r="F1435" s="188" t="s">
        <v>1740</v>
      </c>
      <c r="G1435" s="13"/>
      <c r="H1435" s="187" t="s">
        <v>3</v>
      </c>
      <c r="I1435" s="189"/>
      <c r="J1435" s="13"/>
      <c r="K1435" s="13"/>
      <c r="L1435" s="185"/>
      <c r="M1435" s="190"/>
      <c r="N1435" s="191"/>
      <c r="O1435" s="191"/>
      <c r="P1435" s="191"/>
      <c r="Q1435" s="191"/>
      <c r="R1435" s="191"/>
      <c r="S1435" s="191"/>
      <c r="T1435" s="19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187" t="s">
        <v>166</v>
      </c>
      <c r="AU1435" s="187" t="s">
        <v>82</v>
      </c>
      <c r="AV1435" s="13" t="s">
        <v>80</v>
      </c>
      <c r="AW1435" s="13" t="s">
        <v>34</v>
      </c>
      <c r="AX1435" s="13" t="s">
        <v>72</v>
      </c>
      <c r="AY1435" s="187" t="s">
        <v>154</v>
      </c>
    </row>
    <row r="1436" s="14" customFormat="1">
      <c r="A1436" s="14"/>
      <c r="B1436" s="193"/>
      <c r="C1436" s="14"/>
      <c r="D1436" s="186" t="s">
        <v>166</v>
      </c>
      <c r="E1436" s="194" t="s">
        <v>3</v>
      </c>
      <c r="F1436" s="195" t="s">
        <v>80</v>
      </c>
      <c r="G1436" s="14"/>
      <c r="H1436" s="196">
        <v>1</v>
      </c>
      <c r="I1436" s="197"/>
      <c r="J1436" s="14"/>
      <c r="K1436" s="14"/>
      <c r="L1436" s="193"/>
      <c r="M1436" s="198"/>
      <c r="N1436" s="199"/>
      <c r="O1436" s="199"/>
      <c r="P1436" s="199"/>
      <c r="Q1436" s="199"/>
      <c r="R1436" s="199"/>
      <c r="S1436" s="199"/>
      <c r="T1436" s="20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194" t="s">
        <v>166</v>
      </c>
      <c r="AU1436" s="194" t="s">
        <v>82</v>
      </c>
      <c r="AV1436" s="14" t="s">
        <v>82</v>
      </c>
      <c r="AW1436" s="14" t="s">
        <v>34</v>
      </c>
      <c r="AX1436" s="14" t="s">
        <v>72</v>
      </c>
      <c r="AY1436" s="194" t="s">
        <v>154</v>
      </c>
    </row>
    <row r="1437" s="13" customFormat="1">
      <c r="A1437" s="13"/>
      <c r="B1437" s="185"/>
      <c r="C1437" s="13"/>
      <c r="D1437" s="186" t="s">
        <v>166</v>
      </c>
      <c r="E1437" s="187" t="s">
        <v>3</v>
      </c>
      <c r="F1437" s="188" t="s">
        <v>246</v>
      </c>
      <c r="G1437" s="13"/>
      <c r="H1437" s="187" t="s">
        <v>3</v>
      </c>
      <c r="I1437" s="189"/>
      <c r="J1437" s="13"/>
      <c r="K1437" s="13"/>
      <c r="L1437" s="185"/>
      <c r="M1437" s="190"/>
      <c r="N1437" s="191"/>
      <c r="O1437" s="191"/>
      <c r="P1437" s="191"/>
      <c r="Q1437" s="191"/>
      <c r="R1437" s="191"/>
      <c r="S1437" s="191"/>
      <c r="T1437" s="19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187" t="s">
        <v>166</v>
      </c>
      <c r="AU1437" s="187" t="s">
        <v>82</v>
      </c>
      <c r="AV1437" s="13" t="s">
        <v>80</v>
      </c>
      <c r="AW1437" s="13" t="s">
        <v>34</v>
      </c>
      <c r="AX1437" s="13" t="s">
        <v>72</v>
      </c>
      <c r="AY1437" s="187" t="s">
        <v>154</v>
      </c>
    </row>
    <row r="1438" s="13" customFormat="1">
      <c r="A1438" s="13"/>
      <c r="B1438" s="185"/>
      <c r="C1438" s="13"/>
      <c r="D1438" s="186" t="s">
        <v>166</v>
      </c>
      <c r="E1438" s="187" t="s">
        <v>3</v>
      </c>
      <c r="F1438" s="188" t="s">
        <v>1740</v>
      </c>
      <c r="G1438" s="13"/>
      <c r="H1438" s="187" t="s">
        <v>3</v>
      </c>
      <c r="I1438" s="189"/>
      <c r="J1438" s="13"/>
      <c r="K1438" s="13"/>
      <c r="L1438" s="185"/>
      <c r="M1438" s="190"/>
      <c r="N1438" s="191"/>
      <c r="O1438" s="191"/>
      <c r="P1438" s="191"/>
      <c r="Q1438" s="191"/>
      <c r="R1438" s="191"/>
      <c r="S1438" s="191"/>
      <c r="T1438" s="19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187" t="s">
        <v>166</v>
      </c>
      <c r="AU1438" s="187" t="s">
        <v>82</v>
      </c>
      <c r="AV1438" s="13" t="s">
        <v>80</v>
      </c>
      <c r="AW1438" s="13" t="s">
        <v>34</v>
      </c>
      <c r="AX1438" s="13" t="s">
        <v>72</v>
      </c>
      <c r="AY1438" s="187" t="s">
        <v>154</v>
      </c>
    </row>
    <row r="1439" s="14" customFormat="1">
      <c r="A1439" s="14"/>
      <c r="B1439" s="193"/>
      <c r="C1439" s="14"/>
      <c r="D1439" s="186" t="s">
        <v>166</v>
      </c>
      <c r="E1439" s="194" t="s">
        <v>3</v>
      </c>
      <c r="F1439" s="195" t="s">
        <v>656</v>
      </c>
      <c r="G1439" s="14"/>
      <c r="H1439" s="196">
        <v>2</v>
      </c>
      <c r="I1439" s="197"/>
      <c r="J1439" s="14"/>
      <c r="K1439" s="14"/>
      <c r="L1439" s="193"/>
      <c r="M1439" s="198"/>
      <c r="N1439" s="199"/>
      <c r="O1439" s="199"/>
      <c r="P1439" s="199"/>
      <c r="Q1439" s="199"/>
      <c r="R1439" s="199"/>
      <c r="S1439" s="199"/>
      <c r="T1439" s="200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194" t="s">
        <v>166</v>
      </c>
      <c r="AU1439" s="194" t="s">
        <v>82</v>
      </c>
      <c r="AV1439" s="14" t="s">
        <v>82</v>
      </c>
      <c r="AW1439" s="14" t="s">
        <v>34</v>
      </c>
      <c r="AX1439" s="14" t="s">
        <v>72</v>
      </c>
      <c r="AY1439" s="194" t="s">
        <v>154</v>
      </c>
    </row>
    <row r="1440" s="15" customFormat="1">
      <c r="A1440" s="15"/>
      <c r="B1440" s="201"/>
      <c r="C1440" s="15"/>
      <c r="D1440" s="186" t="s">
        <v>166</v>
      </c>
      <c r="E1440" s="202" t="s">
        <v>3</v>
      </c>
      <c r="F1440" s="203" t="s">
        <v>171</v>
      </c>
      <c r="G1440" s="15"/>
      <c r="H1440" s="204">
        <v>4</v>
      </c>
      <c r="I1440" s="205"/>
      <c r="J1440" s="15"/>
      <c r="K1440" s="15"/>
      <c r="L1440" s="201"/>
      <c r="M1440" s="206"/>
      <c r="N1440" s="207"/>
      <c r="O1440" s="207"/>
      <c r="P1440" s="207"/>
      <c r="Q1440" s="207"/>
      <c r="R1440" s="207"/>
      <c r="S1440" s="207"/>
      <c r="T1440" s="208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02" t="s">
        <v>166</v>
      </c>
      <c r="AU1440" s="202" t="s">
        <v>82</v>
      </c>
      <c r="AV1440" s="15" t="s">
        <v>162</v>
      </c>
      <c r="AW1440" s="15" t="s">
        <v>34</v>
      </c>
      <c r="AX1440" s="15" t="s">
        <v>80</v>
      </c>
      <c r="AY1440" s="202" t="s">
        <v>154</v>
      </c>
    </row>
    <row r="1441" s="2" customFormat="1" ht="16.5" customHeight="1">
      <c r="A1441" s="40"/>
      <c r="B1441" s="166"/>
      <c r="C1441" s="222" t="s">
        <v>1741</v>
      </c>
      <c r="D1441" s="222" t="s">
        <v>817</v>
      </c>
      <c r="E1441" s="223" t="s">
        <v>1742</v>
      </c>
      <c r="F1441" s="224" t="s">
        <v>1743</v>
      </c>
      <c r="G1441" s="225" t="s">
        <v>1744</v>
      </c>
      <c r="H1441" s="226">
        <v>40</v>
      </c>
      <c r="I1441" s="227"/>
      <c r="J1441" s="228">
        <f>ROUND(I1441*H1441,2)</f>
        <v>0</v>
      </c>
      <c r="K1441" s="224" t="s">
        <v>3</v>
      </c>
      <c r="L1441" s="229"/>
      <c r="M1441" s="230" t="s">
        <v>3</v>
      </c>
      <c r="N1441" s="231" t="s">
        <v>43</v>
      </c>
      <c r="O1441" s="74"/>
      <c r="P1441" s="176">
        <f>O1441*H1441</f>
        <v>0</v>
      </c>
      <c r="Q1441" s="176">
        <v>8.0000000000000007E-05</v>
      </c>
      <c r="R1441" s="176">
        <f>Q1441*H1441</f>
        <v>0.0032000000000000002</v>
      </c>
      <c r="S1441" s="176">
        <v>0</v>
      </c>
      <c r="T1441" s="177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178" t="s">
        <v>495</v>
      </c>
      <c r="AT1441" s="178" t="s">
        <v>817</v>
      </c>
      <c r="AU1441" s="178" t="s">
        <v>82</v>
      </c>
      <c r="AY1441" s="21" t="s">
        <v>154</v>
      </c>
      <c r="BE1441" s="179">
        <f>IF(N1441="základní",J1441,0)</f>
        <v>0</v>
      </c>
      <c r="BF1441" s="179">
        <f>IF(N1441="snížená",J1441,0)</f>
        <v>0</v>
      </c>
      <c r="BG1441" s="179">
        <f>IF(N1441="zákl. přenesená",J1441,0)</f>
        <v>0</v>
      </c>
      <c r="BH1441" s="179">
        <f>IF(N1441="sníž. přenesená",J1441,0)</f>
        <v>0</v>
      </c>
      <c r="BI1441" s="179">
        <f>IF(N1441="nulová",J1441,0)</f>
        <v>0</v>
      </c>
      <c r="BJ1441" s="21" t="s">
        <v>80</v>
      </c>
      <c r="BK1441" s="179">
        <f>ROUND(I1441*H1441,2)</f>
        <v>0</v>
      </c>
      <c r="BL1441" s="21" t="s">
        <v>322</v>
      </c>
      <c r="BM1441" s="178" t="s">
        <v>1745</v>
      </c>
    </row>
    <row r="1442" s="14" customFormat="1">
      <c r="A1442" s="14"/>
      <c r="B1442" s="193"/>
      <c r="C1442" s="14"/>
      <c r="D1442" s="186" t="s">
        <v>166</v>
      </c>
      <c r="E1442" s="194" t="s">
        <v>3</v>
      </c>
      <c r="F1442" s="195" t="s">
        <v>541</v>
      </c>
      <c r="G1442" s="14"/>
      <c r="H1442" s="196">
        <v>40</v>
      </c>
      <c r="I1442" s="197"/>
      <c r="J1442" s="14"/>
      <c r="K1442" s="14"/>
      <c r="L1442" s="193"/>
      <c r="M1442" s="198"/>
      <c r="N1442" s="199"/>
      <c r="O1442" s="199"/>
      <c r="P1442" s="199"/>
      <c r="Q1442" s="199"/>
      <c r="R1442" s="199"/>
      <c r="S1442" s="199"/>
      <c r="T1442" s="200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194" t="s">
        <v>166</v>
      </c>
      <c r="AU1442" s="194" t="s">
        <v>82</v>
      </c>
      <c r="AV1442" s="14" t="s">
        <v>82</v>
      </c>
      <c r="AW1442" s="14" t="s">
        <v>34</v>
      </c>
      <c r="AX1442" s="14" t="s">
        <v>80</v>
      </c>
      <c r="AY1442" s="194" t="s">
        <v>154</v>
      </c>
    </row>
    <row r="1443" s="2" customFormat="1" ht="49.05" customHeight="1">
      <c r="A1443" s="40"/>
      <c r="B1443" s="166"/>
      <c r="C1443" s="167" t="s">
        <v>1746</v>
      </c>
      <c r="D1443" s="167" t="s">
        <v>157</v>
      </c>
      <c r="E1443" s="168" t="s">
        <v>1747</v>
      </c>
      <c r="F1443" s="169" t="s">
        <v>1748</v>
      </c>
      <c r="G1443" s="170" t="s">
        <v>435</v>
      </c>
      <c r="H1443" s="171">
        <v>1.3959999999999999</v>
      </c>
      <c r="I1443" s="172"/>
      <c r="J1443" s="173">
        <f>ROUND(I1443*H1443,2)</f>
        <v>0</v>
      </c>
      <c r="K1443" s="169" t="s">
        <v>161</v>
      </c>
      <c r="L1443" s="41"/>
      <c r="M1443" s="174" t="s">
        <v>3</v>
      </c>
      <c r="N1443" s="175" t="s">
        <v>43</v>
      </c>
      <c r="O1443" s="74"/>
      <c r="P1443" s="176">
        <f>O1443*H1443</f>
        <v>0</v>
      </c>
      <c r="Q1443" s="176">
        <v>0</v>
      </c>
      <c r="R1443" s="176">
        <f>Q1443*H1443</f>
        <v>0</v>
      </c>
      <c r="S1443" s="176">
        <v>0</v>
      </c>
      <c r="T1443" s="177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178" t="s">
        <v>322</v>
      </c>
      <c r="AT1443" s="178" t="s">
        <v>157</v>
      </c>
      <c r="AU1443" s="178" t="s">
        <v>82</v>
      </c>
      <c r="AY1443" s="21" t="s">
        <v>154</v>
      </c>
      <c r="BE1443" s="179">
        <f>IF(N1443="základní",J1443,0)</f>
        <v>0</v>
      </c>
      <c r="BF1443" s="179">
        <f>IF(N1443="snížená",J1443,0)</f>
        <v>0</v>
      </c>
      <c r="BG1443" s="179">
        <f>IF(N1443="zákl. přenesená",J1443,0)</f>
        <v>0</v>
      </c>
      <c r="BH1443" s="179">
        <f>IF(N1443="sníž. přenesená",J1443,0)</f>
        <v>0</v>
      </c>
      <c r="BI1443" s="179">
        <f>IF(N1443="nulová",J1443,0)</f>
        <v>0</v>
      </c>
      <c r="BJ1443" s="21" t="s">
        <v>80</v>
      </c>
      <c r="BK1443" s="179">
        <f>ROUND(I1443*H1443,2)</f>
        <v>0</v>
      </c>
      <c r="BL1443" s="21" t="s">
        <v>322</v>
      </c>
      <c r="BM1443" s="178" t="s">
        <v>1749</v>
      </c>
    </row>
    <row r="1444" s="2" customFormat="1">
      <c r="A1444" s="40"/>
      <c r="B1444" s="41"/>
      <c r="C1444" s="40"/>
      <c r="D1444" s="180" t="s">
        <v>164</v>
      </c>
      <c r="E1444" s="40"/>
      <c r="F1444" s="181" t="s">
        <v>1750</v>
      </c>
      <c r="G1444" s="40"/>
      <c r="H1444" s="40"/>
      <c r="I1444" s="182"/>
      <c r="J1444" s="40"/>
      <c r="K1444" s="40"/>
      <c r="L1444" s="41"/>
      <c r="M1444" s="183"/>
      <c r="N1444" s="184"/>
      <c r="O1444" s="74"/>
      <c r="P1444" s="74"/>
      <c r="Q1444" s="74"/>
      <c r="R1444" s="74"/>
      <c r="S1444" s="74"/>
      <c r="T1444" s="75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21" t="s">
        <v>164</v>
      </c>
      <c r="AU1444" s="21" t="s">
        <v>82</v>
      </c>
    </row>
    <row r="1445" s="12" customFormat="1" ht="22.8" customHeight="1">
      <c r="A1445" s="12"/>
      <c r="B1445" s="153"/>
      <c r="C1445" s="12"/>
      <c r="D1445" s="154" t="s">
        <v>71</v>
      </c>
      <c r="E1445" s="164" t="s">
        <v>663</v>
      </c>
      <c r="F1445" s="164" t="s">
        <v>664</v>
      </c>
      <c r="G1445" s="12"/>
      <c r="H1445" s="12"/>
      <c r="I1445" s="156"/>
      <c r="J1445" s="165">
        <f>BK1445</f>
        <v>0</v>
      </c>
      <c r="K1445" s="12"/>
      <c r="L1445" s="153"/>
      <c r="M1445" s="158"/>
      <c r="N1445" s="159"/>
      <c r="O1445" s="159"/>
      <c r="P1445" s="160">
        <f>SUM(P1446:P1494)</f>
        <v>0</v>
      </c>
      <c r="Q1445" s="159"/>
      <c r="R1445" s="160">
        <f>SUM(R1446:R1494)</f>
        <v>0.50846623000000002</v>
      </c>
      <c r="S1445" s="159"/>
      <c r="T1445" s="161">
        <f>SUM(T1446:T1494)</f>
        <v>0</v>
      </c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R1445" s="154" t="s">
        <v>82</v>
      </c>
      <c r="AT1445" s="162" t="s">
        <v>71</v>
      </c>
      <c r="AU1445" s="162" t="s">
        <v>80</v>
      </c>
      <c r="AY1445" s="154" t="s">
        <v>154</v>
      </c>
      <c r="BK1445" s="163">
        <f>SUM(BK1446:BK1494)</f>
        <v>0</v>
      </c>
    </row>
    <row r="1446" s="2" customFormat="1" ht="24.15" customHeight="1">
      <c r="A1446" s="40"/>
      <c r="B1446" s="166"/>
      <c r="C1446" s="167" t="s">
        <v>1751</v>
      </c>
      <c r="D1446" s="167" t="s">
        <v>157</v>
      </c>
      <c r="E1446" s="168" t="s">
        <v>1752</v>
      </c>
      <c r="F1446" s="169" t="s">
        <v>1753</v>
      </c>
      <c r="G1446" s="170" t="s">
        <v>317</v>
      </c>
      <c r="H1446" s="171">
        <v>1</v>
      </c>
      <c r="I1446" s="172"/>
      <c r="J1446" s="173">
        <f>ROUND(I1446*H1446,2)</f>
        <v>0</v>
      </c>
      <c r="K1446" s="169" t="s">
        <v>3</v>
      </c>
      <c r="L1446" s="41"/>
      <c r="M1446" s="174" t="s">
        <v>3</v>
      </c>
      <c r="N1446" s="175" t="s">
        <v>43</v>
      </c>
      <c r="O1446" s="74"/>
      <c r="P1446" s="176">
        <f>O1446*H1446</f>
        <v>0</v>
      </c>
      <c r="Q1446" s="176">
        <v>0</v>
      </c>
      <c r="R1446" s="176">
        <f>Q1446*H1446</f>
        <v>0</v>
      </c>
      <c r="S1446" s="176">
        <v>0</v>
      </c>
      <c r="T1446" s="177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178" t="s">
        <v>322</v>
      </c>
      <c r="AT1446" s="178" t="s">
        <v>157</v>
      </c>
      <c r="AU1446" s="178" t="s">
        <v>82</v>
      </c>
      <c r="AY1446" s="21" t="s">
        <v>154</v>
      </c>
      <c r="BE1446" s="179">
        <f>IF(N1446="základní",J1446,0)</f>
        <v>0</v>
      </c>
      <c r="BF1446" s="179">
        <f>IF(N1446="snížená",J1446,0)</f>
        <v>0</v>
      </c>
      <c r="BG1446" s="179">
        <f>IF(N1446="zákl. přenesená",J1446,0)</f>
        <v>0</v>
      </c>
      <c r="BH1446" s="179">
        <f>IF(N1446="sníž. přenesená",J1446,0)</f>
        <v>0</v>
      </c>
      <c r="BI1446" s="179">
        <f>IF(N1446="nulová",J1446,0)</f>
        <v>0</v>
      </c>
      <c r="BJ1446" s="21" t="s">
        <v>80</v>
      </c>
      <c r="BK1446" s="179">
        <f>ROUND(I1446*H1446,2)</f>
        <v>0</v>
      </c>
      <c r="BL1446" s="21" t="s">
        <v>322</v>
      </c>
      <c r="BM1446" s="178" t="s">
        <v>1754</v>
      </c>
    </row>
    <row r="1447" s="2" customFormat="1" ht="16.5" customHeight="1">
      <c r="A1447" s="40"/>
      <c r="B1447" s="166"/>
      <c r="C1447" s="222" t="s">
        <v>1755</v>
      </c>
      <c r="D1447" s="222" t="s">
        <v>817</v>
      </c>
      <c r="E1447" s="223" t="s">
        <v>1756</v>
      </c>
      <c r="F1447" s="224" t="s">
        <v>1757</v>
      </c>
      <c r="G1447" s="225" t="s">
        <v>317</v>
      </c>
      <c r="H1447" s="226">
        <v>1</v>
      </c>
      <c r="I1447" s="227"/>
      <c r="J1447" s="228">
        <f>ROUND(I1447*H1447,2)</f>
        <v>0</v>
      </c>
      <c r="K1447" s="224" t="s">
        <v>3</v>
      </c>
      <c r="L1447" s="229"/>
      <c r="M1447" s="230" t="s">
        <v>3</v>
      </c>
      <c r="N1447" s="231" t="s">
        <v>43</v>
      </c>
      <c r="O1447" s="74"/>
      <c r="P1447" s="176">
        <f>O1447*H1447</f>
        <v>0</v>
      </c>
      <c r="Q1447" s="176">
        <v>0.0050000000000000001</v>
      </c>
      <c r="R1447" s="176">
        <f>Q1447*H1447</f>
        <v>0.0050000000000000001</v>
      </c>
      <c r="S1447" s="176">
        <v>0</v>
      </c>
      <c r="T1447" s="177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178" t="s">
        <v>495</v>
      </c>
      <c r="AT1447" s="178" t="s">
        <v>817</v>
      </c>
      <c r="AU1447" s="178" t="s">
        <v>82</v>
      </c>
      <c r="AY1447" s="21" t="s">
        <v>154</v>
      </c>
      <c r="BE1447" s="179">
        <f>IF(N1447="základní",J1447,0)</f>
        <v>0</v>
      </c>
      <c r="BF1447" s="179">
        <f>IF(N1447="snížená",J1447,0)</f>
        <v>0</v>
      </c>
      <c r="BG1447" s="179">
        <f>IF(N1447="zákl. přenesená",J1447,0)</f>
        <v>0</v>
      </c>
      <c r="BH1447" s="179">
        <f>IF(N1447="sníž. přenesená",J1447,0)</f>
        <v>0</v>
      </c>
      <c r="BI1447" s="179">
        <f>IF(N1447="nulová",J1447,0)</f>
        <v>0</v>
      </c>
      <c r="BJ1447" s="21" t="s">
        <v>80</v>
      </c>
      <c r="BK1447" s="179">
        <f>ROUND(I1447*H1447,2)</f>
        <v>0</v>
      </c>
      <c r="BL1447" s="21" t="s">
        <v>322</v>
      </c>
      <c r="BM1447" s="178" t="s">
        <v>1758</v>
      </c>
    </row>
    <row r="1448" s="2" customFormat="1" ht="33" customHeight="1">
      <c r="A1448" s="40"/>
      <c r="B1448" s="166"/>
      <c r="C1448" s="167" t="s">
        <v>1759</v>
      </c>
      <c r="D1448" s="167" t="s">
        <v>157</v>
      </c>
      <c r="E1448" s="168" t="s">
        <v>1760</v>
      </c>
      <c r="F1448" s="169" t="s">
        <v>1761</v>
      </c>
      <c r="G1448" s="170" t="s">
        <v>160</v>
      </c>
      <c r="H1448" s="171">
        <v>5.7000000000000002</v>
      </c>
      <c r="I1448" s="172"/>
      <c r="J1448" s="173">
        <f>ROUND(I1448*H1448,2)</f>
        <v>0</v>
      </c>
      <c r="K1448" s="169" t="s">
        <v>161</v>
      </c>
      <c r="L1448" s="41"/>
      <c r="M1448" s="174" t="s">
        <v>3</v>
      </c>
      <c r="N1448" s="175" t="s">
        <v>43</v>
      </c>
      <c r="O1448" s="74"/>
      <c r="P1448" s="176">
        <f>O1448*H1448</f>
        <v>0</v>
      </c>
      <c r="Q1448" s="176">
        <v>0.00067000000000000002</v>
      </c>
      <c r="R1448" s="176">
        <f>Q1448*H1448</f>
        <v>0.0038190000000000003</v>
      </c>
      <c r="S1448" s="176">
        <v>0</v>
      </c>
      <c r="T1448" s="177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178" t="s">
        <v>322</v>
      </c>
      <c r="AT1448" s="178" t="s">
        <v>157</v>
      </c>
      <c r="AU1448" s="178" t="s">
        <v>82</v>
      </c>
      <c r="AY1448" s="21" t="s">
        <v>154</v>
      </c>
      <c r="BE1448" s="179">
        <f>IF(N1448="základní",J1448,0)</f>
        <v>0</v>
      </c>
      <c r="BF1448" s="179">
        <f>IF(N1448="snížená",J1448,0)</f>
        <v>0</v>
      </c>
      <c r="BG1448" s="179">
        <f>IF(N1448="zákl. přenesená",J1448,0)</f>
        <v>0</v>
      </c>
      <c r="BH1448" s="179">
        <f>IF(N1448="sníž. přenesená",J1448,0)</f>
        <v>0</v>
      </c>
      <c r="BI1448" s="179">
        <f>IF(N1448="nulová",J1448,0)</f>
        <v>0</v>
      </c>
      <c r="BJ1448" s="21" t="s">
        <v>80</v>
      </c>
      <c r="BK1448" s="179">
        <f>ROUND(I1448*H1448,2)</f>
        <v>0</v>
      </c>
      <c r="BL1448" s="21" t="s">
        <v>322</v>
      </c>
      <c r="BM1448" s="178" t="s">
        <v>1762</v>
      </c>
    </row>
    <row r="1449" s="2" customFormat="1">
      <c r="A1449" s="40"/>
      <c r="B1449" s="41"/>
      <c r="C1449" s="40"/>
      <c r="D1449" s="180" t="s">
        <v>164</v>
      </c>
      <c r="E1449" s="40"/>
      <c r="F1449" s="181" t="s">
        <v>1763</v>
      </c>
      <c r="G1449" s="40"/>
      <c r="H1449" s="40"/>
      <c r="I1449" s="182"/>
      <c r="J1449" s="40"/>
      <c r="K1449" s="40"/>
      <c r="L1449" s="41"/>
      <c r="M1449" s="183"/>
      <c r="N1449" s="184"/>
      <c r="O1449" s="74"/>
      <c r="P1449" s="74"/>
      <c r="Q1449" s="74"/>
      <c r="R1449" s="74"/>
      <c r="S1449" s="74"/>
      <c r="T1449" s="75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21" t="s">
        <v>164</v>
      </c>
      <c r="AU1449" s="21" t="s">
        <v>82</v>
      </c>
    </row>
    <row r="1450" s="13" customFormat="1">
      <c r="A1450" s="13"/>
      <c r="B1450" s="185"/>
      <c r="C1450" s="13"/>
      <c r="D1450" s="186" t="s">
        <v>166</v>
      </c>
      <c r="E1450" s="187" t="s">
        <v>3</v>
      </c>
      <c r="F1450" s="188" t="s">
        <v>1764</v>
      </c>
      <c r="G1450" s="13"/>
      <c r="H1450" s="187" t="s">
        <v>3</v>
      </c>
      <c r="I1450" s="189"/>
      <c r="J1450" s="13"/>
      <c r="K1450" s="13"/>
      <c r="L1450" s="185"/>
      <c r="M1450" s="190"/>
      <c r="N1450" s="191"/>
      <c r="O1450" s="191"/>
      <c r="P1450" s="191"/>
      <c r="Q1450" s="191"/>
      <c r="R1450" s="191"/>
      <c r="S1450" s="191"/>
      <c r="T1450" s="19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187" t="s">
        <v>166</v>
      </c>
      <c r="AU1450" s="187" t="s">
        <v>82</v>
      </c>
      <c r="AV1450" s="13" t="s">
        <v>80</v>
      </c>
      <c r="AW1450" s="13" t="s">
        <v>34</v>
      </c>
      <c r="AX1450" s="13" t="s">
        <v>72</v>
      </c>
      <c r="AY1450" s="187" t="s">
        <v>154</v>
      </c>
    </row>
    <row r="1451" s="14" customFormat="1">
      <c r="A1451" s="14"/>
      <c r="B1451" s="193"/>
      <c r="C1451" s="14"/>
      <c r="D1451" s="186" t="s">
        <v>166</v>
      </c>
      <c r="E1451" s="194" t="s">
        <v>3</v>
      </c>
      <c r="F1451" s="195" t="s">
        <v>1765</v>
      </c>
      <c r="G1451" s="14"/>
      <c r="H1451" s="196">
        <v>3.8999999999999999</v>
      </c>
      <c r="I1451" s="197"/>
      <c r="J1451" s="14"/>
      <c r="K1451" s="14"/>
      <c r="L1451" s="193"/>
      <c r="M1451" s="198"/>
      <c r="N1451" s="199"/>
      <c r="O1451" s="199"/>
      <c r="P1451" s="199"/>
      <c r="Q1451" s="199"/>
      <c r="R1451" s="199"/>
      <c r="S1451" s="199"/>
      <c r="T1451" s="20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194" t="s">
        <v>166</v>
      </c>
      <c r="AU1451" s="194" t="s">
        <v>82</v>
      </c>
      <c r="AV1451" s="14" t="s">
        <v>82</v>
      </c>
      <c r="AW1451" s="14" t="s">
        <v>34</v>
      </c>
      <c r="AX1451" s="14" t="s">
        <v>72</v>
      </c>
      <c r="AY1451" s="194" t="s">
        <v>154</v>
      </c>
    </row>
    <row r="1452" s="14" customFormat="1">
      <c r="A1452" s="14"/>
      <c r="B1452" s="193"/>
      <c r="C1452" s="14"/>
      <c r="D1452" s="186" t="s">
        <v>166</v>
      </c>
      <c r="E1452" s="194" t="s">
        <v>3</v>
      </c>
      <c r="F1452" s="195" t="s">
        <v>596</v>
      </c>
      <c r="G1452" s="14"/>
      <c r="H1452" s="196">
        <v>1.8</v>
      </c>
      <c r="I1452" s="197"/>
      <c r="J1452" s="14"/>
      <c r="K1452" s="14"/>
      <c r="L1452" s="193"/>
      <c r="M1452" s="198"/>
      <c r="N1452" s="199"/>
      <c r="O1452" s="199"/>
      <c r="P1452" s="199"/>
      <c r="Q1452" s="199"/>
      <c r="R1452" s="199"/>
      <c r="S1452" s="199"/>
      <c r="T1452" s="20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194" t="s">
        <v>166</v>
      </c>
      <c r="AU1452" s="194" t="s">
        <v>82</v>
      </c>
      <c r="AV1452" s="14" t="s">
        <v>82</v>
      </c>
      <c r="AW1452" s="14" t="s">
        <v>34</v>
      </c>
      <c r="AX1452" s="14" t="s">
        <v>72</v>
      </c>
      <c r="AY1452" s="194" t="s">
        <v>154</v>
      </c>
    </row>
    <row r="1453" s="15" customFormat="1">
      <c r="A1453" s="15"/>
      <c r="B1453" s="201"/>
      <c r="C1453" s="15"/>
      <c r="D1453" s="186" t="s">
        <v>166</v>
      </c>
      <c r="E1453" s="202" t="s">
        <v>3</v>
      </c>
      <c r="F1453" s="203" t="s">
        <v>171</v>
      </c>
      <c r="G1453" s="15"/>
      <c r="H1453" s="204">
        <v>5.7000000000000002</v>
      </c>
      <c r="I1453" s="205"/>
      <c r="J1453" s="15"/>
      <c r="K1453" s="15"/>
      <c r="L1453" s="201"/>
      <c r="M1453" s="206"/>
      <c r="N1453" s="207"/>
      <c r="O1453" s="207"/>
      <c r="P1453" s="207"/>
      <c r="Q1453" s="207"/>
      <c r="R1453" s="207"/>
      <c r="S1453" s="207"/>
      <c r="T1453" s="208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02" t="s">
        <v>166</v>
      </c>
      <c r="AU1453" s="202" t="s">
        <v>82</v>
      </c>
      <c r="AV1453" s="15" t="s">
        <v>162</v>
      </c>
      <c r="AW1453" s="15" t="s">
        <v>34</v>
      </c>
      <c r="AX1453" s="15" t="s">
        <v>80</v>
      </c>
      <c r="AY1453" s="202" t="s">
        <v>154</v>
      </c>
    </row>
    <row r="1454" s="2" customFormat="1" ht="24.15" customHeight="1">
      <c r="A1454" s="40"/>
      <c r="B1454" s="166"/>
      <c r="C1454" s="222" t="s">
        <v>1766</v>
      </c>
      <c r="D1454" s="222" t="s">
        <v>817</v>
      </c>
      <c r="E1454" s="223" t="s">
        <v>1767</v>
      </c>
      <c r="F1454" s="224" t="s">
        <v>1768</v>
      </c>
      <c r="G1454" s="225" t="s">
        <v>160</v>
      </c>
      <c r="H1454" s="226">
        <v>6.2699999999999996</v>
      </c>
      <c r="I1454" s="227"/>
      <c r="J1454" s="228">
        <f>ROUND(I1454*H1454,2)</f>
        <v>0</v>
      </c>
      <c r="K1454" s="224" t="s">
        <v>161</v>
      </c>
      <c r="L1454" s="229"/>
      <c r="M1454" s="230" t="s">
        <v>3</v>
      </c>
      <c r="N1454" s="231" t="s">
        <v>43</v>
      </c>
      <c r="O1454" s="74"/>
      <c r="P1454" s="176">
        <f>O1454*H1454</f>
        <v>0</v>
      </c>
      <c r="Q1454" s="176">
        <v>0.025000000000000001</v>
      </c>
      <c r="R1454" s="176">
        <f>Q1454*H1454</f>
        <v>0.15675</v>
      </c>
      <c r="S1454" s="176">
        <v>0</v>
      </c>
      <c r="T1454" s="177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178" t="s">
        <v>495</v>
      </c>
      <c r="AT1454" s="178" t="s">
        <v>817</v>
      </c>
      <c r="AU1454" s="178" t="s">
        <v>82</v>
      </c>
      <c r="AY1454" s="21" t="s">
        <v>154</v>
      </c>
      <c r="BE1454" s="179">
        <f>IF(N1454="základní",J1454,0)</f>
        <v>0</v>
      </c>
      <c r="BF1454" s="179">
        <f>IF(N1454="snížená",J1454,0)</f>
        <v>0</v>
      </c>
      <c r="BG1454" s="179">
        <f>IF(N1454="zákl. přenesená",J1454,0)</f>
        <v>0</v>
      </c>
      <c r="BH1454" s="179">
        <f>IF(N1454="sníž. přenesená",J1454,0)</f>
        <v>0</v>
      </c>
      <c r="BI1454" s="179">
        <f>IF(N1454="nulová",J1454,0)</f>
        <v>0</v>
      </c>
      <c r="BJ1454" s="21" t="s">
        <v>80</v>
      </c>
      <c r="BK1454" s="179">
        <f>ROUND(I1454*H1454,2)</f>
        <v>0</v>
      </c>
      <c r="BL1454" s="21" t="s">
        <v>322</v>
      </c>
      <c r="BM1454" s="178" t="s">
        <v>1769</v>
      </c>
    </row>
    <row r="1455" s="13" customFormat="1">
      <c r="A1455" s="13"/>
      <c r="B1455" s="185"/>
      <c r="C1455" s="13"/>
      <c r="D1455" s="186" t="s">
        <v>166</v>
      </c>
      <c r="E1455" s="187" t="s">
        <v>3</v>
      </c>
      <c r="F1455" s="188" t="s">
        <v>1770</v>
      </c>
      <c r="G1455" s="13"/>
      <c r="H1455" s="187" t="s">
        <v>3</v>
      </c>
      <c r="I1455" s="189"/>
      <c r="J1455" s="13"/>
      <c r="K1455" s="13"/>
      <c r="L1455" s="185"/>
      <c r="M1455" s="190"/>
      <c r="N1455" s="191"/>
      <c r="O1455" s="191"/>
      <c r="P1455" s="191"/>
      <c r="Q1455" s="191"/>
      <c r="R1455" s="191"/>
      <c r="S1455" s="191"/>
      <c r="T1455" s="19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187" t="s">
        <v>166</v>
      </c>
      <c r="AU1455" s="187" t="s">
        <v>82</v>
      </c>
      <c r="AV1455" s="13" t="s">
        <v>80</v>
      </c>
      <c r="AW1455" s="13" t="s">
        <v>34</v>
      </c>
      <c r="AX1455" s="13" t="s">
        <v>72</v>
      </c>
      <c r="AY1455" s="187" t="s">
        <v>154</v>
      </c>
    </row>
    <row r="1456" s="14" customFormat="1">
      <c r="A1456" s="14"/>
      <c r="B1456" s="193"/>
      <c r="C1456" s="14"/>
      <c r="D1456" s="186" t="s">
        <v>166</v>
      </c>
      <c r="E1456" s="194" t="s">
        <v>3</v>
      </c>
      <c r="F1456" s="195" t="s">
        <v>1771</v>
      </c>
      <c r="G1456" s="14"/>
      <c r="H1456" s="196">
        <v>4.29</v>
      </c>
      <c r="I1456" s="197"/>
      <c r="J1456" s="14"/>
      <c r="K1456" s="14"/>
      <c r="L1456" s="193"/>
      <c r="M1456" s="198"/>
      <c r="N1456" s="199"/>
      <c r="O1456" s="199"/>
      <c r="P1456" s="199"/>
      <c r="Q1456" s="199"/>
      <c r="R1456" s="199"/>
      <c r="S1456" s="199"/>
      <c r="T1456" s="20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194" t="s">
        <v>166</v>
      </c>
      <c r="AU1456" s="194" t="s">
        <v>82</v>
      </c>
      <c r="AV1456" s="14" t="s">
        <v>82</v>
      </c>
      <c r="AW1456" s="14" t="s">
        <v>34</v>
      </c>
      <c r="AX1456" s="14" t="s">
        <v>72</v>
      </c>
      <c r="AY1456" s="194" t="s">
        <v>154</v>
      </c>
    </row>
    <row r="1457" s="14" customFormat="1">
      <c r="A1457" s="14"/>
      <c r="B1457" s="193"/>
      <c r="C1457" s="14"/>
      <c r="D1457" s="186" t="s">
        <v>166</v>
      </c>
      <c r="E1457" s="194" t="s">
        <v>3</v>
      </c>
      <c r="F1457" s="195" t="s">
        <v>1772</v>
      </c>
      <c r="G1457" s="14"/>
      <c r="H1457" s="196">
        <v>1.98</v>
      </c>
      <c r="I1457" s="197"/>
      <c r="J1457" s="14"/>
      <c r="K1457" s="14"/>
      <c r="L1457" s="193"/>
      <c r="M1457" s="198"/>
      <c r="N1457" s="199"/>
      <c r="O1457" s="199"/>
      <c r="P1457" s="199"/>
      <c r="Q1457" s="199"/>
      <c r="R1457" s="199"/>
      <c r="S1457" s="199"/>
      <c r="T1457" s="20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194" t="s">
        <v>166</v>
      </c>
      <c r="AU1457" s="194" t="s">
        <v>82</v>
      </c>
      <c r="AV1457" s="14" t="s">
        <v>82</v>
      </c>
      <c r="AW1457" s="14" t="s">
        <v>34</v>
      </c>
      <c r="AX1457" s="14" t="s">
        <v>72</v>
      </c>
      <c r="AY1457" s="194" t="s">
        <v>154</v>
      </c>
    </row>
    <row r="1458" s="15" customFormat="1">
      <c r="A1458" s="15"/>
      <c r="B1458" s="201"/>
      <c r="C1458" s="15"/>
      <c r="D1458" s="186" t="s">
        <v>166</v>
      </c>
      <c r="E1458" s="202" t="s">
        <v>3</v>
      </c>
      <c r="F1458" s="203" t="s">
        <v>171</v>
      </c>
      <c r="G1458" s="15"/>
      <c r="H1458" s="204">
        <v>6.2699999999999996</v>
      </c>
      <c r="I1458" s="205"/>
      <c r="J1458" s="15"/>
      <c r="K1458" s="15"/>
      <c r="L1458" s="201"/>
      <c r="M1458" s="206"/>
      <c r="N1458" s="207"/>
      <c r="O1458" s="207"/>
      <c r="P1458" s="207"/>
      <c r="Q1458" s="207"/>
      <c r="R1458" s="207"/>
      <c r="S1458" s="207"/>
      <c r="T1458" s="208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02" t="s">
        <v>166</v>
      </c>
      <c r="AU1458" s="202" t="s">
        <v>82</v>
      </c>
      <c r="AV1458" s="15" t="s">
        <v>162</v>
      </c>
      <c r="AW1458" s="15" t="s">
        <v>34</v>
      </c>
      <c r="AX1458" s="15" t="s">
        <v>80</v>
      </c>
      <c r="AY1458" s="202" t="s">
        <v>154</v>
      </c>
    </row>
    <row r="1459" s="2" customFormat="1" ht="37.8" customHeight="1">
      <c r="A1459" s="40"/>
      <c r="B1459" s="166"/>
      <c r="C1459" s="167" t="s">
        <v>1773</v>
      </c>
      <c r="D1459" s="167" t="s">
        <v>157</v>
      </c>
      <c r="E1459" s="168" t="s">
        <v>1774</v>
      </c>
      <c r="F1459" s="169" t="s">
        <v>1775</v>
      </c>
      <c r="G1459" s="170" t="s">
        <v>160</v>
      </c>
      <c r="H1459" s="171">
        <v>3.6000000000000001</v>
      </c>
      <c r="I1459" s="172"/>
      <c r="J1459" s="173">
        <f>ROUND(I1459*H1459,2)</f>
        <v>0</v>
      </c>
      <c r="K1459" s="169" t="s">
        <v>161</v>
      </c>
      <c r="L1459" s="41"/>
      <c r="M1459" s="174" t="s">
        <v>3</v>
      </c>
      <c r="N1459" s="175" t="s">
        <v>43</v>
      </c>
      <c r="O1459" s="74"/>
      <c r="P1459" s="176">
        <f>O1459*H1459</f>
        <v>0</v>
      </c>
      <c r="Q1459" s="176">
        <v>0.00067000000000000002</v>
      </c>
      <c r="R1459" s="176">
        <f>Q1459*H1459</f>
        <v>0.0024120000000000001</v>
      </c>
      <c r="S1459" s="176">
        <v>0</v>
      </c>
      <c r="T1459" s="177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178" t="s">
        <v>322</v>
      </c>
      <c r="AT1459" s="178" t="s">
        <v>157</v>
      </c>
      <c r="AU1459" s="178" t="s">
        <v>82</v>
      </c>
      <c r="AY1459" s="21" t="s">
        <v>154</v>
      </c>
      <c r="BE1459" s="179">
        <f>IF(N1459="základní",J1459,0)</f>
        <v>0</v>
      </c>
      <c r="BF1459" s="179">
        <f>IF(N1459="snížená",J1459,0)</f>
        <v>0</v>
      </c>
      <c r="BG1459" s="179">
        <f>IF(N1459="zákl. přenesená",J1459,0)</f>
        <v>0</v>
      </c>
      <c r="BH1459" s="179">
        <f>IF(N1459="sníž. přenesená",J1459,0)</f>
        <v>0</v>
      </c>
      <c r="BI1459" s="179">
        <f>IF(N1459="nulová",J1459,0)</f>
        <v>0</v>
      </c>
      <c r="BJ1459" s="21" t="s">
        <v>80</v>
      </c>
      <c r="BK1459" s="179">
        <f>ROUND(I1459*H1459,2)</f>
        <v>0</v>
      </c>
      <c r="BL1459" s="21" t="s">
        <v>322</v>
      </c>
      <c r="BM1459" s="178" t="s">
        <v>1776</v>
      </c>
    </row>
    <row r="1460" s="2" customFormat="1">
      <c r="A1460" s="40"/>
      <c r="B1460" s="41"/>
      <c r="C1460" s="40"/>
      <c r="D1460" s="180" t="s">
        <v>164</v>
      </c>
      <c r="E1460" s="40"/>
      <c r="F1460" s="181" t="s">
        <v>1777</v>
      </c>
      <c r="G1460" s="40"/>
      <c r="H1460" s="40"/>
      <c r="I1460" s="182"/>
      <c r="J1460" s="40"/>
      <c r="K1460" s="40"/>
      <c r="L1460" s="41"/>
      <c r="M1460" s="183"/>
      <c r="N1460" s="184"/>
      <c r="O1460" s="74"/>
      <c r="P1460" s="74"/>
      <c r="Q1460" s="74"/>
      <c r="R1460" s="74"/>
      <c r="S1460" s="74"/>
      <c r="T1460" s="75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21" t="s">
        <v>164</v>
      </c>
      <c r="AU1460" s="21" t="s">
        <v>82</v>
      </c>
    </row>
    <row r="1461" s="13" customFormat="1">
      <c r="A1461" s="13"/>
      <c r="B1461" s="185"/>
      <c r="C1461" s="13"/>
      <c r="D1461" s="186" t="s">
        <v>166</v>
      </c>
      <c r="E1461" s="187" t="s">
        <v>3</v>
      </c>
      <c r="F1461" s="188" t="s">
        <v>569</v>
      </c>
      <c r="G1461" s="13"/>
      <c r="H1461" s="187" t="s">
        <v>3</v>
      </c>
      <c r="I1461" s="189"/>
      <c r="J1461" s="13"/>
      <c r="K1461" s="13"/>
      <c r="L1461" s="185"/>
      <c r="M1461" s="190"/>
      <c r="N1461" s="191"/>
      <c r="O1461" s="191"/>
      <c r="P1461" s="191"/>
      <c r="Q1461" s="191"/>
      <c r="R1461" s="191"/>
      <c r="S1461" s="191"/>
      <c r="T1461" s="19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187" t="s">
        <v>166</v>
      </c>
      <c r="AU1461" s="187" t="s">
        <v>82</v>
      </c>
      <c r="AV1461" s="13" t="s">
        <v>80</v>
      </c>
      <c r="AW1461" s="13" t="s">
        <v>34</v>
      </c>
      <c r="AX1461" s="13" t="s">
        <v>72</v>
      </c>
      <c r="AY1461" s="187" t="s">
        <v>154</v>
      </c>
    </row>
    <row r="1462" s="14" customFormat="1">
      <c r="A1462" s="14"/>
      <c r="B1462" s="193"/>
      <c r="C1462" s="14"/>
      <c r="D1462" s="186" t="s">
        <v>166</v>
      </c>
      <c r="E1462" s="194" t="s">
        <v>3</v>
      </c>
      <c r="F1462" s="195" t="s">
        <v>1778</v>
      </c>
      <c r="G1462" s="14"/>
      <c r="H1462" s="196">
        <v>3.6000000000000001</v>
      </c>
      <c r="I1462" s="197"/>
      <c r="J1462" s="14"/>
      <c r="K1462" s="14"/>
      <c r="L1462" s="193"/>
      <c r="M1462" s="198"/>
      <c r="N1462" s="199"/>
      <c r="O1462" s="199"/>
      <c r="P1462" s="199"/>
      <c r="Q1462" s="199"/>
      <c r="R1462" s="199"/>
      <c r="S1462" s="199"/>
      <c r="T1462" s="20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194" t="s">
        <v>166</v>
      </c>
      <c r="AU1462" s="194" t="s">
        <v>82</v>
      </c>
      <c r="AV1462" s="14" t="s">
        <v>82</v>
      </c>
      <c r="AW1462" s="14" t="s">
        <v>34</v>
      </c>
      <c r="AX1462" s="14" t="s">
        <v>80</v>
      </c>
      <c r="AY1462" s="194" t="s">
        <v>154</v>
      </c>
    </row>
    <row r="1463" s="2" customFormat="1" ht="24.15" customHeight="1">
      <c r="A1463" s="40"/>
      <c r="B1463" s="166"/>
      <c r="C1463" s="222" t="s">
        <v>1779</v>
      </c>
      <c r="D1463" s="222" t="s">
        <v>817</v>
      </c>
      <c r="E1463" s="223" t="s">
        <v>1780</v>
      </c>
      <c r="F1463" s="224" t="s">
        <v>1781</v>
      </c>
      <c r="G1463" s="225" t="s">
        <v>160</v>
      </c>
      <c r="H1463" s="226">
        <v>3.96</v>
      </c>
      <c r="I1463" s="227"/>
      <c r="J1463" s="228">
        <f>ROUND(I1463*H1463,2)</f>
        <v>0</v>
      </c>
      <c r="K1463" s="224" t="s">
        <v>161</v>
      </c>
      <c r="L1463" s="229"/>
      <c r="M1463" s="230" t="s">
        <v>3</v>
      </c>
      <c r="N1463" s="231" t="s">
        <v>43</v>
      </c>
      <c r="O1463" s="74"/>
      <c r="P1463" s="176">
        <f>O1463*H1463</f>
        <v>0</v>
      </c>
      <c r="Q1463" s="176">
        <v>0.044999999999999998</v>
      </c>
      <c r="R1463" s="176">
        <f>Q1463*H1463</f>
        <v>0.1782</v>
      </c>
      <c r="S1463" s="176">
        <v>0</v>
      </c>
      <c r="T1463" s="177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178" t="s">
        <v>495</v>
      </c>
      <c r="AT1463" s="178" t="s">
        <v>817</v>
      </c>
      <c r="AU1463" s="178" t="s">
        <v>82</v>
      </c>
      <c r="AY1463" s="21" t="s">
        <v>154</v>
      </c>
      <c r="BE1463" s="179">
        <f>IF(N1463="základní",J1463,0)</f>
        <v>0</v>
      </c>
      <c r="BF1463" s="179">
        <f>IF(N1463="snížená",J1463,0)</f>
        <v>0</v>
      </c>
      <c r="BG1463" s="179">
        <f>IF(N1463="zákl. přenesená",J1463,0)</f>
        <v>0</v>
      </c>
      <c r="BH1463" s="179">
        <f>IF(N1463="sníž. přenesená",J1463,0)</f>
        <v>0</v>
      </c>
      <c r="BI1463" s="179">
        <f>IF(N1463="nulová",J1463,0)</f>
        <v>0</v>
      </c>
      <c r="BJ1463" s="21" t="s">
        <v>80</v>
      </c>
      <c r="BK1463" s="179">
        <f>ROUND(I1463*H1463,2)</f>
        <v>0</v>
      </c>
      <c r="BL1463" s="21" t="s">
        <v>322</v>
      </c>
      <c r="BM1463" s="178" t="s">
        <v>1782</v>
      </c>
    </row>
    <row r="1464" s="13" customFormat="1">
      <c r="A1464" s="13"/>
      <c r="B1464" s="185"/>
      <c r="C1464" s="13"/>
      <c r="D1464" s="186" t="s">
        <v>166</v>
      </c>
      <c r="E1464" s="187" t="s">
        <v>3</v>
      </c>
      <c r="F1464" s="188" t="s">
        <v>569</v>
      </c>
      <c r="G1464" s="13"/>
      <c r="H1464" s="187" t="s">
        <v>3</v>
      </c>
      <c r="I1464" s="189"/>
      <c r="J1464" s="13"/>
      <c r="K1464" s="13"/>
      <c r="L1464" s="185"/>
      <c r="M1464" s="190"/>
      <c r="N1464" s="191"/>
      <c r="O1464" s="191"/>
      <c r="P1464" s="191"/>
      <c r="Q1464" s="191"/>
      <c r="R1464" s="191"/>
      <c r="S1464" s="191"/>
      <c r="T1464" s="19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187" t="s">
        <v>166</v>
      </c>
      <c r="AU1464" s="187" t="s">
        <v>82</v>
      </c>
      <c r="AV1464" s="13" t="s">
        <v>80</v>
      </c>
      <c r="AW1464" s="13" t="s">
        <v>34</v>
      </c>
      <c r="AX1464" s="13" t="s">
        <v>72</v>
      </c>
      <c r="AY1464" s="187" t="s">
        <v>154</v>
      </c>
    </row>
    <row r="1465" s="14" customFormat="1">
      <c r="A1465" s="14"/>
      <c r="B1465" s="193"/>
      <c r="C1465" s="14"/>
      <c r="D1465" s="186" t="s">
        <v>166</v>
      </c>
      <c r="E1465" s="194" t="s">
        <v>3</v>
      </c>
      <c r="F1465" s="195" t="s">
        <v>1783</v>
      </c>
      <c r="G1465" s="14"/>
      <c r="H1465" s="196">
        <v>3.96</v>
      </c>
      <c r="I1465" s="197"/>
      <c r="J1465" s="14"/>
      <c r="K1465" s="14"/>
      <c r="L1465" s="193"/>
      <c r="M1465" s="198"/>
      <c r="N1465" s="199"/>
      <c r="O1465" s="199"/>
      <c r="P1465" s="199"/>
      <c r="Q1465" s="199"/>
      <c r="R1465" s="199"/>
      <c r="S1465" s="199"/>
      <c r="T1465" s="20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194" t="s">
        <v>166</v>
      </c>
      <c r="AU1465" s="194" t="s">
        <v>82</v>
      </c>
      <c r="AV1465" s="14" t="s">
        <v>82</v>
      </c>
      <c r="AW1465" s="14" t="s">
        <v>34</v>
      </c>
      <c r="AX1465" s="14" t="s">
        <v>80</v>
      </c>
      <c r="AY1465" s="194" t="s">
        <v>154</v>
      </c>
    </row>
    <row r="1466" s="2" customFormat="1" ht="24.15" customHeight="1">
      <c r="A1466" s="40"/>
      <c r="B1466" s="166"/>
      <c r="C1466" s="167" t="s">
        <v>1784</v>
      </c>
      <c r="D1466" s="167" t="s">
        <v>157</v>
      </c>
      <c r="E1466" s="168" t="s">
        <v>1785</v>
      </c>
      <c r="F1466" s="169" t="s">
        <v>1786</v>
      </c>
      <c r="G1466" s="170" t="s">
        <v>160</v>
      </c>
      <c r="H1466" s="171">
        <v>31.32</v>
      </c>
      <c r="I1466" s="172"/>
      <c r="J1466" s="173">
        <f>ROUND(I1466*H1466,2)</f>
        <v>0</v>
      </c>
      <c r="K1466" s="169" t="s">
        <v>161</v>
      </c>
      <c r="L1466" s="41"/>
      <c r="M1466" s="174" t="s">
        <v>3</v>
      </c>
      <c r="N1466" s="175" t="s">
        <v>43</v>
      </c>
      <c r="O1466" s="74"/>
      <c r="P1466" s="176">
        <f>O1466*H1466</f>
        <v>0</v>
      </c>
      <c r="Q1466" s="176">
        <v>0.00067000000000000002</v>
      </c>
      <c r="R1466" s="176">
        <f>Q1466*H1466</f>
        <v>0.0209844</v>
      </c>
      <c r="S1466" s="176">
        <v>0</v>
      </c>
      <c r="T1466" s="177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178" t="s">
        <v>322</v>
      </c>
      <c r="AT1466" s="178" t="s">
        <v>157</v>
      </c>
      <c r="AU1466" s="178" t="s">
        <v>82</v>
      </c>
      <c r="AY1466" s="21" t="s">
        <v>154</v>
      </c>
      <c r="BE1466" s="179">
        <f>IF(N1466="základní",J1466,0)</f>
        <v>0</v>
      </c>
      <c r="BF1466" s="179">
        <f>IF(N1466="snížená",J1466,0)</f>
        <v>0</v>
      </c>
      <c r="BG1466" s="179">
        <f>IF(N1466="zákl. přenesená",J1466,0)</f>
        <v>0</v>
      </c>
      <c r="BH1466" s="179">
        <f>IF(N1466="sníž. přenesená",J1466,0)</f>
        <v>0</v>
      </c>
      <c r="BI1466" s="179">
        <f>IF(N1466="nulová",J1466,0)</f>
        <v>0</v>
      </c>
      <c r="BJ1466" s="21" t="s">
        <v>80</v>
      </c>
      <c r="BK1466" s="179">
        <f>ROUND(I1466*H1466,2)</f>
        <v>0</v>
      </c>
      <c r="BL1466" s="21" t="s">
        <v>322</v>
      </c>
      <c r="BM1466" s="178" t="s">
        <v>1787</v>
      </c>
    </row>
    <row r="1467" s="2" customFormat="1">
      <c r="A1467" s="40"/>
      <c r="B1467" s="41"/>
      <c r="C1467" s="40"/>
      <c r="D1467" s="180" t="s">
        <v>164</v>
      </c>
      <c r="E1467" s="40"/>
      <c r="F1467" s="181" t="s">
        <v>1788</v>
      </c>
      <c r="G1467" s="40"/>
      <c r="H1467" s="40"/>
      <c r="I1467" s="182"/>
      <c r="J1467" s="40"/>
      <c r="K1467" s="40"/>
      <c r="L1467" s="41"/>
      <c r="M1467" s="183"/>
      <c r="N1467" s="184"/>
      <c r="O1467" s="74"/>
      <c r="P1467" s="74"/>
      <c r="Q1467" s="74"/>
      <c r="R1467" s="74"/>
      <c r="S1467" s="74"/>
      <c r="T1467" s="75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21" t="s">
        <v>164</v>
      </c>
      <c r="AU1467" s="21" t="s">
        <v>82</v>
      </c>
    </row>
    <row r="1468" s="13" customFormat="1">
      <c r="A1468" s="13"/>
      <c r="B1468" s="185"/>
      <c r="C1468" s="13"/>
      <c r="D1468" s="186" t="s">
        <v>166</v>
      </c>
      <c r="E1468" s="187" t="s">
        <v>3</v>
      </c>
      <c r="F1468" s="188" t="s">
        <v>195</v>
      </c>
      <c r="G1468" s="13"/>
      <c r="H1468" s="187" t="s">
        <v>3</v>
      </c>
      <c r="I1468" s="189"/>
      <c r="J1468" s="13"/>
      <c r="K1468" s="13"/>
      <c r="L1468" s="185"/>
      <c r="M1468" s="190"/>
      <c r="N1468" s="191"/>
      <c r="O1468" s="191"/>
      <c r="P1468" s="191"/>
      <c r="Q1468" s="191"/>
      <c r="R1468" s="191"/>
      <c r="S1468" s="191"/>
      <c r="T1468" s="19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187" t="s">
        <v>166</v>
      </c>
      <c r="AU1468" s="187" t="s">
        <v>82</v>
      </c>
      <c r="AV1468" s="13" t="s">
        <v>80</v>
      </c>
      <c r="AW1468" s="13" t="s">
        <v>34</v>
      </c>
      <c r="AX1468" s="13" t="s">
        <v>72</v>
      </c>
      <c r="AY1468" s="187" t="s">
        <v>154</v>
      </c>
    </row>
    <row r="1469" s="13" customFormat="1">
      <c r="A1469" s="13"/>
      <c r="B1469" s="185"/>
      <c r="C1469" s="13"/>
      <c r="D1469" s="186" t="s">
        <v>166</v>
      </c>
      <c r="E1469" s="187" t="s">
        <v>3</v>
      </c>
      <c r="F1469" s="188" t="s">
        <v>1789</v>
      </c>
      <c r="G1469" s="13"/>
      <c r="H1469" s="187" t="s">
        <v>3</v>
      </c>
      <c r="I1469" s="189"/>
      <c r="J1469" s="13"/>
      <c r="K1469" s="13"/>
      <c r="L1469" s="185"/>
      <c r="M1469" s="190"/>
      <c r="N1469" s="191"/>
      <c r="O1469" s="191"/>
      <c r="P1469" s="191"/>
      <c r="Q1469" s="191"/>
      <c r="R1469" s="191"/>
      <c r="S1469" s="191"/>
      <c r="T1469" s="19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87" t="s">
        <v>166</v>
      </c>
      <c r="AU1469" s="187" t="s">
        <v>82</v>
      </c>
      <c r="AV1469" s="13" t="s">
        <v>80</v>
      </c>
      <c r="AW1469" s="13" t="s">
        <v>34</v>
      </c>
      <c r="AX1469" s="13" t="s">
        <v>72</v>
      </c>
      <c r="AY1469" s="187" t="s">
        <v>154</v>
      </c>
    </row>
    <row r="1470" s="14" customFormat="1">
      <c r="A1470" s="14"/>
      <c r="B1470" s="193"/>
      <c r="C1470" s="14"/>
      <c r="D1470" s="186" t="s">
        <v>166</v>
      </c>
      <c r="E1470" s="194" t="s">
        <v>3</v>
      </c>
      <c r="F1470" s="195" t="s">
        <v>1790</v>
      </c>
      <c r="G1470" s="14"/>
      <c r="H1470" s="196">
        <v>3</v>
      </c>
      <c r="I1470" s="197"/>
      <c r="J1470" s="14"/>
      <c r="K1470" s="14"/>
      <c r="L1470" s="193"/>
      <c r="M1470" s="198"/>
      <c r="N1470" s="199"/>
      <c r="O1470" s="199"/>
      <c r="P1470" s="199"/>
      <c r="Q1470" s="199"/>
      <c r="R1470" s="199"/>
      <c r="S1470" s="199"/>
      <c r="T1470" s="20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194" t="s">
        <v>166</v>
      </c>
      <c r="AU1470" s="194" t="s">
        <v>82</v>
      </c>
      <c r="AV1470" s="14" t="s">
        <v>82</v>
      </c>
      <c r="AW1470" s="14" t="s">
        <v>34</v>
      </c>
      <c r="AX1470" s="14" t="s">
        <v>72</v>
      </c>
      <c r="AY1470" s="194" t="s">
        <v>154</v>
      </c>
    </row>
    <row r="1471" s="13" customFormat="1">
      <c r="A1471" s="13"/>
      <c r="B1471" s="185"/>
      <c r="C1471" s="13"/>
      <c r="D1471" s="186" t="s">
        <v>166</v>
      </c>
      <c r="E1471" s="187" t="s">
        <v>3</v>
      </c>
      <c r="F1471" s="188" t="s">
        <v>1791</v>
      </c>
      <c r="G1471" s="13"/>
      <c r="H1471" s="187" t="s">
        <v>3</v>
      </c>
      <c r="I1471" s="189"/>
      <c r="J1471" s="13"/>
      <c r="K1471" s="13"/>
      <c r="L1471" s="185"/>
      <c r="M1471" s="190"/>
      <c r="N1471" s="191"/>
      <c r="O1471" s="191"/>
      <c r="P1471" s="191"/>
      <c r="Q1471" s="191"/>
      <c r="R1471" s="191"/>
      <c r="S1471" s="191"/>
      <c r="T1471" s="19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187" t="s">
        <v>166</v>
      </c>
      <c r="AU1471" s="187" t="s">
        <v>82</v>
      </c>
      <c r="AV1471" s="13" t="s">
        <v>80</v>
      </c>
      <c r="AW1471" s="13" t="s">
        <v>34</v>
      </c>
      <c r="AX1471" s="13" t="s">
        <v>72</v>
      </c>
      <c r="AY1471" s="187" t="s">
        <v>154</v>
      </c>
    </row>
    <row r="1472" s="14" customFormat="1">
      <c r="A1472" s="14"/>
      <c r="B1472" s="193"/>
      <c r="C1472" s="14"/>
      <c r="D1472" s="186" t="s">
        <v>166</v>
      </c>
      <c r="E1472" s="194" t="s">
        <v>3</v>
      </c>
      <c r="F1472" s="195" t="s">
        <v>1792</v>
      </c>
      <c r="G1472" s="14"/>
      <c r="H1472" s="196">
        <v>21.120000000000001</v>
      </c>
      <c r="I1472" s="197"/>
      <c r="J1472" s="14"/>
      <c r="K1472" s="14"/>
      <c r="L1472" s="193"/>
      <c r="M1472" s="198"/>
      <c r="N1472" s="199"/>
      <c r="O1472" s="199"/>
      <c r="P1472" s="199"/>
      <c r="Q1472" s="199"/>
      <c r="R1472" s="199"/>
      <c r="S1472" s="199"/>
      <c r="T1472" s="20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194" t="s">
        <v>166</v>
      </c>
      <c r="AU1472" s="194" t="s">
        <v>82</v>
      </c>
      <c r="AV1472" s="14" t="s">
        <v>82</v>
      </c>
      <c r="AW1472" s="14" t="s">
        <v>34</v>
      </c>
      <c r="AX1472" s="14" t="s">
        <v>72</v>
      </c>
      <c r="AY1472" s="194" t="s">
        <v>154</v>
      </c>
    </row>
    <row r="1473" s="14" customFormat="1">
      <c r="A1473" s="14"/>
      <c r="B1473" s="193"/>
      <c r="C1473" s="14"/>
      <c r="D1473" s="186" t="s">
        <v>166</v>
      </c>
      <c r="E1473" s="194" t="s">
        <v>3</v>
      </c>
      <c r="F1473" s="195" t="s">
        <v>1793</v>
      </c>
      <c r="G1473" s="14"/>
      <c r="H1473" s="196">
        <v>7.2000000000000002</v>
      </c>
      <c r="I1473" s="197"/>
      <c r="J1473" s="14"/>
      <c r="K1473" s="14"/>
      <c r="L1473" s="193"/>
      <c r="M1473" s="198"/>
      <c r="N1473" s="199"/>
      <c r="O1473" s="199"/>
      <c r="P1473" s="199"/>
      <c r="Q1473" s="199"/>
      <c r="R1473" s="199"/>
      <c r="S1473" s="199"/>
      <c r="T1473" s="20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194" t="s">
        <v>166</v>
      </c>
      <c r="AU1473" s="194" t="s">
        <v>82</v>
      </c>
      <c r="AV1473" s="14" t="s">
        <v>82</v>
      </c>
      <c r="AW1473" s="14" t="s">
        <v>34</v>
      </c>
      <c r="AX1473" s="14" t="s">
        <v>72</v>
      </c>
      <c r="AY1473" s="194" t="s">
        <v>154</v>
      </c>
    </row>
    <row r="1474" s="15" customFormat="1">
      <c r="A1474" s="15"/>
      <c r="B1474" s="201"/>
      <c r="C1474" s="15"/>
      <c r="D1474" s="186" t="s">
        <v>166</v>
      </c>
      <c r="E1474" s="202" t="s">
        <v>3</v>
      </c>
      <c r="F1474" s="203" t="s">
        <v>171</v>
      </c>
      <c r="G1474" s="15"/>
      <c r="H1474" s="204">
        <v>31.32</v>
      </c>
      <c r="I1474" s="205"/>
      <c r="J1474" s="15"/>
      <c r="K1474" s="15"/>
      <c r="L1474" s="201"/>
      <c r="M1474" s="206"/>
      <c r="N1474" s="207"/>
      <c r="O1474" s="207"/>
      <c r="P1474" s="207"/>
      <c r="Q1474" s="207"/>
      <c r="R1474" s="207"/>
      <c r="S1474" s="207"/>
      <c r="T1474" s="208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02" t="s">
        <v>166</v>
      </c>
      <c r="AU1474" s="202" t="s">
        <v>82</v>
      </c>
      <c r="AV1474" s="15" t="s">
        <v>162</v>
      </c>
      <c r="AW1474" s="15" t="s">
        <v>34</v>
      </c>
      <c r="AX1474" s="15" t="s">
        <v>80</v>
      </c>
      <c r="AY1474" s="202" t="s">
        <v>154</v>
      </c>
    </row>
    <row r="1475" s="2" customFormat="1" ht="16.5" customHeight="1">
      <c r="A1475" s="40"/>
      <c r="B1475" s="166"/>
      <c r="C1475" s="222" t="s">
        <v>1794</v>
      </c>
      <c r="D1475" s="222" t="s">
        <v>817</v>
      </c>
      <c r="E1475" s="223" t="s">
        <v>1795</v>
      </c>
      <c r="F1475" s="224" t="s">
        <v>1796</v>
      </c>
      <c r="G1475" s="225" t="s">
        <v>160</v>
      </c>
      <c r="H1475" s="226">
        <v>34.451999999999998</v>
      </c>
      <c r="I1475" s="227"/>
      <c r="J1475" s="228">
        <f>ROUND(I1475*H1475,2)</f>
        <v>0</v>
      </c>
      <c r="K1475" s="224" t="s">
        <v>161</v>
      </c>
      <c r="L1475" s="229"/>
      <c r="M1475" s="230" t="s">
        <v>3</v>
      </c>
      <c r="N1475" s="231" t="s">
        <v>43</v>
      </c>
      <c r="O1475" s="74"/>
      <c r="P1475" s="176">
        <f>O1475*H1475</f>
        <v>0</v>
      </c>
      <c r="Q1475" s="176">
        <v>0.0010399999999999999</v>
      </c>
      <c r="R1475" s="176">
        <f>Q1475*H1475</f>
        <v>0.035830079999999993</v>
      </c>
      <c r="S1475" s="176">
        <v>0</v>
      </c>
      <c r="T1475" s="177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178" t="s">
        <v>495</v>
      </c>
      <c r="AT1475" s="178" t="s">
        <v>817</v>
      </c>
      <c r="AU1475" s="178" t="s">
        <v>82</v>
      </c>
      <c r="AY1475" s="21" t="s">
        <v>154</v>
      </c>
      <c r="BE1475" s="179">
        <f>IF(N1475="základní",J1475,0)</f>
        <v>0</v>
      </c>
      <c r="BF1475" s="179">
        <f>IF(N1475="snížená",J1475,0)</f>
        <v>0</v>
      </c>
      <c r="BG1475" s="179">
        <f>IF(N1475="zákl. přenesená",J1475,0)</f>
        <v>0</v>
      </c>
      <c r="BH1475" s="179">
        <f>IF(N1475="sníž. přenesená",J1475,0)</f>
        <v>0</v>
      </c>
      <c r="BI1475" s="179">
        <f>IF(N1475="nulová",J1475,0)</f>
        <v>0</v>
      </c>
      <c r="BJ1475" s="21" t="s">
        <v>80</v>
      </c>
      <c r="BK1475" s="179">
        <f>ROUND(I1475*H1475,2)</f>
        <v>0</v>
      </c>
      <c r="BL1475" s="21" t="s">
        <v>322</v>
      </c>
      <c r="BM1475" s="178" t="s">
        <v>1797</v>
      </c>
    </row>
    <row r="1476" s="13" customFormat="1">
      <c r="A1476" s="13"/>
      <c r="B1476" s="185"/>
      <c r="C1476" s="13"/>
      <c r="D1476" s="186" t="s">
        <v>166</v>
      </c>
      <c r="E1476" s="187" t="s">
        <v>3</v>
      </c>
      <c r="F1476" s="188" t="s">
        <v>195</v>
      </c>
      <c r="G1476" s="13"/>
      <c r="H1476" s="187" t="s">
        <v>3</v>
      </c>
      <c r="I1476" s="189"/>
      <c r="J1476" s="13"/>
      <c r="K1476" s="13"/>
      <c r="L1476" s="185"/>
      <c r="M1476" s="190"/>
      <c r="N1476" s="191"/>
      <c r="O1476" s="191"/>
      <c r="P1476" s="191"/>
      <c r="Q1476" s="191"/>
      <c r="R1476" s="191"/>
      <c r="S1476" s="191"/>
      <c r="T1476" s="19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187" t="s">
        <v>166</v>
      </c>
      <c r="AU1476" s="187" t="s">
        <v>82</v>
      </c>
      <c r="AV1476" s="13" t="s">
        <v>80</v>
      </c>
      <c r="AW1476" s="13" t="s">
        <v>34</v>
      </c>
      <c r="AX1476" s="13" t="s">
        <v>72</v>
      </c>
      <c r="AY1476" s="187" t="s">
        <v>154</v>
      </c>
    </row>
    <row r="1477" s="13" customFormat="1">
      <c r="A1477" s="13"/>
      <c r="B1477" s="185"/>
      <c r="C1477" s="13"/>
      <c r="D1477" s="186" t="s">
        <v>166</v>
      </c>
      <c r="E1477" s="187" t="s">
        <v>3</v>
      </c>
      <c r="F1477" s="188" t="s">
        <v>1789</v>
      </c>
      <c r="G1477" s="13"/>
      <c r="H1477" s="187" t="s">
        <v>3</v>
      </c>
      <c r="I1477" s="189"/>
      <c r="J1477" s="13"/>
      <c r="K1477" s="13"/>
      <c r="L1477" s="185"/>
      <c r="M1477" s="190"/>
      <c r="N1477" s="191"/>
      <c r="O1477" s="191"/>
      <c r="P1477" s="191"/>
      <c r="Q1477" s="191"/>
      <c r="R1477" s="191"/>
      <c r="S1477" s="191"/>
      <c r="T1477" s="19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187" t="s">
        <v>166</v>
      </c>
      <c r="AU1477" s="187" t="s">
        <v>82</v>
      </c>
      <c r="AV1477" s="13" t="s">
        <v>80</v>
      </c>
      <c r="AW1477" s="13" t="s">
        <v>34</v>
      </c>
      <c r="AX1477" s="13" t="s">
        <v>72</v>
      </c>
      <c r="AY1477" s="187" t="s">
        <v>154</v>
      </c>
    </row>
    <row r="1478" s="14" customFormat="1">
      <c r="A1478" s="14"/>
      <c r="B1478" s="193"/>
      <c r="C1478" s="14"/>
      <c r="D1478" s="186" t="s">
        <v>166</v>
      </c>
      <c r="E1478" s="194" t="s">
        <v>3</v>
      </c>
      <c r="F1478" s="195" t="s">
        <v>1798</v>
      </c>
      <c r="G1478" s="14"/>
      <c r="H1478" s="196">
        <v>3.2999999999999998</v>
      </c>
      <c r="I1478" s="197"/>
      <c r="J1478" s="14"/>
      <c r="K1478" s="14"/>
      <c r="L1478" s="193"/>
      <c r="M1478" s="198"/>
      <c r="N1478" s="199"/>
      <c r="O1478" s="199"/>
      <c r="P1478" s="199"/>
      <c r="Q1478" s="199"/>
      <c r="R1478" s="199"/>
      <c r="S1478" s="199"/>
      <c r="T1478" s="20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194" t="s">
        <v>166</v>
      </c>
      <c r="AU1478" s="194" t="s">
        <v>82</v>
      </c>
      <c r="AV1478" s="14" t="s">
        <v>82</v>
      </c>
      <c r="AW1478" s="14" t="s">
        <v>34</v>
      </c>
      <c r="AX1478" s="14" t="s">
        <v>72</v>
      </c>
      <c r="AY1478" s="194" t="s">
        <v>154</v>
      </c>
    </row>
    <row r="1479" s="13" customFormat="1">
      <c r="A1479" s="13"/>
      <c r="B1479" s="185"/>
      <c r="C1479" s="13"/>
      <c r="D1479" s="186" t="s">
        <v>166</v>
      </c>
      <c r="E1479" s="187" t="s">
        <v>3</v>
      </c>
      <c r="F1479" s="188" t="s">
        <v>1791</v>
      </c>
      <c r="G1479" s="13"/>
      <c r="H1479" s="187" t="s">
        <v>3</v>
      </c>
      <c r="I1479" s="189"/>
      <c r="J1479" s="13"/>
      <c r="K1479" s="13"/>
      <c r="L1479" s="185"/>
      <c r="M1479" s="190"/>
      <c r="N1479" s="191"/>
      <c r="O1479" s="191"/>
      <c r="P1479" s="191"/>
      <c r="Q1479" s="191"/>
      <c r="R1479" s="191"/>
      <c r="S1479" s="191"/>
      <c r="T1479" s="19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187" t="s">
        <v>166</v>
      </c>
      <c r="AU1479" s="187" t="s">
        <v>82</v>
      </c>
      <c r="AV1479" s="13" t="s">
        <v>80</v>
      </c>
      <c r="AW1479" s="13" t="s">
        <v>34</v>
      </c>
      <c r="AX1479" s="13" t="s">
        <v>72</v>
      </c>
      <c r="AY1479" s="187" t="s">
        <v>154</v>
      </c>
    </row>
    <row r="1480" s="14" customFormat="1">
      <c r="A1480" s="14"/>
      <c r="B1480" s="193"/>
      <c r="C1480" s="14"/>
      <c r="D1480" s="186" t="s">
        <v>166</v>
      </c>
      <c r="E1480" s="194" t="s">
        <v>3</v>
      </c>
      <c r="F1480" s="195" t="s">
        <v>1799</v>
      </c>
      <c r="G1480" s="14"/>
      <c r="H1480" s="196">
        <v>23.231999999999999</v>
      </c>
      <c r="I1480" s="197"/>
      <c r="J1480" s="14"/>
      <c r="K1480" s="14"/>
      <c r="L1480" s="193"/>
      <c r="M1480" s="198"/>
      <c r="N1480" s="199"/>
      <c r="O1480" s="199"/>
      <c r="P1480" s="199"/>
      <c r="Q1480" s="199"/>
      <c r="R1480" s="199"/>
      <c r="S1480" s="199"/>
      <c r="T1480" s="20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194" t="s">
        <v>166</v>
      </c>
      <c r="AU1480" s="194" t="s">
        <v>82</v>
      </c>
      <c r="AV1480" s="14" t="s">
        <v>82</v>
      </c>
      <c r="AW1480" s="14" t="s">
        <v>34</v>
      </c>
      <c r="AX1480" s="14" t="s">
        <v>72</v>
      </c>
      <c r="AY1480" s="194" t="s">
        <v>154</v>
      </c>
    </row>
    <row r="1481" s="14" customFormat="1">
      <c r="A1481" s="14"/>
      <c r="B1481" s="193"/>
      <c r="C1481" s="14"/>
      <c r="D1481" s="186" t="s">
        <v>166</v>
      </c>
      <c r="E1481" s="194" t="s">
        <v>3</v>
      </c>
      <c r="F1481" s="195" t="s">
        <v>1800</v>
      </c>
      <c r="G1481" s="14"/>
      <c r="H1481" s="196">
        <v>7.9199999999999999</v>
      </c>
      <c r="I1481" s="197"/>
      <c r="J1481" s="14"/>
      <c r="K1481" s="14"/>
      <c r="L1481" s="193"/>
      <c r="M1481" s="198"/>
      <c r="N1481" s="199"/>
      <c r="O1481" s="199"/>
      <c r="P1481" s="199"/>
      <c r="Q1481" s="199"/>
      <c r="R1481" s="199"/>
      <c r="S1481" s="199"/>
      <c r="T1481" s="20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194" t="s">
        <v>166</v>
      </c>
      <c r="AU1481" s="194" t="s">
        <v>82</v>
      </c>
      <c r="AV1481" s="14" t="s">
        <v>82</v>
      </c>
      <c r="AW1481" s="14" t="s">
        <v>34</v>
      </c>
      <c r="AX1481" s="14" t="s">
        <v>72</v>
      </c>
      <c r="AY1481" s="194" t="s">
        <v>154</v>
      </c>
    </row>
    <row r="1482" s="15" customFormat="1">
      <c r="A1482" s="15"/>
      <c r="B1482" s="201"/>
      <c r="C1482" s="15"/>
      <c r="D1482" s="186" t="s">
        <v>166</v>
      </c>
      <c r="E1482" s="202" t="s">
        <v>3</v>
      </c>
      <c r="F1482" s="203" t="s">
        <v>171</v>
      </c>
      <c r="G1482" s="15"/>
      <c r="H1482" s="204">
        <v>34.451999999999998</v>
      </c>
      <c r="I1482" s="205"/>
      <c r="J1482" s="15"/>
      <c r="K1482" s="15"/>
      <c r="L1482" s="201"/>
      <c r="M1482" s="206"/>
      <c r="N1482" s="207"/>
      <c r="O1482" s="207"/>
      <c r="P1482" s="207"/>
      <c r="Q1482" s="207"/>
      <c r="R1482" s="207"/>
      <c r="S1482" s="207"/>
      <c r="T1482" s="208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02" t="s">
        <v>166</v>
      </c>
      <c r="AU1482" s="202" t="s">
        <v>82</v>
      </c>
      <c r="AV1482" s="15" t="s">
        <v>162</v>
      </c>
      <c r="AW1482" s="15" t="s">
        <v>34</v>
      </c>
      <c r="AX1482" s="15" t="s">
        <v>80</v>
      </c>
      <c r="AY1482" s="202" t="s">
        <v>154</v>
      </c>
    </row>
    <row r="1483" s="2" customFormat="1" ht="16.5" customHeight="1">
      <c r="A1483" s="40"/>
      <c r="B1483" s="166"/>
      <c r="C1483" s="222" t="s">
        <v>1801</v>
      </c>
      <c r="D1483" s="222" t="s">
        <v>817</v>
      </c>
      <c r="E1483" s="223" t="s">
        <v>1802</v>
      </c>
      <c r="F1483" s="224" t="s">
        <v>1803</v>
      </c>
      <c r="G1483" s="225" t="s">
        <v>317</v>
      </c>
      <c r="H1483" s="226">
        <v>32</v>
      </c>
      <c r="I1483" s="227"/>
      <c r="J1483" s="228">
        <f>ROUND(I1483*H1483,2)</f>
        <v>0</v>
      </c>
      <c r="K1483" s="224" t="s">
        <v>161</v>
      </c>
      <c r="L1483" s="229"/>
      <c r="M1483" s="230" t="s">
        <v>3</v>
      </c>
      <c r="N1483" s="231" t="s">
        <v>43</v>
      </c>
      <c r="O1483" s="74"/>
      <c r="P1483" s="176">
        <f>O1483*H1483</f>
        <v>0</v>
      </c>
      <c r="Q1483" s="176">
        <v>0.00080000000000000004</v>
      </c>
      <c r="R1483" s="176">
        <f>Q1483*H1483</f>
        <v>0.025600000000000001</v>
      </c>
      <c r="S1483" s="176">
        <v>0</v>
      </c>
      <c r="T1483" s="177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178" t="s">
        <v>495</v>
      </c>
      <c r="AT1483" s="178" t="s">
        <v>817</v>
      </c>
      <c r="AU1483" s="178" t="s">
        <v>82</v>
      </c>
      <c r="AY1483" s="21" t="s">
        <v>154</v>
      </c>
      <c r="BE1483" s="179">
        <f>IF(N1483="základní",J1483,0)</f>
        <v>0</v>
      </c>
      <c r="BF1483" s="179">
        <f>IF(N1483="snížená",J1483,0)</f>
        <v>0</v>
      </c>
      <c r="BG1483" s="179">
        <f>IF(N1483="zákl. přenesená",J1483,0)</f>
        <v>0</v>
      </c>
      <c r="BH1483" s="179">
        <f>IF(N1483="sníž. přenesená",J1483,0)</f>
        <v>0</v>
      </c>
      <c r="BI1483" s="179">
        <f>IF(N1483="nulová",J1483,0)</f>
        <v>0</v>
      </c>
      <c r="BJ1483" s="21" t="s">
        <v>80</v>
      </c>
      <c r="BK1483" s="179">
        <f>ROUND(I1483*H1483,2)</f>
        <v>0</v>
      </c>
      <c r="BL1483" s="21" t="s">
        <v>322</v>
      </c>
      <c r="BM1483" s="178" t="s">
        <v>1804</v>
      </c>
    </row>
    <row r="1484" s="14" customFormat="1">
      <c r="A1484" s="14"/>
      <c r="B1484" s="193"/>
      <c r="C1484" s="14"/>
      <c r="D1484" s="186" t="s">
        <v>166</v>
      </c>
      <c r="E1484" s="194" t="s">
        <v>3</v>
      </c>
      <c r="F1484" s="195" t="s">
        <v>1805</v>
      </c>
      <c r="G1484" s="14"/>
      <c r="H1484" s="196">
        <v>32</v>
      </c>
      <c r="I1484" s="197"/>
      <c r="J1484" s="14"/>
      <c r="K1484" s="14"/>
      <c r="L1484" s="193"/>
      <c r="M1484" s="198"/>
      <c r="N1484" s="199"/>
      <c r="O1484" s="199"/>
      <c r="P1484" s="199"/>
      <c r="Q1484" s="199"/>
      <c r="R1484" s="199"/>
      <c r="S1484" s="199"/>
      <c r="T1484" s="20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194" t="s">
        <v>166</v>
      </c>
      <c r="AU1484" s="194" t="s">
        <v>82</v>
      </c>
      <c r="AV1484" s="14" t="s">
        <v>82</v>
      </c>
      <c r="AW1484" s="14" t="s">
        <v>34</v>
      </c>
      <c r="AX1484" s="14" t="s">
        <v>80</v>
      </c>
      <c r="AY1484" s="194" t="s">
        <v>154</v>
      </c>
    </row>
    <row r="1485" s="2" customFormat="1" ht="44.25" customHeight="1">
      <c r="A1485" s="40"/>
      <c r="B1485" s="166"/>
      <c r="C1485" s="167" t="s">
        <v>1806</v>
      </c>
      <c r="D1485" s="167" t="s">
        <v>157</v>
      </c>
      <c r="E1485" s="168" t="s">
        <v>1807</v>
      </c>
      <c r="F1485" s="169" t="s">
        <v>1808</v>
      </c>
      <c r="G1485" s="170" t="s">
        <v>491</v>
      </c>
      <c r="H1485" s="171">
        <v>1</v>
      </c>
      <c r="I1485" s="172"/>
      <c r="J1485" s="173">
        <f>ROUND(I1485*H1485,2)</f>
        <v>0</v>
      </c>
      <c r="K1485" s="169" t="s">
        <v>3</v>
      </c>
      <c r="L1485" s="41"/>
      <c r="M1485" s="174" t="s">
        <v>3</v>
      </c>
      <c r="N1485" s="175" t="s">
        <v>43</v>
      </c>
      <c r="O1485" s="74"/>
      <c r="P1485" s="176">
        <f>O1485*H1485</f>
        <v>0</v>
      </c>
      <c r="Q1485" s="176">
        <v>0.00013999999999999999</v>
      </c>
      <c r="R1485" s="176">
        <f>Q1485*H1485</f>
        <v>0.00013999999999999999</v>
      </c>
      <c r="S1485" s="176">
        <v>0</v>
      </c>
      <c r="T1485" s="177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178" t="s">
        <v>322</v>
      </c>
      <c r="AT1485" s="178" t="s">
        <v>157</v>
      </c>
      <c r="AU1485" s="178" t="s">
        <v>82</v>
      </c>
      <c r="AY1485" s="21" t="s">
        <v>154</v>
      </c>
      <c r="BE1485" s="179">
        <f>IF(N1485="základní",J1485,0)</f>
        <v>0</v>
      </c>
      <c r="BF1485" s="179">
        <f>IF(N1485="snížená",J1485,0)</f>
        <v>0</v>
      </c>
      <c r="BG1485" s="179">
        <f>IF(N1485="zákl. přenesená",J1485,0)</f>
        <v>0</v>
      </c>
      <c r="BH1485" s="179">
        <f>IF(N1485="sníž. přenesená",J1485,0)</f>
        <v>0</v>
      </c>
      <c r="BI1485" s="179">
        <f>IF(N1485="nulová",J1485,0)</f>
        <v>0</v>
      </c>
      <c r="BJ1485" s="21" t="s">
        <v>80</v>
      </c>
      <c r="BK1485" s="179">
        <f>ROUND(I1485*H1485,2)</f>
        <v>0</v>
      </c>
      <c r="BL1485" s="21" t="s">
        <v>322</v>
      </c>
      <c r="BM1485" s="178" t="s">
        <v>1809</v>
      </c>
    </row>
    <row r="1486" s="2" customFormat="1" ht="16.5" customHeight="1">
      <c r="A1486" s="40"/>
      <c r="B1486" s="166"/>
      <c r="C1486" s="167" t="s">
        <v>1810</v>
      </c>
      <c r="D1486" s="167" t="s">
        <v>157</v>
      </c>
      <c r="E1486" s="168" t="s">
        <v>1811</v>
      </c>
      <c r="F1486" s="169" t="s">
        <v>1812</v>
      </c>
      <c r="G1486" s="170" t="s">
        <v>186</v>
      </c>
      <c r="H1486" s="171">
        <v>7.2149999999999999</v>
      </c>
      <c r="I1486" s="172"/>
      <c r="J1486" s="173">
        <f>ROUND(I1486*H1486,2)</f>
        <v>0</v>
      </c>
      <c r="K1486" s="169" t="s">
        <v>161</v>
      </c>
      <c r="L1486" s="41"/>
      <c r="M1486" s="174" t="s">
        <v>3</v>
      </c>
      <c r="N1486" s="175" t="s">
        <v>43</v>
      </c>
      <c r="O1486" s="74"/>
      <c r="P1486" s="176">
        <f>O1486*H1486</f>
        <v>0</v>
      </c>
      <c r="Q1486" s="176">
        <v>5.0000000000000002E-05</v>
      </c>
      <c r="R1486" s="176">
        <f>Q1486*H1486</f>
        <v>0.00036075000000000001</v>
      </c>
      <c r="S1486" s="176">
        <v>0</v>
      </c>
      <c r="T1486" s="177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178" t="s">
        <v>322</v>
      </c>
      <c r="AT1486" s="178" t="s">
        <v>157</v>
      </c>
      <c r="AU1486" s="178" t="s">
        <v>82</v>
      </c>
      <c r="AY1486" s="21" t="s">
        <v>154</v>
      </c>
      <c r="BE1486" s="179">
        <f>IF(N1486="základní",J1486,0)</f>
        <v>0</v>
      </c>
      <c r="BF1486" s="179">
        <f>IF(N1486="snížená",J1486,0)</f>
        <v>0</v>
      </c>
      <c r="BG1486" s="179">
        <f>IF(N1486="zákl. přenesená",J1486,0)</f>
        <v>0</v>
      </c>
      <c r="BH1486" s="179">
        <f>IF(N1486="sníž. přenesená",J1486,0)</f>
        <v>0</v>
      </c>
      <c r="BI1486" s="179">
        <f>IF(N1486="nulová",J1486,0)</f>
        <v>0</v>
      </c>
      <c r="BJ1486" s="21" t="s">
        <v>80</v>
      </c>
      <c r="BK1486" s="179">
        <f>ROUND(I1486*H1486,2)</f>
        <v>0</v>
      </c>
      <c r="BL1486" s="21" t="s">
        <v>322</v>
      </c>
      <c r="BM1486" s="178" t="s">
        <v>1813</v>
      </c>
    </row>
    <row r="1487" s="2" customFormat="1">
      <c r="A1487" s="40"/>
      <c r="B1487" s="41"/>
      <c r="C1487" s="40"/>
      <c r="D1487" s="180" t="s">
        <v>164</v>
      </c>
      <c r="E1487" s="40"/>
      <c r="F1487" s="181" t="s">
        <v>1814</v>
      </c>
      <c r="G1487" s="40"/>
      <c r="H1487" s="40"/>
      <c r="I1487" s="182"/>
      <c r="J1487" s="40"/>
      <c r="K1487" s="40"/>
      <c r="L1487" s="41"/>
      <c r="M1487" s="183"/>
      <c r="N1487" s="184"/>
      <c r="O1487" s="74"/>
      <c r="P1487" s="74"/>
      <c r="Q1487" s="74"/>
      <c r="R1487" s="74"/>
      <c r="S1487" s="74"/>
      <c r="T1487" s="75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21" t="s">
        <v>164</v>
      </c>
      <c r="AU1487" s="21" t="s">
        <v>82</v>
      </c>
    </row>
    <row r="1488" s="13" customFormat="1">
      <c r="A1488" s="13"/>
      <c r="B1488" s="185"/>
      <c r="C1488" s="13"/>
      <c r="D1488" s="186" t="s">
        <v>166</v>
      </c>
      <c r="E1488" s="187" t="s">
        <v>3</v>
      </c>
      <c r="F1488" s="188" t="s">
        <v>676</v>
      </c>
      <c r="G1488" s="13"/>
      <c r="H1488" s="187" t="s">
        <v>3</v>
      </c>
      <c r="I1488" s="189"/>
      <c r="J1488" s="13"/>
      <c r="K1488" s="13"/>
      <c r="L1488" s="185"/>
      <c r="M1488" s="190"/>
      <c r="N1488" s="191"/>
      <c r="O1488" s="191"/>
      <c r="P1488" s="191"/>
      <c r="Q1488" s="191"/>
      <c r="R1488" s="191"/>
      <c r="S1488" s="191"/>
      <c r="T1488" s="19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187" t="s">
        <v>166</v>
      </c>
      <c r="AU1488" s="187" t="s">
        <v>82</v>
      </c>
      <c r="AV1488" s="13" t="s">
        <v>80</v>
      </c>
      <c r="AW1488" s="13" t="s">
        <v>34</v>
      </c>
      <c r="AX1488" s="13" t="s">
        <v>72</v>
      </c>
      <c r="AY1488" s="187" t="s">
        <v>154</v>
      </c>
    </row>
    <row r="1489" s="14" customFormat="1">
      <c r="A1489" s="14"/>
      <c r="B1489" s="193"/>
      <c r="C1489" s="14"/>
      <c r="D1489" s="186" t="s">
        <v>166</v>
      </c>
      <c r="E1489" s="194" t="s">
        <v>3</v>
      </c>
      <c r="F1489" s="195" t="s">
        <v>1815</v>
      </c>
      <c r="G1489" s="14"/>
      <c r="H1489" s="196">
        <v>7.2149999999999999</v>
      </c>
      <c r="I1489" s="197"/>
      <c r="J1489" s="14"/>
      <c r="K1489" s="14"/>
      <c r="L1489" s="193"/>
      <c r="M1489" s="198"/>
      <c r="N1489" s="199"/>
      <c r="O1489" s="199"/>
      <c r="P1489" s="199"/>
      <c r="Q1489" s="199"/>
      <c r="R1489" s="199"/>
      <c r="S1489" s="199"/>
      <c r="T1489" s="20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194" t="s">
        <v>166</v>
      </c>
      <c r="AU1489" s="194" t="s">
        <v>82</v>
      </c>
      <c r="AV1489" s="14" t="s">
        <v>82</v>
      </c>
      <c r="AW1489" s="14" t="s">
        <v>34</v>
      </c>
      <c r="AX1489" s="14" t="s">
        <v>80</v>
      </c>
      <c r="AY1489" s="194" t="s">
        <v>154</v>
      </c>
    </row>
    <row r="1490" s="2" customFormat="1" ht="16.5" customHeight="1">
      <c r="A1490" s="40"/>
      <c r="B1490" s="166"/>
      <c r="C1490" s="222" t="s">
        <v>1816</v>
      </c>
      <c r="D1490" s="222" t="s">
        <v>817</v>
      </c>
      <c r="E1490" s="223" t="s">
        <v>1817</v>
      </c>
      <c r="F1490" s="224" t="s">
        <v>1818</v>
      </c>
      <c r="G1490" s="225" t="s">
        <v>186</v>
      </c>
      <c r="H1490" s="226">
        <v>7.9370000000000003</v>
      </c>
      <c r="I1490" s="227"/>
      <c r="J1490" s="228">
        <f>ROUND(I1490*H1490,2)</f>
        <v>0</v>
      </c>
      <c r="K1490" s="224" t="s">
        <v>161</v>
      </c>
      <c r="L1490" s="229"/>
      <c r="M1490" s="230" t="s">
        <v>3</v>
      </c>
      <c r="N1490" s="231" t="s">
        <v>43</v>
      </c>
      <c r="O1490" s="74"/>
      <c r="P1490" s="176">
        <f>O1490*H1490</f>
        <v>0</v>
      </c>
      <c r="Q1490" s="176">
        <v>0.01</v>
      </c>
      <c r="R1490" s="176">
        <f>Q1490*H1490</f>
        <v>0.07937000000000001</v>
      </c>
      <c r="S1490" s="176">
        <v>0</v>
      </c>
      <c r="T1490" s="177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178" t="s">
        <v>495</v>
      </c>
      <c r="AT1490" s="178" t="s">
        <v>817</v>
      </c>
      <c r="AU1490" s="178" t="s">
        <v>82</v>
      </c>
      <c r="AY1490" s="21" t="s">
        <v>154</v>
      </c>
      <c r="BE1490" s="179">
        <f>IF(N1490="základní",J1490,0)</f>
        <v>0</v>
      </c>
      <c r="BF1490" s="179">
        <f>IF(N1490="snížená",J1490,0)</f>
        <v>0</v>
      </c>
      <c r="BG1490" s="179">
        <f>IF(N1490="zákl. přenesená",J1490,0)</f>
        <v>0</v>
      </c>
      <c r="BH1490" s="179">
        <f>IF(N1490="sníž. přenesená",J1490,0)</f>
        <v>0</v>
      </c>
      <c r="BI1490" s="179">
        <f>IF(N1490="nulová",J1490,0)</f>
        <v>0</v>
      </c>
      <c r="BJ1490" s="21" t="s">
        <v>80</v>
      </c>
      <c r="BK1490" s="179">
        <f>ROUND(I1490*H1490,2)</f>
        <v>0</v>
      </c>
      <c r="BL1490" s="21" t="s">
        <v>322</v>
      </c>
      <c r="BM1490" s="178" t="s">
        <v>1819</v>
      </c>
    </row>
    <row r="1491" s="13" customFormat="1">
      <c r="A1491" s="13"/>
      <c r="B1491" s="185"/>
      <c r="C1491" s="13"/>
      <c r="D1491" s="186" t="s">
        <v>166</v>
      </c>
      <c r="E1491" s="187" t="s">
        <v>3</v>
      </c>
      <c r="F1491" s="188" t="s">
        <v>676</v>
      </c>
      <c r="G1491" s="13"/>
      <c r="H1491" s="187" t="s">
        <v>3</v>
      </c>
      <c r="I1491" s="189"/>
      <c r="J1491" s="13"/>
      <c r="K1491" s="13"/>
      <c r="L1491" s="185"/>
      <c r="M1491" s="190"/>
      <c r="N1491" s="191"/>
      <c r="O1491" s="191"/>
      <c r="P1491" s="191"/>
      <c r="Q1491" s="191"/>
      <c r="R1491" s="191"/>
      <c r="S1491" s="191"/>
      <c r="T1491" s="19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187" t="s">
        <v>166</v>
      </c>
      <c r="AU1491" s="187" t="s">
        <v>82</v>
      </c>
      <c r="AV1491" s="13" t="s">
        <v>80</v>
      </c>
      <c r="AW1491" s="13" t="s">
        <v>34</v>
      </c>
      <c r="AX1491" s="13" t="s">
        <v>72</v>
      </c>
      <c r="AY1491" s="187" t="s">
        <v>154</v>
      </c>
    </row>
    <row r="1492" s="14" customFormat="1">
      <c r="A1492" s="14"/>
      <c r="B1492" s="193"/>
      <c r="C1492" s="14"/>
      <c r="D1492" s="186" t="s">
        <v>166</v>
      </c>
      <c r="E1492" s="194" t="s">
        <v>3</v>
      </c>
      <c r="F1492" s="195" t="s">
        <v>1820</v>
      </c>
      <c r="G1492" s="14"/>
      <c r="H1492" s="196">
        <v>7.9370000000000003</v>
      </c>
      <c r="I1492" s="197"/>
      <c r="J1492" s="14"/>
      <c r="K1492" s="14"/>
      <c r="L1492" s="193"/>
      <c r="M1492" s="198"/>
      <c r="N1492" s="199"/>
      <c r="O1492" s="199"/>
      <c r="P1492" s="199"/>
      <c r="Q1492" s="199"/>
      <c r="R1492" s="199"/>
      <c r="S1492" s="199"/>
      <c r="T1492" s="20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194" t="s">
        <v>166</v>
      </c>
      <c r="AU1492" s="194" t="s">
        <v>82</v>
      </c>
      <c r="AV1492" s="14" t="s">
        <v>82</v>
      </c>
      <c r="AW1492" s="14" t="s">
        <v>34</v>
      </c>
      <c r="AX1492" s="14" t="s">
        <v>80</v>
      </c>
      <c r="AY1492" s="194" t="s">
        <v>154</v>
      </c>
    </row>
    <row r="1493" s="2" customFormat="1" ht="49.05" customHeight="1">
      <c r="A1493" s="40"/>
      <c r="B1493" s="166"/>
      <c r="C1493" s="167" t="s">
        <v>1821</v>
      </c>
      <c r="D1493" s="167" t="s">
        <v>157</v>
      </c>
      <c r="E1493" s="168" t="s">
        <v>1822</v>
      </c>
      <c r="F1493" s="169" t="s">
        <v>1823</v>
      </c>
      <c r="G1493" s="170" t="s">
        <v>435</v>
      </c>
      <c r="H1493" s="171">
        <v>0.50800000000000001</v>
      </c>
      <c r="I1493" s="172"/>
      <c r="J1493" s="173">
        <f>ROUND(I1493*H1493,2)</f>
        <v>0</v>
      </c>
      <c r="K1493" s="169" t="s">
        <v>161</v>
      </c>
      <c r="L1493" s="41"/>
      <c r="M1493" s="174" t="s">
        <v>3</v>
      </c>
      <c r="N1493" s="175" t="s">
        <v>43</v>
      </c>
      <c r="O1493" s="74"/>
      <c r="P1493" s="176">
        <f>O1493*H1493</f>
        <v>0</v>
      </c>
      <c r="Q1493" s="176">
        <v>0</v>
      </c>
      <c r="R1493" s="176">
        <f>Q1493*H1493</f>
        <v>0</v>
      </c>
      <c r="S1493" s="176">
        <v>0</v>
      </c>
      <c r="T1493" s="177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178" t="s">
        <v>322</v>
      </c>
      <c r="AT1493" s="178" t="s">
        <v>157</v>
      </c>
      <c r="AU1493" s="178" t="s">
        <v>82</v>
      </c>
      <c r="AY1493" s="21" t="s">
        <v>154</v>
      </c>
      <c r="BE1493" s="179">
        <f>IF(N1493="základní",J1493,0)</f>
        <v>0</v>
      </c>
      <c r="BF1493" s="179">
        <f>IF(N1493="snížená",J1493,0)</f>
        <v>0</v>
      </c>
      <c r="BG1493" s="179">
        <f>IF(N1493="zákl. přenesená",J1493,0)</f>
        <v>0</v>
      </c>
      <c r="BH1493" s="179">
        <f>IF(N1493="sníž. přenesená",J1493,0)</f>
        <v>0</v>
      </c>
      <c r="BI1493" s="179">
        <f>IF(N1493="nulová",J1493,0)</f>
        <v>0</v>
      </c>
      <c r="BJ1493" s="21" t="s">
        <v>80</v>
      </c>
      <c r="BK1493" s="179">
        <f>ROUND(I1493*H1493,2)</f>
        <v>0</v>
      </c>
      <c r="BL1493" s="21" t="s">
        <v>322</v>
      </c>
      <c r="BM1493" s="178" t="s">
        <v>1824</v>
      </c>
    </row>
    <row r="1494" s="2" customFormat="1">
      <c r="A1494" s="40"/>
      <c r="B1494" s="41"/>
      <c r="C1494" s="40"/>
      <c r="D1494" s="180" t="s">
        <v>164</v>
      </c>
      <c r="E1494" s="40"/>
      <c r="F1494" s="181" t="s">
        <v>1825</v>
      </c>
      <c r="G1494" s="40"/>
      <c r="H1494" s="40"/>
      <c r="I1494" s="182"/>
      <c r="J1494" s="40"/>
      <c r="K1494" s="40"/>
      <c r="L1494" s="41"/>
      <c r="M1494" s="183"/>
      <c r="N1494" s="184"/>
      <c r="O1494" s="74"/>
      <c r="P1494" s="74"/>
      <c r="Q1494" s="74"/>
      <c r="R1494" s="74"/>
      <c r="S1494" s="74"/>
      <c r="T1494" s="75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21" t="s">
        <v>164</v>
      </c>
      <c r="AU1494" s="21" t="s">
        <v>82</v>
      </c>
    </row>
    <row r="1495" s="12" customFormat="1" ht="22.8" customHeight="1">
      <c r="A1495" s="12"/>
      <c r="B1495" s="153"/>
      <c r="C1495" s="12"/>
      <c r="D1495" s="154" t="s">
        <v>71</v>
      </c>
      <c r="E1495" s="164" t="s">
        <v>1826</v>
      </c>
      <c r="F1495" s="164" t="s">
        <v>1827</v>
      </c>
      <c r="G1495" s="12"/>
      <c r="H1495" s="12"/>
      <c r="I1495" s="156"/>
      <c r="J1495" s="165">
        <f>BK1495</f>
        <v>0</v>
      </c>
      <c r="K1495" s="12"/>
      <c r="L1495" s="153"/>
      <c r="M1495" s="158"/>
      <c r="N1495" s="159"/>
      <c r="O1495" s="159"/>
      <c r="P1495" s="160">
        <f>SUM(P1496:P1578)</f>
        <v>0</v>
      </c>
      <c r="Q1495" s="159"/>
      <c r="R1495" s="160">
        <f>SUM(R1496:R1578)</f>
        <v>8.0077688899999995</v>
      </c>
      <c r="S1495" s="159"/>
      <c r="T1495" s="161">
        <f>SUM(T1496:T1578)</f>
        <v>0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154" t="s">
        <v>82</v>
      </c>
      <c r="AT1495" s="162" t="s">
        <v>71</v>
      </c>
      <c r="AU1495" s="162" t="s">
        <v>80</v>
      </c>
      <c r="AY1495" s="154" t="s">
        <v>154</v>
      </c>
      <c r="BK1495" s="163">
        <f>SUM(BK1496:BK1578)</f>
        <v>0</v>
      </c>
    </row>
    <row r="1496" s="2" customFormat="1" ht="24.15" customHeight="1">
      <c r="A1496" s="40"/>
      <c r="B1496" s="166"/>
      <c r="C1496" s="167" t="s">
        <v>1828</v>
      </c>
      <c r="D1496" s="167" t="s">
        <v>157</v>
      </c>
      <c r="E1496" s="168" t="s">
        <v>1829</v>
      </c>
      <c r="F1496" s="169" t="s">
        <v>1830</v>
      </c>
      <c r="G1496" s="170" t="s">
        <v>186</v>
      </c>
      <c r="H1496" s="171">
        <v>163.50999999999999</v>
      </c>
      <c r="I1496" s="172"/>
      <c r="J1496" s="173">
        <f>ROUND(I1496*H1496,2)</f>
        <v>0</v>
      </c>
      <c r="K1496" s="169" t="s">
        <v>161</v>
      </c>
      <c r="L1496" s="41"/>
      <c r="M1496" s="174" t="s">
        <v>3</v>
      </c>
      <c r="N1496" s="175" t="s">
        <v>43</v>
      </c>
      <c r="O1496" s="74"/>
      <c r="P1496" s="176">
        <f>O1496*H1496</f>
        <v>0</v>
      </c>
      <c r="Q1496" s="176">
        <v>0</v>
      </c>
      <c r="R1496" s="176">
        <f>Q1496*H1496</f>
        <v>0</v>
      </c>
      <c r="S1496" s="176">
        <v>0</v>
      </c>
      <c r="T1496" s="177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178" t="s">
        <v>322</v>
      </c>
      <c r="AT1496" s="178" t="s">
        <v>157</v>
      </c>
      <c r="AU1496" s="178" t="s">
        <v>82</v>
      </c>
      <c r="AY1496" s="21" t="s">
        <v>154</v>
      </c>
      <c r="BE1496" s="179">
        <f>IF(N1496="základní",J1496,0)</f>
        <v>0</v>
      </c>
      <c r="BF1496" s="179">
        <f>IF(N1496="snížená",J1496,0)</f>
        <v>0</v>
      </c>
      <c r="BG1496" s="179">
        <f>IF(N1496="zákl. přenesená",J1496,0)</f>
        <v>0</v>
      </c>
      <c r="BH1496" s="179">
        <f>IF(N1496="sníž. přenesená",J1496,0)</f>
        <v>0</v>
      </c>
      <c r="BI1496" s="179">
        <f>IF(N1496="nulová",J1496,0)</f>
        <v>0</v>
      </c>
      <c r="BJ1496" s="21" t="s">
        <v>80</v>
      </c>
      <c r="BK1496" s="179">
        <f>ROUND(I1496*H1496,2)</f>
        <v>0</v>
      </c>
      <c r="BL1496" s="21" t="s">
        <v>322</v>
      </c>
      <c r="BM1496" s="178" t="s">
        <v>1831</v>
      </c>
    </row>
    <row r="1497" s="2" customFormat="1">
      <c r="A1497" s="40"/>
      <c r="B1497" s="41"/>
      <c r="C1497" s="40"/>
      <c r="D1497" s="180" t="s">
        <v>164</v>
      </c>
      <c r="E1497" s="40"/>
      <c r="F1497" s="181" t="s">
        <v>1832</v>
      </c>
      <c r="G1497" s="40"/>
      <c r="H1497" s="40"/>
      <c r="I1497" s="182"/>
      <c r="J1497" s="40"/>
      <c r="K1497" s="40"/>
      <c r="L1497" s="41"/>
      <c r="M1497" s="183"/>
      <c r="N1497" s="184"/>
      <c r="O1497" s="74"/>
      <c r="P1497" s="74"/>
      <c r="Q1497" s="74"/>
      <c r="R1497" s="74"/>
      <c r="S1497" s="74"/>
      <c r="T1497" s="75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21" t="s">
        <v>164</v>
      </c>
      <c r="AU1497" s="21" t="s">
        <v>82</v>
      </c>
    </row>
    <row r="1498" s="14" customFormat="1">
      <c r="A1498" s="14"/>
      <c r="B1498" s="193"/>
      <c r="C1498" s="14"/>
      <c r="D1498" s="186" t="s">
        <v>166</v>
      </c>
      <c r="E1498" s="194" t="s">
        <v>3</v>
      </c>
      <c r="F1498" s="195" t="s">
        <v>726</v>
      </c>
      <c r="G1498" s="14"/>
      <c r="H1498" s="196">
        <v>163.50999999999999</v>
      </c>
      <c r="I1498" s="197"/>
      <c r="J1498" s="14"/>
      <c r="K1498" s="14"/>
      <c r="L1498" s="193"/>
      <c r="M1498" s="198"/>
      <c r="N1498" s="199"/>
      <c r="O1498" s="199"/>
      <c r="P1498" s="199"/>
      <c r="Q1498" s="199"/>
      <c r="R1498" s="199"/>
      <c r="S1498" s="199"/>
      <c r="T1498" s="20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194" t="s">
        <v>166</v>
      </c>
      <c r="AU1498" s="194" t="s">
        <v>82</v>
      </c>
      <c r="AV1498" s="14" t="s">
        <v>82</v>
      </c>
      <c r="AW1498" s="14" t="s">
        <v>34</v>
      </c>
      <c r="AX1498" s="14" t="s">
        <v>80</v>
      </c>
      <c r="AY1498" s="194" t="s">
        <v>154</v>
      </c>
    </row>
    <row r="1499" s="2" customFormat="1" ht="33" customHeight="1">
      <c r="A1499" s="40"/>
      <c r="B1499" s="166"/>
      <c r="C1499" s="167" t="s">
        <v>1833</v>
      </c>
      <c r="D1499" s="167" t="s">
        <v>157</v>
      </c>
      <c r="E1499" s="168" t="s">
        <v>1834</v>
      </c>
      <c r="F1499" s="169" t="s">
        <v>1835</v>
      </c>
      <c r="G1499" s="170" t="s">
        <v>160</v>
      </c>
      <c r="H1499" s="171">
        <v>110.5</v>
      </c>
      <c r="I1499" s="172"/>
      <c r="J1499" s="173">
        <f>ROUND(I1499*H1499,2)</f>
        <v>0</v>
      </c>
      <c r="K1499" s="169" t="s">
        <v>161</v>
      </c>
      <c r="L1499" s="41"/>
      <c r="M1499" s="174" t="s">
        <v>3</v>
      </c>
      <c r="N1499" s="175" t="s">
        <v>43</v>
      </c>
      <c r="O1499" s="74"/>
      <c r="P1499" s="176">
        <f>O1499*H1499</f>
        <v>0</v>
      </c>
      <c r="Q1499" s="176">
        <v>0.00058</v>
      </c>
      <c r="R1499" s="176">
        <f>Q1499*H1499</f>
        <v>0.064089999999999994</v>
      </c>
      <c r="S1499" s="176">
        <v>0</v>
      </c>
      <c r="T1499" s="177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178" t="s">
        <v>322</v>
      </c>
      <c r="AT1499" s="178" t="s">
        <v>157</v>
      </c>
      <c r="AU1499" s="178" t="s">
        <v>82</v>
      </c>
      <c r="AY1499" s="21" t="s">
        <v>154</v>
      </c>
      <c r="BE1499" s="179">
        <f>IF(N1499="základní",J1499,0)</f>
        <v>0</v>
      </c>
      <c r="BF1499" s="179">
        <f>IF(N1499="snížená",J1499,0)</f>
        <v>0</v>
      </c>
      <c r="BG1499" s="179">
        <f>IF(N1499="zákl. přenesená",J1499,0)</f>
        <v>0</v>
      </c>
      <c r="BH1499" s="179">
        <f>IF(N1499="sníž. přenesená",J1499,0)</f>
        <v>0</v>
      </c>
      <c r="BI1499" s="179">
        <f>IF(N1499="nulová",J1499,0)</f>
        <v>0</v>
      </c>
      <c r="BJ1499" s="21" t="s">
        <v>80</v>
      </c>
      <c r="BK1499" s="179">
        <f>ROUND(I1499*H1499,2)</f>
        <v>0</v>
      </c>
      <c r="BL1499" s="21" t="s">
        <v>322</v>
      </c>
      <c r="BM1499" s="178" t="s">
        <v>1836</v>
      </c>
    </row>
    <row r="1500" s="2" customFormat="1">
      <c r="A1500" s="40"/>
      <c r="B1500" s="41"/>
      <c r="C1500" s="40"/>
      <c r="D1500" s="180" t="s">
        <v>164</v>
      </c>
      <c r="E1500" s="40"/>
      <c r="F1500" s="181" t="s">
        <v>1837</v>
      </c>
      <c r="G1500" s="40"/>
      <c r="H1500" s="40"/>
      <c r="I1500" s="182"/>
      <c r="J1500" s="40"/>
      <c r="K1500" s="40"/>
      <c r="L1500" s="41"/>
      <c r="M1500" s="183"/>
      <c r="N1500" s="184"/>
      <c r="O1500" s="74"/>
      <c r="P1500" s="74"/>
      <c r="Q1500" s="74"/>
      <c r="R1500" s="74"/>
      <c r="S1500" s="74"/>
      <c r="T1500" s="75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21" t="s">
        <v>164</v>
      </c>
      <c r="AU1500" s="21" t="s">
        <v>82</v>
      </c>
    </row>
    <row r="1501" s="13" customFormat="1">
      <c r="A1501" s="13"/>
      <c r="B1501" s="185"/>
      <c r="C1501" s="13"/>
      <c r="D1501" s="186" t="s">
        <v>166</v>
      </c>
      <c r="E1501" s="187" t="s">
        <v>3</v>
      </c>
      <c r="F1501" s="188" t="s">
        <v>195</v>
      </c>
      <c r="G1501" s="13"/>
      <c r="H1501" s="187" t="s">
        <v>3</v>
      </c>
      <c r="I1501" s="189"/>
      <c r="J1501" s="13"/>
      <c r="K1501" s="13"/>
      <c r="L1501" s="185"/>
      <c r="M1501" s="190"/>
      <c r="N1501" s="191"/>
      <c r="O1501" s="191"/>
      <c r="P1501" s="191"/>
      <c r="Q1501" s="191"/>
      <c r="R1501" s="191"/>
      <c r="S1501" s="191"/>
      <c r="T1501" s="19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187" t="s">
        <v>166</v>
      </c>
      <c r="AU1501" s="187" t="s">
        <v>82</v>
      </c>
      <c r="AV1501" s="13" t="s">
        <v>80</v>
      </c>
      <c r="AW1501" s="13" t="s">
        <v>34</v>
      </c>
      <c r="AX1501" s="13" t="s">
        <v>72</v>
      </c>
      <c r="AY1501" s="187" t="s">
        <v>154</v>
      </c>
    </row>
    <row r="1502" s="14" customFormat="1">
      <c r="A1502" s="14"/>
      <c r="B1502" s="193"/>
      <c r="C1502" s="14"/>
      <c r="D1502" s="186" t="s">
        <v>166</v>
      </c>
      <c r="E1502" s="194" t="s">
        <v>3</v>
      </c>
      <c r="F1502" s="195" t="s">
        <v>1838</v>
      </c>
      <c r="G1502" s="14"/>
      <c r="H1502" s="196">
        <v>10.550000000000001</v>
      </c>
      <c r="I1502" s="197"/>
      <c r="J1502" s="14"/>
      <c r="K1502" s="14"/>
      <c r="L1502" s="193"/>
      <c r="M1502" s="198"/>
      <c r="N1502" s="199"/>
      <c r="O1502" s="199"/>
      <c r="P1502" s="199"/>
      <c r="Q1502" s="199"/>
      <c r="R1502" s="199"/>
      <c r="S1502" s="199"/>
      <c r="T1502" s="20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194" t="s">
        <v>166</v>
      </c>
      <c r="AU1502" s="194" t="s">
        <v>82</v>
      </c>
      <c r="AV1502" s="14" t="s">
        <v>82</v>
      </c>
      <c r="AW1502" s="14" t="s">
        <v>34</v>
      </c>
      <c r="AX1502" s="14" t="s">
        <v>72</v>
      </c>
      <c r="AY1502" s="194" t="s">
        <v>154</v>
      </c>
    </row>
    <row r="1503" s="14" customFormat="1">
      <c r="A1503" s="14"/>
      <c r="B1503" s="193"/>
      <c r="C1503" s="14"/>
      <c r="D1503" s="186" t="s">
        <v>166</v>
      </c>
      <c r="E1503" s="194" t="s">
        <v>3</v>
      </c>
      <c r="F1503" s="195" t="s">
        <v>1839</v>
      </c>
      <c r="G1503" s="14"/>
      <c r="H1503" s="196">
        <v>4.7199999999999998</v>
      </c>
      <c r="I1503" s="197"/>
      <c r="J1503" s="14"/>
      <c r="K1503" s="14"/>
      <c r="L1503" s="193"/>
      <c r="M1503" s="198"/>
      <c r="N1503" s="199"/>
      <c r="O1503" s="199"/>
      <c r="P1503" s="199"/>
      <c r="Q1503" s="199"/>
      <c r="R1503" s="199"/>
      <c r="S1503" s="199"/>
      <c r="T1503" s="20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194" t="s">
        <v>166</v>
      </c>
      <c r="AU1503" s="194" t="s">
        <v>82</v>
      </c>
      <c r="AV1503" s="14" t="s">
        <v>82</v>
      </c>
      <c r="AW1503" s="14" t="s">
        <v>34</v>
      </c>
      <c r="AX1503" s="14" t="s">
        <v>72</v>
      </c>
      <c r="AY1503" s="194" t="s">
        <v>154</v>
      </c>
    </row>
    <row r="1504" s="14" customFormat="1">
      <c r="A1504" s="14"/>
      <c r="B1504" s="193"/>
      <c r="C1504" s="14"/>
      <c r="D1504" s="186" t="s">
        <v>166</v>
      </c>
      <c r="E1504" s="194" t="s">
        <v>3</v>
      </c>
      <c r="F1504" s="195" t="s">
        <v>1840</v>
      </c>
      <c r="G1504" s="14"/>
      <c r="H1504" s="196">
        <v>10.6</v>
      </c>
      <c r="I1504" s="197"/>
      <c r="J1504" s="14"/>
      <c r="K1504" s="14"/>
      <c r="L1504" s="193"/>
      <c r="M1504" s="198"/>
      <c r="N1504" s="199"/>
      <c r="O1504" s="199"/>
      <c r="P1504" s="199"/>
      <c r="Q1504" s="199"/>
      <c r="R1504" s="199"/>
      <c r="S1504" s="199"/>
      <c r="T1504" s="200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194" t="s">
        <v>166</v>
      </c>
      <c r="AU1504" s="194" t="s">
        <v>82</v>
      </c>
      <c r="AV1504" s="14" t="s">
        <v>82</v>
      </c>
      <c r="AW1504" s="14" t="s">
        <v>34</v>
      </c>
      <c r="AX1504" s="14" t="s">
        <v>72</v>
      </c>
      <c r="AY1504" s="194" t="s">
        <v>154</v>
      </c>
    </row>
    <row r="1505" s="14" customFormat="1">
      <c r="A1505" s="14"/>
      <c r="B1505" s="193"/>
      <c r="C1505" s="14"/>
      <c r="D1505" s="186" t="s">
        <v>166</v>
      </c>
      <c r="E1505" s="194" t="s">
        <v>3</v>
      </c>
      <c r="F1505" s="195" t="s">
        <v>1841</v>
      </c>
      <c r="G1505" s="14"/>
      <c r="H1505" s="196">
        <v>8.7599999999999998</v>
      </c>
      <c r="I1505" s="197"/>
      <c r="J1505" s="14"/>
      <c r="K1505" s="14"/>
      <c r="L1505" s="193"/>
      <c r="M1505" s="198"/>
      <c r="N1505" s="199"/>
      <c r="O1505" s="199"/>
      <c r="P1505" s="199"/>
      <c r="Q1505" s="199"/>
      <c r="R1505" s="199"/>
      <c r="S1505" s="199"/>
      <c r="T1505" s="20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194" t="s">
        <v>166</v>
      </c>
      <c r="AU1505" s="194" t="s">
        <v>82</v>
      </c>
      <c r="AV1505" s="14" t="s">
        <v>82</v>
      </c>
      <c r="AW1505" s="14" t="s">
        <v>34</v>
      </c>
      <c r="AX1505" s="14" t="s">
        <v>72</v>
      </c>
      <c r="AY1505" s="194" t="s">
        <v>154</v>
      </c>
    </row>
    <row r="1506" s="14" customFormat="1">
      <c r="A1506" s="14"/>
      <c r="B1506" s="193"/>
      <c r="C1506" s="14"/>
      <c r="D1506" s="186" t="s">
        <v>166</v>
      </c>
      <c r="E1506" s="194" t="s">
        <v>3</v>
      </c>
      <c r="F1506" s="195" t="s">
        <v>1842</v>
      </c>
      <c r="G1506" s="14"/>
      <c r="H1506" s="196">
        <v>11.220000000000001</v>
      </c>
      <c r="I1506" s="197"/>
      <c r="J1506" s="14"/>
      <c r="K1506" s="14"/>
      <c r="L1506" s="193"/>
      <c r="M1506" s="198"/>
      <c r="N1506" s="199"/>
      <c r="O1506" s="199"/>
      <c r="P1506" s="199"/>
      <c r="Q1506" s="199"/>
      <c r="R1506" s="199"/>
      <c r="S1506" s="199"/>
      <c r="T1506" s="200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194" t="s">
        <v>166</v>
      </c>
      <c r="AU1506" s="194" t="s">
        <v>82</v>
      </c>
      <c r="AV1506" s="14" t="s">
        <v>82</v>
      </c>
      <c r="AW1506" s="14" t="s">
        <v>34</v>
      </c>
      <c r="AX1506" s="14" t="s">
        <v>72</v>
      </c>
      <c r="AY1506" s="194" t="s">
        <v>154</v>
      </c>
    </row>
    <row r="1507" s="14" customFormat="1">
      <c r="A1507" s="14"/>
      <c r="B1507" s="193"/>
      <c r="C1507" s="14"/>
      <c r="D1507" s="186" t="s">
        <v>166</v>
      </c>
      <c r="E1507" s="194" t="s">
        <v>3</v>
      </c>
      <c r="F1507" s="195" t="s">
        <v>1843</v>
      </c>
      <c r="G1507" s="14"/>
      <c r="H1507" s="196">
        <v>10.5</v>
      </c>
      <c r="I1507" s="197"/>
      <c r="J1507" s="14"/>
      <c r="K1507" s="14"/>
      <c r="L1507" s="193"/>
      <c r="M1507" s="198"/>
      <c r="N1507" s="199"/>
      <c r="O1507" s="199"/>
      <c r="P1507" s="199"/>
      <c r="Q1507" s="199"/>
      <c r="R1507" s="199"/>
      <c r="S1507" s="199"/>
      <c r="T1507" s="200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194" t="s">
        <v>166</v>
      </c>
      <c r="AU1507" s="194" t="s">
        <v>82</v>
      </c>
      <c r="AV1507" s="14" t="s">
        <v>82</v>
      </c>
      <c r="AW1507" s="14" t="s">
        <v>34</v>
      </c>
      <c r="AX1507" s="14" t="s">
        <v>72</v>
      </c>
      <c r="AY1507" s="194" t="s">
        <v>154</v>
      </c>
    </row>
    <row r="1508" s="14" customFormat="1">
      <c r="A1508" s="14"/>
      <c r="B1508" s="193"/>
      <c r="C1508" s="14"/>
      <c r="D1508" s="186" t="s">
        <v>166</v>
      </c>
      <c r="E1508" s="194" t="s">
        <v>3</v>
      </c>
      <c r="F1508" s="195" t="s">
        <v>1844</v>
      </c>
      <c r="G1508" s="14"/>
      <c r="H1508" s="196">
        <v>13.48</v>
      </c>
      <c r="I1508" s="197"/>
      <c r="J1508" s="14"/>
      <c r="K1508" s="14"/>
      <c r="L1508" s="193"/>
      <c r="M1508" s="198"/>
      <c r="N1508" s="199"/>
      <c r="O1508" s="199"/>
      <c r="P1508" s="199"/>
      <c r="Q1508" s="199"/>
      <c r="R1508" s="199"/>
      <c r="S1508" s="199"/>
      <c r="T1508" s="20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194" t="s">
        <v>166</v>
      </c>
      <c r="AU1508" s="194" t="s">
        <v>82</v>
      </c>
      <c r="AV1508" s="14" t="s">
        <v>82</v>
      </c>
      <c r="AW1508" s="14" t="s">
        <v>34</v>
      </c>
      <c r="AX1508" s="14" t="s">
        <v>72</v>
      </c>
      <c r="AY1508" s="194" t="s">
        <v>154</v>
      </c>
    </row>
    <row r="1509" s="14" customFormat="1">
      <c r="A1509" s="14"/>
      <c r="B1509" s="193"/>
      <c r="C1509" s="14"/>
      <c r="D1509" s="186" t="s">
        <v>166</v>
      </c>
      <c r="E1509" s="194" t="s">
        <v>3</v>
      </c>
      <c r="F1509" s="195" t="s">
        <v>1845</v>
      </c>
      <c r="G1509" s="14"/>
      <c r="H1509" s="196">
        <v>2.7000000000000002</v>
      </c>
      <c r="I1509" s="197"/>
      <c r="J1509" s="14"/>
      <c r="K1509" s="14"/>
      <c r="L1509" s="193"/>
      <c r="M1509" s="198"/>
      <c r="N1509" s="199"/>
      <c r="O1509" s="199"/>
      <c r="P1509" s="199"/>
      <c r="Q1509" s="199"/>
      <c r="R1509" s="199"/>
      <c r="S1509" s="199"/>
      <c r="T1509" s="20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194" t="s">
        <v>166</v>
      </c>
      <c r="AU1509" s="194" t="s">
        <v>82</v>
      </c>
      <c r="AV1509" s="14" t="s">
        <v>82</v>
      </c>
      <c r="AW1509" s="14" t="s">
        <v>34</v>
      </c>
      <c r="AX1509" s="14" t="s">
        <v>72</v>
      </c>
      <c r="AY1509" s="194" t="s">
        <v>154</v>
      </c>
    </row>
    <row r="1510" s="13" customFormat="1">
      <c r="A1510" s="13"/>
      <c r="B1510" s="185"/>
      <c r="C1510" s="13"/>
      <c r="D1510" s="186" t="s">
        <v>166</v>
      </c>
      <c r="E1510" s="187" t="s">
        <v>3</v>
      </c>
      <c r="F1510" s="188" t="s">
        <v>222</v>
      </c>
      <c r="G1510" s="13"/>
      <c r="H1510" s="187" t="s">
        <v>3</v>
      </c>
      <c r="I1510" s="189"/>
      <c r="J1510" s="13"/>
      <c r="K1510" s="13"/>
      <c r="L1510" s="185"/>
      <c r="M1510" s="190"/>
      <c r="N1510" s="191"/>
      <c r="O1510" s="191"/>
      <c r="P1510" s="191"/>
      <c r="Q1510" s="191"/>
      <c r="R1510" s="191"/>
      <c r="S1510" s="191"/>
      <c r="T1510" s="19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187" t="s">
        <v>166</v>
      </c>
      <c r="AU1510" s="187" t="s">
        <v>82</v>
      </c>
      <c r="AV1510" s="13" t="s">
        <v>80</v>
      </c>
      <c r="AW1510" s="13" t="s">
        <v>34</v>
      </c>
      <c r="AX1510" s="13" t="s">
        <v>72</v>
      </c>
      <c r="AY1510" s="187" t="s">
        <v>154</v>
      </c>
    </row>
    <row r="1511" s="14" customFormat="1">
      <c r="A1511" s="14"/>
      <c r="B1511" s="193"/>
      <c r="C1511" s="14"/>
      <c r="D1511" s="186" t="s">
        <v>166</v>
      </c>
      <c r="E1511" s="194" t="s">
        <v>3</v>
      </c>
      <c r="F1511" s="195" t="s">
        <v>1846</v>
      </c>
      <c r="G1511" s="14"/>
      <c r="H1511" s="196">
        <v>14.859999999999999</v>
      </c>
      <c r="I1511" s="197"/>
      <c r="J1511" s="14"/>
      <c r="K1511" s="14"/>
      <c r="L1511" s="193"/>
      <c r="M1511" s="198"/>
      <c r="N1511" s="199"/>
      <c r="O1511" s="199"/>
      <c r="P1511" s="199"/>
      <c r="Q1511" s="199"/>
      <c r="R1511" s="199"/>
      <c r="S1511" s="199"/>
      <c r="T1511" s="20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194" t="s">
        <v>166</v>
      </c>
      <c r="AU1511" s="194" t="s">
        <v>82</v>
      </c>
      <c r="AV1511" s="14" t="s">
        <v>82</v>
      </c>
      <c r="AW1511" s="14" t="s">
        <v>34</v>
      </c>
      <c r="AX1511" s="14" t="s">
        <v>72</v>
      </c>
      <c r="AY1511" s="194" t="s">
        <v>154</v>
      </c>
    </row>
    <row r="1512" s="14" customFormat="1">
      <c r="A1512" s="14"/>
      <c r="B1512" s="193"/>
      <c r="C1512" s="14"/>
      <c r="D1512" s="186" t="s">
        <v>166</v>
      </c>
      <c r="E1512" s="194" t="s">
        <v>3</v>
      </c>
      <c r="F1512" s="195" t="s">
        <v>1847</v>
      </c>
      <c r="G1512" s="14"/>
      <c r="H1512" s="196">
        <v>7.5499999999999998</v>
      </c>
      <c r="I1512" s="197"/>
      <c r="J1512" s="14"/>
      <c r="K1512" s="14"/>
      <c r="L1512" s="193"/>
      <c r="M1512" s="198"/>
      <c r="N1512" s="199"/>
      <c r="O1512" s="199"/>
      <c r="P1512" s="199"/>
      <c r="Q1512" s="199"/>
      <c r="R1512" s="199"/>
      <c r="S1512" s="199"/>
      <c r="T1512" s="200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194" t="s">
        <v>166</v>
      </c>
      <c r="AU1512" s="194" t="s">
        <v>82</v>
      </c>
      <c r="AV1512" s="14" t="s">
        <v>82</v>
      </c>
      <c r="AW1512" s="14" t="s">
        <v>34</v>
      </c>
      <c r="AX1512" s="14" t="s">
        <v>72</v>
      </c>
      <c r="AY1512" s="194" t="s">
        <v>154</v>
      </c>
    </row>
    <row r="1513" s="14" customFormat="1">
      <c r="A1513" s="14"/>
      <c r="B1513" s="193"/>
      <c r="C1513" s="14"/>
      <c r="D1513" s="186" t="s">
        <v>166</v>
      </c>
      <c r="E1513" s="194" t="s">
        <v>3</v>
      </c>
      <c r="F1513" s="195" t="s">
        <v>1848</v>
      </c>
      <c r="G1513" s="14"/>
      <c r="H1513" s="196">
        <v>9.3599999999999994</v>
      </c>
      <c r="I1513" s="197"/>
      <c r="J1513" s="14"/>
      <c r="K1513" s="14"/>
      <c r="L1513" s="193"/>
      <c r="M1513" s="198"/>
      <c r="N1513" s="199"/>
      <c r="O1513" s="199"/>
      <c r="P1513" s="199"/>
      <c r="Q1513" s="199"/>
      <c r="R1513" s="199"/>
      <c r="S1513" s="199"/>
      <c r="T1513" s="20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194" t="s">
        <v>166</v>
      </c>
      <c r="AU1513" s="194" t="s">
        <v>82</v>
      </c>
      <c r="AV1513" s="14" t="s">
        <v>82</v>
      </c>
      <c r="AW1513" s="14" t="s">
        <v>34</v>
      </c>
      <c r="AX1513" s="14" t="s">
        <v>72</v>
      </c>
      <c r="AY1513" s="194" t="s">
        <v>154</v>
      </c>
    </row>
    <row r="1514" s="13" customFormat="1">
      <c r="A1514" s="13"/>
      <c r="B1514" s="185"/>
      <c r="C1514" s="13"/>
      <c r="D1514" s="186" t="s">
        <v>166</v>
      </c>
      <c r="E1514" s="187" t="s">
        <v>3</v>
      </c>
      <c r="F1514" s="188" t="s">
        <v>246</v>
      </c>
      <c r="G1514" s="13"/>
      <c r="H1514" s="187" t="s">
        <v>3</v>
      </c>
      <c r="I1514" s="189"/>
      <c r="J1514" s="13"/>
      <c r="K1514" s="13"/>
      <c r="L1514" s="185"/>
      <c r="M1514" s="190"/>
      <c r="N1514" s="191"/>
      <c r="O1514" s="191"/>
      <c r="P1514" s="191"/>
      <c r="Q1514" s="191"/>
      <c r="R1514" s="191"/>
      <c r="S1514" s="191"/>
      <c r="T1514" s="19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187" t="s">
        <v>166</v>
      </c>
      <c r="AU1514" s="187" t="s">
        <v>82</v>
      </c>
      <c r="AV1514" s="13" t="s">
        <v>80</v>
      </c>
      <c r="AW1514" s="13" t="s">
        <v>34</v>
      </c>
      <c r="AX1514" s="13" t="s">
        <v>72</v>
      </c>
      <c r="AY1514" s="187" t="s">
        <v>154</v>
      </c>
    </row>
    <row r="1515" s="14" customFormat="1">
      <c r="A1515" s="14"/>
      <c r="B1515" s="193"/>
      <c r="C1515" s="14"/>
      <c r="D1515" s="186" t="s">
        <v>166</v>
      </c>
      <c r="E1515" s="194" t="s">
        <v>3</v>
      </c>
      <c r="F1515" s="195" t="s">
        <v>1849</v>
      </c>
      <c r="G1515" s="14"/>
      <c r="H1515" s="196">
        <v>6.2000000000000002</v>
      </c>
      <c r="I1515" s="197"/>
      <c r="J1515" s="14"/>
      <c r="K1515" s="14"/>
      <c r="L1515" s="193"/>
      <c r="M1515" s="198"/>
      <c r="N1515" s="199"/>
      <c r="O1515" s="199"/>
      <c r="P1515" s="199"/>
      <c r="Q1515" s="199"/>
      <c r="R1515" s="199"/>
      <c r="S1515" s="199"/>
      <c r="T1515" s="20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194" t="s">
        <v>166</v>
      </c>
      <c r="AU1515" s="194" t="s">
        <v>82</v>
      </c>
      <c r="AV1515" s="14" t="s">
        <v>82</v>
      </c>
      <c r="AW1515" s="14" t="s">
        <v>34</v>
      </c>
      <c r="AX1515" s="14" t="s">
        <v>72</v>
      </c>
      <c r="AY1515" s="194" t="s">
        <v>154</v>
      </c>
    </row>
    <row r="1516" s="15" customFormat="1">
      <c r="A1516" s="15"/>
      <c r="B1516" s="201"/>
      <c r="C1516" s="15"/>
      <c r="D1516" s="186" t="s">
        <v>166</v>
      </c>
      <c r="E1516" s="202" t="s">
        <v>3</v>
      </c>
      <c r="F1516" s="203" t="s">
        <v>171</v>
      </c>
      <c r="G1516" s="15"/>
      <c r="H1516" s="204">
        <v>110.5</v>
      </c>
      <c r="I1516" s="205"/>
      <c r="J1516" s="15"/>
      <c r="K1516" s="15"/>
      <c r="L1516" s="201"/>
      <c r="M1516" s="206"/>
      <c r="N1516" s="207"/>
      <c r="O1516" s="207"/>
      <c r="P1516" s="207"/>
      <c r="Q1516" s="207"/>
      <c r="R1516" s="207"/>
      <c r="S1516" s="207"/>
      <c r="T1516" s="208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02" t="s">
        <v>166</v>
      </c>
      <c r="AU1516" s="202" t="s">
        <v>82</v>
      </c>
      <c r="AV1516" s="15" t="s">
        <v>162</v>
      </c>
      <c r="AW1516" s="15" t="s">
        <v>34</v>
      </c>
      <c r="AX1516" s="15" t="s">
        <v>80</v>
      </c>
      <c r="AY1516" s="202" t="s">
        <v>154</v>
      </c>
    </row>
    <row r="1517" s="2" customFormat="1" ht="37.8" customHeight="1">
      <c r="A1517" s="40"/>
      <c r="B1517" s="166"/>
      <c r="C1517" s="167" t="s">
        <v>1850</v>
      </c>
      <c r="D1517" s="167" t="s">
        <v>157</v>
      </c>
      <c r="E1517" s="168" t="s">
        <v>1851</v>
      </c>
      <c r="F1517" s="169" t="s">
        <v>1852</v>
      </c>
      <c r="G1517" s="170" t="s">
        <v>160</v>
      </c>
      <c r="H1517" s="171">
        <v>48.956000000000003</v>
      </c>
      <c r="I1517" s="172"/>
      <c r="J1517" s="173">
        <f>ROUND(I1517*H1517,2)</f>
        <v>0</v>
      </c>
      <c r="K1517" s="169" t="s">
        <v>161</v>
      </c>
      <c r="L1517" s="41"/>
      <c r="M1517" s="174" t="s">
        <v>3</v>
      </c>
      <c r="N1517" s="175" t="s">
        <v>43</v>
      </c>
      <c r="O1517" s="74"/>
      <c r="P1517" s="176">
        <f>O1517*H1517</f>
        <v>0</v>
      </c>
      <c r="Q1517" s="176">
        <v>0.00042999999999999999</v>
      </c>
      <c r="R1517" s="176">
        <f>Q1517*H1517</f>
        <v>0.02105108</v>
      </c>
      <c r="S1517" s="176">
        <v>0</v>
      </c>
      <c r="T1517" s="177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178" t="s">
        <v>322</v>
      </c>
      <c r="AT1517" s="178" t="s">
        <v>157</v>
      </c>
      <c r="AU1517" s="178" t="s">
        <v>82</v>
      </c>
      <c r="AY1517" s="21" t="s">
        <v>154</v>
      </c>
      <c r="BE1517" s="179">
        <f>IF(N1517="základní",J1517,0)</f>
        <v>0</v>
      </c>
      <c r="BF1517" s="179">
        <f>IF(N1517="snížená",J1517,0)</f>
        <v>0</v>
      </c>
      <c r="BG1517" s="179">
        <f>IF(N1517="zákl. přenesená",J1517,0)</f>
        <v>0</v>
      </c>
      <c r="BH1517" s="179">
        <f>IF(N1517="sníž. přenesená",J1517,0)</f>
        <v>0</v>
      </c>
      <c r="BI1517" s="179">
        <f>IF(N1517="nulová",J1517,0)</f>
        <v>0</v>
      </c>
      <c r="BJ1517" s="21" t="s">
        <v>80</v>
      </c>
      <c r="BK1517" s="179">
        <f>ROUND(I1517*H1517,2)</f>
        <v>0</v>
      </c>
      <c r="BL1517" s="21" t="s">
        <v>322</v>
      </c>
      <c r="BM1517" s="178" t="s">
        <v>1853</v>
      </c>
    </row>
    <row r="1518" s="2" customFormat="1">
      <c r="A1518" s="40"/>
      <c r="B1518" s="41"/>
      <c r="C1518" s="40"/>
      <c r="D1518" s="180" t="s">
        <v>164</v>
      </c>
      <c r="E1518" s="40"/>
      <c r="F1518" s="181" t="s">
        <v>1854</v>
      </c>
      <c r="G1518" s="40"/>
      <c r="H1518" s="40"/>
      <c r="I1518" s="182"/>
      <c r="J1518" s="40"/>
      <c r="K1518" s="40"/>
      <c r="L1518" s="41"/>
      <c r="M1518" s="183"/>
      <c r="N1518" s="184"/>
      <c r="O1518" s="74"/>
      <c r="P1518" s="74"/>
      <c r="Q1518" s="74"/>
      <c r="R1518" s="74"/>
      <c r="S1518" s="74"/>
      <c r="T1518" s="75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21" t="s">
        <v>164</v>
      </c>
      <c r="AU1518" s="21" t="s">
        <v>82</v>
      </c>
    </row>
    <row r="1519" s="13" customFormat="1">
      <c r="A1519" s="13"/>
      <c r="B1519" s="185"/>
      <c r="C1519" s="13"/>
      <c r="D1519" s="186" t="s">
        <v>166</v>
      </c>
      <c r="E1519" s="187" t="s">
        <v>3</v>
      </c>
      <c r="F1519" s="188" t="s">
        <v>1855</v>
      </c>
      <c r="G1519" s="13"/>
      <c r="H1519" s="187" t="s">
        <v>3</v>
      </c>
      <c r="I1519" s="189"/>
      <c r="J1519" s="13"/>
      <c r="K1519" s="13"/>
      <c r="L1519" s="185"/>
      <c r="M1519" s="190"/>
      <c r="N1519" s="191"/>
      <c r="O1519" s="191"/>
      <c r="P1519" s="191"/>
      <c r="Q1519" s="191"/>
      <c r="R1519" s="191"/>
      <c r="S1519" s="191"/>
      <c r="T1519" s="19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187" t="s">
        <v>166</v>
      </c>
      <c r="AU1519" s="187" t="s">
        <v>82</v>
      </c>
      <c r="AV1519" s="13" t="s">
        <v>80</v>
      </c>
      <c r="AW1519" s="13" t="s">
        <v>34</v>
      </c>
      <c r="AX1519" s="13" t="s">
        <v>72</v>
      </c>
      <c r="AY1519" s="187" t="s">
        <v>154</v>
      </c>
    </row>
    <row r="1520" s="14" customFormat="1">
      <c r="A1520" s="14"/>
      <c r="B1520" s="193"/>
      <c r="C1520" s="14"/>
      <c r="D1520" s="186" t="s">
        <v>166</v>
      </c>
      <c r="E1520" s="194" t="s">
        <v>3</v>
      </c>
      <c r="F1520" s="195" t="s">
        <v>1856</v>
      </c>
      <c r="G1520" s="14"/>
      <c r="H1520" s="196">
        <v>2.556</v>
      </c>
      <c r="I1520" s="197"/>
      <c r="J1520" s="14"/>
      <c r="K1520" s="14"/>
      <c r="L1520" s="193"/>
      <c r="M1520" s="198"/>
      <c r="N1520" s="199"/>
      <c r="O1520" s="199"/>
      <c r="P1520" s="199"/>
      <c r="Q1520" s="199"/>
      <c r="R1520" s="199"/>
      <c r="S1520" s="199"/>
      <c r="T1520" s="200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194" t="s">
        <v>166</v>
      </c>
      <c r="AU1520" s="194" t="s">
        <v>82</v>
      </c>
      <c r="AV1520" s="14" t="s">
        <v>82</v>
      </c>
      <c r="AW1520" s="14" t="s">
        <v>34</v>
      </c>
      <c r="AX1520" s="14" t="s">
        <v>72</v>
      </c>
      <c r="AY1520" s="194" t="s">
        <v>154</v>
      </c>
    </row>
    <row r="1521" s="14" customFormat="1">
      <c r="A1521" s="14"/>
      <c r="B1521" s="193"/>
      <c r="C1521" s="14"/>
      <c r="D1521" s="186" t="s">
        <v>166</v>
      </c>
      <c r="E1521" s="194" t="s">
        <v>3</v>
      </c>
      <c r="F1521" s="195" t="s">
        <v>1857</v>
      </c>
      <c r="G1521" s="14"/>
      <c r="H1521" s="196">
        <v>34.880000000000003</v>
      </c>
      <c r="I1521" s="197"/>
      <c r="J1521" s="14"/>
      <c r="K1521" s="14"/>
      <c r="L1521" s="193"/>
      <c r="M1521" s="198"/>
      <c r="N1521" s="199"/>
      <c r="O1521" s="199"/>
      <c r="P1521" s="199"/>
      <c r="Q1521" s="199"/>
      <c r="R1521" s="199"/>
      <c r="S1521" s="199"/>
      <c r="T1521" s="200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194" t="s">
        <v>166</v>
      </c>
      <c r="AU1521" s="194" t="s">
        <v>82</v>
      </c>
      <c r="AV1521" s="14" t="s">
        <v>82</v>
      </c>
      <c r="AW1521" s="14" t="s">
        <v>34</v>
      </c>
      <c r="AX1521" s="14" t="s">
        <v>72</v>
      </c>
      <c r="AY1521" s="194" t="s">
        <v>154</v>
      </c>
    </row>
    <row r="1522" s="13" customFormat="1">
      <c r="A1522" s="13"/>
      <c r="B1522" s="185"/>
      <c r="C1522" s="13"/>
      <c r="D1522" s="186" t="s">
        <v>166</v>
      </c>
      <c r="E1522" s="187" t="s">
        <v>3</v>
      </c>
      <c r="F1522" s="188" t="s">
        <v>1858</v>
      </c>
      <c r="G1522" s="13"/>
      <c r="H1522" s="187" t="s">
        <v>3</v>
      </c>
      <c r="I1522" s="189"/>
      <c r="J1522" s="13"/>
      <c r="K1522" s="13"/>
      <c r="L1522" s="185"/>
      <c r="M1522" s="190"/>
      <c r="N1522" s="191"/>
      <c r="O1522" s="191"/>
      <c r="P1522" s="191"/>
      <c r="Q1522" s="191"/>
      <c r="R1522" s="191"/>
      <c r="S1522" s="191"/>
      <c r="T1522" s="19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187" t="s">
        <v>166</v>
      </c>
      <c r="AU1522" s="187" t="s">
        <v>82</v>
      </c>
      <c r="AV1522" s="13" t="s">
        <v>80</v>
      </c>
      <c r="AW1522" s="13" t="s">
        <v>34</v>
      </c>
      <c r="AX1522" s="13" t="s">
        <v>72</v>
      </c>
      <c r="AY1522" s="187" t="s">
        <v>154</v>
      </c>
    </row>
    <row r="1523" s="14" customFormat="1">
      <c r="A1523" s="14"/>
      <c r="B1523" s="193"/>
      <c r="C1523" s="14"/>
      <c r="D1523" s="186" t="s">
        <v>166</v>
      </c>
      <c r="E1523" s="194" t="s">
        <v>3</v>
      </c>
      <c r="F1523" s="195" t="s">
        <v>1859</v>
      </c>
      <c r="G1523" s="14"/>
      <c r="H1523" s="196">
        <v>11.52</v>
      </c>
      <c r="I1523" s="197"/>
      <c r="J1523" s="14"/>
      <c r="K1523" s="14"/>
      <c r="L1523" s="193"/>
      <c r="M1523" s="198"/>
      <c r="N1523" s="199"/>
      <c r="O1523" s="199"/>
      <c r="P1523" s="199"/>
      <c r="Q1523" s="199"/>
      <c r="R1523" s="199"/>
      <c r="S1523" s="199"/>
      <c r="T1523" s="20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194" t="s">
        <v>166</v>
      </c>
      <c r="AU1523" s="194" t="s">
        <v>82</v>
      </c>
      <c r="AV1523" s="14" t="s">
        <v>82</v>
      </c>
      <c r="AW1523" s="14" t="s">
        <v>34</v>
      </c>
      <c r="AX1523" s="14" t="s">
        <v>72</v>
      </c>
      <c r="AY1523" s="194" t="s">
        <v>154</v>
      </c>
    </row>
    <row r="1524" s="15" customFormat="1">
      <c r="A1524" s="15"/>
      <c r="B1524" s="201"/>
      <c r="C1524" s="15"/>
      <c r="D1524" s="186" t="s">
        <v>166</v>
      </c>
      <c r="E1524" s="202" t="s">
        <v>3</v>
      </c>
      <c r="F1524" s="203" t="s">
        <v>171</v>
      </c>
      <c r="G1524" s="15"/>
      <c r="H1524" s="204">
        <v>48.956000000000003</v>
      </c>
      <c r="I1524" s="205"/>
      <c r="J1524" s="15"/>
      <c r="K1524" s="15"/>
      <c r="L1524" s="201"/>
      <c r="M1524" s="206"/>
      <c r="N1524" s="207"/>
      <c r="O1524" s="207"/>
      <c r="P1524" s="207"/>
      <c r="Q1524" s="207"/>
      <c r="R1524" s="207"/>
      <c r="S1524" s="207"/>
      <c r="T1524" s="208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02" t="s">
        <v>166</v>
      </c>
      <c r="AU1524" s="202" t="s">
        <v>82</v>
      </c>
      <c r="AV1524" s="15" t="s">
        <v>162</v>
      </c>
      <c r="AW1524" s="15" t="s">
        <v>34</v>
      </c>
      <c r="AX1524" s="15" t="s">
        <v>80</v>
      </c>
      <c r="AY1524" s="202" t="s">
        <v>154</v>
      </c>
    </row>
    <row r="1525" s="2" customFormat="1" ht="24.15" customHeight="1">
      <c r="A1525" s="40"/>
      <c r="B1525" s="166"/>
      <c r="C1525" s="222" t="s">
        <v>1860</v>
      </c>
      <c r="D1525" s="222" t="s">
        <v>817</v>
      </c>
      <c r="E1525" s="223" t="s">
        <v>1861</v>
      </c>
      <c r="F1525" s="224" t="s">
        <v>1862</v>
      </c>
      <c r="G1525" s="225" t="s">
        <v>160</v>
      </c>
      <c r="H1525" s="226">
        <v>586</v>
      </c>
      <c r="I1525" s="227"/>
      <c r="J1525" s="228">
        <f>ROUND(I1525*H1525,2)</f>
        <v>0</v>
      </c>
      <c r="K1525" s="224" t="s">
        <v>161</v>
      </c>
      <c r="L1525" s="229"/>
      <c r="M1525" s="230" t="s">
        <v>3</v>
      </c>
      <c r="N1525" s="231" t="s">
        <v>43</v>
      </c>
      <c r="O1525" s="74"/>
      <c r="P1525" s="176">
        <f>O1525*H1525</f>
        <v>0</v>
      </c>
      <c r="Q1525" s="176">
        <v>0.00264</v>
      </c>
      <c r="R1525" s="176">
        <f>Q1525*H1525</f>
        <v>1.54704</v>
      </c>
      <c r="S1525" s="176">
        <v>0</v>
      </c>
      <c r="T1525" s="177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178" t="s">
        <v>495</v>
      </c>
      <c r="AT1525" s="178" t="s">
        <v>817</v>
      </c>
      <c r="AU1525" s="178" t="s">
        <v>82</v>
      </c>
      <c r="AY1525" s="21" t="s">
        <v>154</v>
      </c>
      <c r="BE1525" s="179">
        <f>IF(N1525="základní",J1525,0)</f>
        <v>0</v>
      </c>
      <c r="BF1525" s="179">
        <f>IF(N1525="snížená",J1525,0)</f>
        <v>0</v>
      </c>
      <c r="BG1525" s="179">
        <f>IF(N1525="zákl. přenesená",J1525,0)</f>
        <v>0</v>
      </c>
      <c r="BH1525" s="179">
        <f>IF(N1525="sníž. přenesená",J1525,0)</f>
        <v>0</v>
      </c>
      <c r="BI1525" s="179">
        <f>IF(N1525="nulová",J1525,0)</f>
        <v>0</v>
      </c>
      <c r="BJ1525" s="21" t="s">
        <v>80</v>
      </c>
      <c r="BK1525" s="179">
        <f>ROUND(I1525*H1525,2)</f>
        <v>0</v>
      </c>
      <c r="BL1525" s="21" t="s">
        <v>322</v>
      </c>
      <c r="BM1525" s="178" t="s">
        <v>1863</v>
      </c>
    </row>
    <row r="1526" s="14" customFormat="1">
      <c r="A1526" s="14"/>
      <c r="B1526" s="193"/>
      <c r="C1526" s="14"/>
      <c r="D1526" s="186" t="s">
        <v>166</v>
      </c>
      <c r="E1526" s="194" t="s">
        <v>3</v>
      </c>
      <c r="F1526" s="195" t="s">
        <v>1864</v>
      </c>
      <c r="G1526" s="14"/>
      <c r="H1526" s="196">
        <v>406</v>
      </c>
      <c r="I1526" s="197"/>
      <c r="J1526" s="14"/>
      <c r="K1526" s="14"/>
      <c r="L1526" s="193"/>
      <c r="M1526" s="198"/>
      <c r="N1526" s="199"/>
      <c r="O1526" s="199"/>
      <c r="P1526" s="199"/>
      <c r="Q1526" s="199"/>
      <c r="R1526" s="199"/>
      <c r="S1526" s="199"/>
      <c r="T1526" s="20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194" t="s">
        <v>166</v>
      </c>
      <c r="AU1526" s="194" t="s">
        <v>82</v>
      </c>
      <c r="AV1526" s="14" t="s">
        <v>82</v>
      </c>
      <c r="AW1526" s="14" t="s">
        <v>34</v>
      </c>
      <c r="AX1526" s="14" t="s">
        <v>72</v>
      </c>
      <c r="AY1526" s="194" t="s">
        <v>154</v>
      </c>
    </row>
    <row r="1527" s="14" customFormat="1">
      <c r="A1527" s="14"/>
      <c r="B1527" s="193"/>
      <c r="C1527" s="14"/>
      <c r="D1527" s="186" t="s">
        <v>166</v>
      </c>
      <c r="E1527" s="194" t="s">
        <v>3</v>
      </c>
      <c r="F1527" s="195" t="s">
        <v>1865</v>
      </c>
      <c r="G1527" s="14"/>
      <c r="H1527" s="196">
        <v>180</v>
      </c>
      <c r="I1527" s="197"/>
      <c r="J1527" s="14"/>
      <c r="K1527" s="14"/>
      <c r="L1527" s="193"/>
      <c r="M1527" s="198"/>
      <c r="N1527" s="199"/>
      <c r="O1527" s="199"/>
      <c r="P1527" s="199"/>
      <c r="Q1527" s="199"/>
      <c r="R1527" s="199"/>
      <c r="S1527" s="199"/>
      <c r="T1527" s="20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194" t="s">
        <v>166</v>
      </c>
      <c r="AU1527" s="194" t="s">
        <v>82</v>
      </c>
      <c r="AV1527" s="14" t="s">
        <v>82</v>
      </c>
      <c r="AW1527" s="14" t="s">
        <v>34</v>
      </c>
      <c r="AX1527" s="14" t="s">
        <v>72</v>
      </c>
      <c r="AY1527" s="194" t="s">
        <v>154</v>
      </c>
    </row>
    <row r="1528" s="15" customFormat="1">
      <c r="A1528" s="15"/>
      <c r="B1528" s="201"/>
      <c r="C1528" s="15"/>
      <c r="D1528" s="186" t="s">
        <v>166</v>
      </c>
      <c r="E1528" s="202" t="s">
        <v>3</v>
      </c>
      <c r="F1528" s="203" t="s">
        <v>171</v>
      </c>
      <c r="G1528" s="15"/>
      <c r="H1528" s="204">
        <v>586</v>
      </c>
      <c r="I1528" s="205"/>
      <c r="J1528" s="15"/>
      <c r="K1528" s="15"/>
      <c r="L1528" s="201"/>
      <c r="M1528" s="206"/>
      <c r="N1528" s="207"/>
      <c r="O1528" s="207"/>
      <c r="P1528" s="207"/>
      <c r="Q1528" s="207"/>
      <c r="R1528" s="207"/>
      <c r="S1528" s="207"/>
      <c r="T1528" s="208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02" t="s">
        <v>166</v>
      </c>
      <c r="AU1528" s="202" t="s">
        <v>82</v>
      </c>
      <c r="AV1528" s="15" t="s">
        <v>162</v>
      </c>
      <c r="AW1528" s="15" t="s">
        <v>34</v>
      </c>
      <c r="AX1528" s="15" t="s">
        <v>80</v>
      </c>
      <c r="AY1528" s="202" t="s">
        <v>154</v>
      </c>
    </row>
    <row r="1529" s="2" customFormat="1" ht="37.8" customHeight="1">
      <c r="A1529" s="40"/>
      <c r="B1529" s="166"/>
      <c r="C1529" s="167" t="s">
        <v>1866</v>
      </c>
      <c r="D1529" s="167" t="s">
        <v>157</v>
      </c>
      <c r="E1529" s="168" t="s">
        <v>1867</v>
      </c>
      <c r="F1529" s="169" t="s">
        <v>1868</v>
      </c>
      <c r="G1529" s="170" t="s">
        <v>160</v>
      </c>
      <c r="H1529" s="171">
        <v>56.975000000000001</v>
      </c>
      <c r="I1529" s="172"/>
      <c r="J1529" s="173">
        <f>ROUND(I1529*H1529,2)</f>
        <v>0</v>
      </c>
      <c r="K1529" s="169" t="s">
        <v>161</v>
      </c>
      <c r="L1529" s="41"/>
      <c r="M1529" s="174" t="s">
        <v>3</v>
      </c>
      <c r="N1529" s="175" t="s">
        <v>43</v>
      </c>
      <c r="O1529" s="74"/>
      <c r="P1529" s="176">
        <f>O1529*H1529</f>
        <v>0</v>
      </c>
      <c r="Q1529" s="176">
        <v>0.0015299999999999999</v>
      </c>
      <c r="R1529" s="176">
        <f>Q1529*H1529</f>
        <v>0.087171749999999992</v>
      </c>
      <c r="S1529" s="176">
        <v>0</v>
      </c>
      <c r="T1529" s="177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178" t="s">
        <v>322</v>
      </c>
      <c r="AT1529" s="178" t="s">
        <v>157</v>
      </c>
      <c r="AU1529" s="178" t="s">
        <v>82</v>
      </c>
      <c r="AY1529" s="21" t="s">
        <v>154</v>
      </c>
      <c r="BE1529" s="179">
        <f>IF(N1529="základní",J1529,0)</f>
        <v>0</v>
      </c>
      <c r="BF1529" s="179">
        <f>IF(N1529="snížená",J1529,0)</f>
        <v>0</v>
      </c>
      <c r="BG1529" s="179">
        <f>IF(N1529="zákl. přenesená",J1529,0)</f>
        <v>0</v>
      </c>
      <c r="BH1529" s="179">
        <f>IF(N1529="sníž. přenesená",J1529,0)</f>
        <v>0</v>
      </c>
      <c r="BI1529" s="179">
        <f>IF(N1529="nulová",J1529,0)</f>
        <v>0</v>
      </c>
      <c r="BJ1529" s="21" t="s">
        <v>80</v>
      </c>
      <c r="BK1529" s="179">
        <f>ROUND(I1529*H1529,2)</f>
        <v>0</v>
      </c>
      <c r="BL1529" s="21" t="s">
        <v>322</v>
      </c>
      <c r="BM1529" s="178" t="s">
        <v>1869</v>
      </c>
    </row>
    <row r="1530" s="2" customFormat="1">
      <c r="A1530" s="40"/>
      <c r="B1530" s="41"/>
      <c r="C1530" s="40"/>
      <c r="D1530" s="180" t="s">
        <v>164</v>
      </c>
      <c r="E1530" s="40"/>
      <c r="F1530" s="181" t="s">
        <v>1870</v>
      </c>
      <c r="G1530" s="40"/>
      <c r="H1530" s="40"/>
      <c r="I1530" s="182"/>
      <c r="J1530" s="40"/>
      <c r="K1530" s="40"/>
      <c r="L1530" s="41"/>
      <c r="M1530" s="183"/>
      <c r="N1530" s="184"/>
      <c r="O1530" s="74"/>
      <c r="P1530" s="74"/>
      <c r="Q1530" s="74"/>
      <c r="R1530" s="74"/>
      <c r="S1530" s="74"/>
      <c r="T1530" s="75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21" t="s">
        <v>164</v>
      </c>
      <c r="AU1530" s="21" t="s">
        <v>82</v>
      </c>
    </row>
    <row r="1531" s="13" customFormat="1">
      <c r="A1531" s="13"/>
      <c r="B1531" s="185"/>
      <c r="C1531" s="13"/>
      <c r="D1531" s="186" t="s">
        <v>166</v>
      </c>
      <c r="E1531" s="187" t="s">
        <v>3</v>
      </c>
      <c r="F1531" s="188" t="s">
        <v>1871</v>
      </c>
      <c r="G1531" s="13"/>
      <c r="H1531" s="187" t="s">
        <v>3</v>
      </c>
      <c r="I1531" s="189"/>
      <c r="J1531" s="13"/>
      <c r="K1531" s="13"/>
      <c r="L1531" s="185"/>
      <c r="M1531" s="190"/>
      <c r="N1531" s="191"/>
      <c r="O1531" s="191"/>
      <c r="P1531" s="191"/>
      <c r="Q1531" s="191"/>
      <c r="R1531" s="191"/>
      <c r="S1531" s="191"/>
      <c r="T1531" s="19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187" t="s">
        <v>166</v>
      </c>
      <c r="AU1531" s="187" t="s">
        <v>82</v>
      </c>
      <c r="AV1531" s="13" t="s">
        <v>80</v>
      </c>
      <c r="AW1531" s="13" t="s">
        <v>34</v>
      </c>
      <c r="AX1531" s="13" t="s">
        <v>72</v>
      </c>
      <c r="AY1531" s="187" t="s">
        <v>154</v>
      </c>
    </row>
    <row r="1532" s="14" customFormat="1">
      <c r="A1532" s="14"/>
      <c r="B1532" s="193"/>
      <c r="C1532" s="14"/>
      <c r="D1532" s="186" t="s">
        <v>166</v>
      </c>
      <c r="E1532" s="194" t="s">
        <v>3</v>
      </c>
      <c r="F1532" s="195" t="s">
        <v>1872</v>
      </c>
      <c r="G1532" s="14"/>
      <c r="H1532" s="196">
        <v>3.9750000000000001</v>
      </c>
      <c r="I1532" s="197"/>
      <c r="J1532" s="14"/>
      <c r="K1532" s="14"/>
      <c r="L1532" s="193"/>
      <c r="M1532" s="198"/>
      <c r="N1532" s="199"/>
      <c r="O1532" s="199"/>
      <c r="P1532" s="199"/>
      <c r="Q1532" s="199"/>
      <c r="R1532" s="199"/>
      <c r="S1532" s="199"/>
      <c r="T1532" s="20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194" t="s">
        <v>166</v>
      </c>
      <c r="AU1532" s="194" t="s">
        <v>82</v>
      </c>
      <c r="AV1532" s="14" t="s">
        <v>82</v>
      </c>
      <c r="AW1532" s="14" t="s">
        <v>34</v>
      </c>
      <c r="AX1532" s="14" t="s">
        <v>72</v>
      </c>
      <c r="AY1532" s="194" t="s">
        <v>154</v>
      </c>
    </row>
    <row r="1533" s="13" customFormat="1">
      <c r="A1533" s="13"/>
      <c r="B1533" s="185"/>
      <c r="C1533" s="13"/>
      <c r="D1533" s="186" t="s">
        <v>166</v>
      </c>
      <c r="E1533" s="187" t="s">
        <v>3</v>
      </c>
      <c r="F1533" s="188" t="s">
        <v>1873</v>
      </c>
      <c r="G1533" s="13"/>
      <c r="H1533" s="187" t="s">
        <v>3</v>
      </c>
      <c r="I1533" s="189"/>
      <c r="J1533" s="13"/>
      <c r="K1533" s="13"/>
      <c r="L1533" s="185"/>
      <c r="M1533" s="190"/>
      <c r="N1533" s="191"/>
      <c r="O1533" s="191"/>
      <c r="P1533" s="191"/>
      <c r="Q1533" s="191"/>
      <c r="R1533" s="191"/>
      <c r="S1533" s="191"/>
      <c r="T1533" s="19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187" t="s">
        <v>166</v>
      </c>
      <c r="AU1533" s="187" t="s">
        <v>82</v>
      </c>
      <c r="AV1533" s="13" t="s">
        <v>80</v>
      </c>
      <c r="AW1533" s="13" t="s">
        <v>34</v>
      </c>
      <c r="AX1533" s="13" t="s">
        <v>72</v>
      </c>
      <c r="AY1533" s="187" t="s">
        <v>154</v>
      </c>
    </row>
    <row r="1534" s="14" customFormat="1">
      <c r="A1534" s="14"/>
      <c r="B1534" s="193"/>
      <c r="C1534" s="14"/>
      <c r="D1534" s="186" t="s">
        <v>166</v>
      </c>
      <c r="E1534" s="194" t="s">
        <v>3</v>
      </c>
      <c r="F1534" s="195" t="s">
        <v>1874</v>
      </c>
      <c r="G1534" s="14"/>
      <c r="H1534" s="196">
        <v>53</v>
      </c>
      <c r="I1534" s="197"/>
      <c r="J1534" s="14"/>
      <c r="K1534" s="14"/>
      <c r="L1534" s="193"/>
      <c r="M1534" s="198"/>
      <c r="N1534" s="199"/>
      <c r="O1534" s="199"/>
      <c r="P1534" s="199"/>
      <c r="Q1534" s="199"/>
      <c r="R1534" s="199"/>
      <c r="S1534" s="199"/>
      <c r="T1534" s="200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194" t="s">
        <v>166</v>
      </c>
      <c r="AU1534" s="194" t="s">
        <v>82</v>
      </c>
      <c r="AV1534" s="14" t="s">
        <v>82</v>
      </c>
      <c r="AW1534" s="14" t="s">
        <v>34</v>
      </c>
      <c r="AX1534" s="14" t="s">
        <v>72</v>
      </c>
      <c r="AY1534" s="194" t="s">
        <v>154</v>
      </c>
    </row>
    <row r="1535" s="15" customFormat="1">
      <c r="A1535" s="15"/>
      <c r="B1535" s="201"/>
      <c r="C1535" s="15"/>
      <c r="D1535" s="186" t="s">
        <v>166</v>
      </c>
      <c r="E1535" s="202" t="s">
        <v>3</v>
      </c>
      <c r="F1535" s="203" t="s">
        <v>171</v>
      </c>
      <c r="G1535" s="15"/>
      <c r="H1535" s="204">
        <v>56.975000000000001</v>
      </c>
      <c r="I1535" s="205"/>
      <c r="J1535" s="15"/>
      <c r="K1535" s="15"/>
      <c r="L1535" s="201"/>
      <c r="M1535" s="206"/>
      <c r="N1535" s="207"/>
      <c r="O1535" s="207"/>
      <c r="P1535" s="207"/>
      <c r="Q1535" s="207"/>
      <c r="R1535" s="207"/>
      <c r="S1535" s="207"/>
      <c r="T1535" s="208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02" t="s">
        <v>166</v>
      </c>
      <c r="AU1535" s="202" t="s">
        <v>82</v>
      </c>
      <c r="AV1535" s="15" t="s">
        <v>162</v>
      </c>
      <c r="AW1535" s="15" t="s">
        <v>34</v>
      </c>
      <c r="AX1535" s="15" t="s">
        <v>80</v>
      </c>
      <c r="AY1535" s="202" t="s">
        <v>154</v>
      </c>
    </row>
    <row r="1536" s="2" customFormat="1" ht="37.8" customHeight="1">
      <c r="A1536" s="40"/>
      <c r="B1536" s="166"/>
      <c r="C1536" s="222" t="s">
        <v>1875</v>
      </c>
      <c r="D1536" s="222" t="s">
        <v>817</v>
      </c>
      <c r="E1536" s="223" t="s">
        <v>1876</v>
      </c>
      <c r="F1536" s="224" t="s">
        <v>1877</v>
      </c>
      <c r="G1536" s="225" t="s">
        <v>160</v>
      </c>
      <c r="H1536" s="226">
        <v>62.673000000000002</v>
      </c>
      <c r="I1536" s="227"/>
      <c r="J1536" s="228">
        <f>ROUND(I1536*H1536,2)</f>
        <v>0</v>
      </c>
      <c r="K1536" s="224" t="s">
        <v>161</v>
      </c>
      <c r="L1536" s="229"/>
      <c r="M1536" s="230" t="s">
        <v>3</v>
      </c>
      <c r="N1536" s="231" t="s">
        <v>43</v>
      </c>
      <c r="O1536" s="74"/>
      <c r="P1536" s="176">
        <f>O1536*H1536</f>
        <v>0</v>
      </c>
      <c r="Q1536" s="176">
        <v>0.0066</v>
      </c>
      <c r="R1536" s="176">
        <f>Q1536*H1536</f>
        <v>0.4136418</v>
      </c>
      <c r="S1536" s="176">
        <v>0</v>
      </c>
      <c r="T1536" s="177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178" t="s">
        <v>495</v>
      </c>
      <c r="AT1536" s="178" t="s">
        <v>817</v>
      </c>
      <c r="AU1536" s="178" t="s">
        <v>82</v>
      </c>
      <c r="AY1536" s="21" t="s">
        <v>154</v>
      </c>
      <c r="BE1536" s="179">
        <f>IF(N1536="základní",J1536,0)</f>
        <v>0</v>
      </c>
      <c r="BF1536" s="179">
        <f>IF(N1536="snížená",J1536,0)</f>
        <v>0</v>
      </c>
      <c r="BG1536" s="179">
        <f>IF(N1536="zákl. přenesená",J1536,0)</f>
        <v>0</v>
      </c>
      <c r="BH1536" s="179">
        <f>IF(N1536="sníž. přenesená",J1536,0)</f>
        <v>0</v>
      </c>
      <c r="BI1536" s="179">
        <f>IF(N1536="nulová",J1536,0)</f>
        <v>0</v>
      </c>
      <c r="BJ1536" s="21" t="s">
        <v>80</v>
      </c>
      <c r="BK1536" s="179">
        <f>ROUND(I1536*H1536,2)</f>
        <v>0</v>
      </c>
      <c r="BL1536" s="21" t="s">
        <v>322</v>
      </c>
      <c r="BM1536" s="178" t="s">
        <v>1878</v>
      </c>
    </row>
    <row r="1537" s="13" customFormat="1">
      <c r="A1537" s="13"/>
      <c r="B1537" s="185"/>
      <c r="C1537" s="13"/>
      <c r="D1537" s="186" t="s">
        <v>166</v>
      </c>
      <c r="E1537" s="187" t="s">
        <v>3</v>
      </c>
      <c r="F1537" s="188" t="s">
        <v>1871</v>
      </c>
      <c r="G1537" s="13"/>
      <c r="H1537" s="187" t="s">
        <v>3</v>
      </c>
      <c r="I1537" s="189"/>
      <c r="J1537" s="13"/>
      <c r="K1537" s="13"/>
      <c r="L1537" s="185"/>
      <c r="M1537" s="190"/>
      <c r="N1537" s="191"/>
      <c r="O1537" s="191"/>
      <c r="P1537" s="191"/>
      <c r="Q1537" s="191"/>
      <c r="R1537" s="191"/>
      <c r="S1537" s="191"/>
      <c r="T1537" s="19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187" t="s">
        <v>166</v>
      </c>
      <c r="AU1537" s="187" t="s">
        <v>82</v>
      </c>
      <c r="AV1537" s="13" t="s">
        <v>80</v>
      </c>
      <c r="AW1537" s="13" t="s">
        <v>34</v>
      </c>
      <c r="AX1537" s="13" t="s">
        <v>72</v>
      </c>
      <c r="AY1537" s="187" t="s">
        <v>154</v>
      </c>
    </row>
    <row r="1538" s="14" customFormat="1">
      <c r="A1538" s="14"/>
      <c r="B1538" s="193"/>
      <c r="C1538" s="14"/>
      <c r="D1538" s="186" t="s">
        <v>166</v>
      </c>
      <c r="E1538" s="194" t="s">
        <v>3</v>
      </c>
      <c r="F1538" s="195" t="s">
        <v>1879</v>
      </c>
      <c r="G1538" s="14"/>
      <c r="H1538" s="196">
        <v>4.3730000000000002</v>
      </c>
      <c r="I1538" s="197"/>
      <c r="J1538" s="14"/>
      <c r="K1538" s="14"/>
      <c r="L1538" s="193"/>
      <c r="M1538" s="198"/>
      <c r="N1538" s="199"/>
      <c r="O1538" s="199"/>
      <c r="P1538" s="199"/>
      <c r="Q1538" s="199"/>
      <c r="R1538" s="199"/>
      <c r="S1538" s="199"/>
      <c r="T1538" s="20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194" t="s">
        <v>166</v>
      </c>
      <c r="AU1538" s="194" t="s">
        <v>82</v>
      </c>
      <c r="AV1538" s="14" t="s">
        <v>82</v>
      </c>
      <c r="AW1538" s="14" t="s">
        <v>34</v>
      </c>
      <c r="AX1538" s="14" t="s">
        <v>72</v>
      </c>
      <c r="AY1538" s="194" t="s">
        <v>154</v>
      </c>
    </row>
    <row r="1539" s="13" customFormat="1">
      <c r="A1539" s="13"/>
      <c r="B1539" s="185"/>
      <c r="C1539" s="13"/>
      <c r="D1539" s="186" t="s">
        <v>166</v>
      </c>
      <c r="E1539" s="187" t="s">
        <v>3</v>
      </c>
      <c r="F1539" s="188" t="s">
        <v>1873</v>
      </c>
      <c r="G1539" s="13"/>
      <c r="H1539" s="187" t="s">
        <v>3</v>
      </c>
      <c r="I1539" s="189"/>
      <c r="J1539" s="13"/>
      <c r="K1539" s="13"/>
      <c r="L1539" s="185"/>
      <c r="M1539" s="190"/>
      <c r="N1539" s="191"/>
      <c r="O1539" s="191"/>
      <c r="P1539" s="191"/>
      <c r="Q1539" s="191"/>
      <c r="R1539" s="191"/>
      <c r="S1539" s="191"/>
      <c r="T1539" s="19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187" t="s">
        <v>166</v>
      </c>
      <c r="AU1539" s="187" t="s">
        <v>82</v>
      </c>
      <c r="AV1539" s="13" t="s">
        <v>80</v>
      </c>
      <c r="AW1539" s="13" t="s">
        <v>34</v>
      </c>
      <c r="AX1539" s="13" t="s">
        <v>72</v>
      </c>
      <c r="AY1539" s="187" t="s">
        <v>154</v>
      </c>
    </row>
    <row r="1540" s="14" customFormat="1">
      <c r="A1540" s="14"/>
      <c r="B1540" s="193"/>
      <c r="C1540" s="14"/>
      <c r="D1540" s="186" t="s">
        <v>166</v>
      </c>
      <c r="E1540" s="194" t="s">
        <v>3</v>
      </c>
      <c r="F1540" s="195" t="s">
        <v>1880</v>
      </c>
      <c r="G1540" s="14"/>
      <c r="H1540" s="196">
        <v>58.299999999999997</v>
      </c>
      <c r="I1540" s="197"/>
      <c r="J1540" s="14"/>
      <c r="K1540" s="14"/>
      <c r="L1540" s="193"/>
      <c r="M1540" s="198"/>
      <c r="N1540" s="199"/>
      <c r="O1540" s="199"/>
      <c r="P1540" s="199"/>
      <c r="Q1540" s="199"/>
      <c r="R1540" s="199"/>
      <c r="S1540" s="199"/>
      <c r="T1540" s="200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194" t="s">
        <v>166</v>
      </c>
      <c r="AU1540" s="194" t="s">
        <v>82</v>
      </c>
      <c r="AV1540" s="14" t="s">
        <v>82</v>
      </c>
      <c r="AW1540" s="14" t="s">
        <v>34</v>
      </c>
      <c r="AX1540" s="14" t="s">
        <v>72</v>
      </c>
      <c r="AY1540" s="194" t="s">
        <v>154</v>
      </c>
    </row>
    <row r="1541" s="15" customFormat="1">
      <c r="A1541" s="15"/>
      <c r="B1541" s="201"/>
      <c r="C1541" s="15"/>
      <c r="D1541" s="186" t="s">
        <v>166</v>
      </c>
      <c r="E1541" s="202" t="s">
        <v>3</v>
      </c>
      <c r="F1541" s="203" t="s">
        <v>171</v>
      </c>
      <c r="G1541" s="15"/>
      <c r="H1541" s="204">
        <v>62.673000000000002</v>
      </c>
      <c r="I1541" s="205"/>
      <c r="J1541" s="15"/>
      <c r="K1541" s="15"/>
      <c r="L1541" s="201"/>
      <c r="M1541" s="206"/>
      <c r="N1541" s="207"/>
      <c r="O1541" s="207"/>
      <c r="P1541" s="207"/>
      <c r="Q1541" s="207"/>
      <c r="R1541" s="207"/>
      <c r="S1541" s="207"/>
      <c r="T1541" s="208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02" t="s">
        <v>166</v>
      </c>
      <c r="AU1541" s="202" t="s">
        <v>82</v>
      </c>
      <c r="AV1541" s="15" t="s">
        <v>162</v>
      </c>
      <c r="AW1541" s="15" t="s">
        <v>34</v>
      </c>
      <c r="AX1541" s="15" t="s">
        <v>80</v>
      </c>
      <c r="AY1541" s="202" t="s">
        <v>154</v>
      </c>
    </row>
    <row r="1542" s="2" customFormat="1" ht="44.25" customHeight="1">
      <c r="A1542" s="40"/>
      <c r="B1542" s="166"/>
      <c r="C1542" s="167" t="s">
        <v>1881</v>
      </c>
      <c r="D1542" s="167" t="s">
        <v>157</v>
      </c>
      <c r="E1542" s="168" t="s">
        <v>1882</v>
      </c>
      <c r="F1542" s="169" t="s">
        <v>1883</v>
      </c>
      <c r="G1542" s="170" t="s">
        <v>160</v>
      </c>
      <c r="H1542" s="171">
        <v>62.673000000000002</v>
      </c>
      <c r="I1542" s="172"/>
      <c r="J1542" s="173">
        <f>ROUND(I1542*H1542,2)</f>
        <v>0</v>
      </c>
      <c r="K1542" s="169" t="s">
        <v>161</v>
      </c>
      <c r="L1542" s="41"/>
      <c r="M1542" s="174" t="s">
        <v>3</v>
      </c>
      <c r="N1542" s="175" t="s">
        <v>43</v>
      </c>
      <c r="O1542" s="74"/>
      <c r="P1542" s="176">
        <f>O1542*H1542</f>
        <v>0</v>
      </c>
      <c r="Q1542" s="176">
        <v>0.0010200000000000001</v>
      </c>
      <c r="R1542" s="176">
        <f>Q1542*H1542</f>
        <v>0.063926460000000004</v>
      </c>
      <c r="S1542" s="176">
        <v>0</v>
      </c>
      <c r="T1542" s="177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178" t="s">
        <v>322</v>
      </c>
      <c r="AT1542" s="178" t="s">
        <v>157</v>
      </c>
      <c r="AU1542" s="178" t="s">
        <v>82</v>
      </c>
      <c r="AY1542" s="21" t="s">
        <v>154</v>
      </c>
      <c r="BE1542" s="179">
        <f>IF(N1542="základní",J1542,0)</f>
        <v>0</v>
      </c>
      <c r="BF1542" s="179">
        <f>IF(N1542="snížená",J1542,0)</f>
        <v>0</v>
      </c>
      <c r="BG1542" s="179">
        <f>IF(N1542="zákl. přenesená",J1542,0)</f>
        <v>0</v>
      </c>
      <c r="BH1542" s="179">
        <f>IF(N1542="sníž. přenesená",J1542,0)</f>
        <v>0</v>
      </c>
      <c r="BI1542" s="179">
        <f>IF(N1542="nulová",J1542,0)</f>
        <v>0</v>
      </c>
      <c r="BJ1542" s="21" t="s">
        <v>80</v>
      </c>
      <c r="BK1542" s="179">
        <f>ROUND(I1542*H1542,2)</f>
        <v>0</v>
      </c>
      <c r="BL1542" s="21" t="s">
        <v>322</v>
      </c>
      <c r="BM1542" s="178" t="s">
        <v>1884</v>
      </c>
    </row>
    <row r="1543" s="2" customFormat="1">
      <c r="A1543" s="40"/>
      <c r="B1543" s="41"/>
      <c r="C1543" s="40"/>
      <c r="D1543" s="180" t="s">
        <v>164</v>
      </c>
      <c r="E1543" s="40"/>
      <c r="F1543" s="181" t="s">
        <v>1885</v>
      </c>
      <c r="G1543" s="40"/>
      <c r="H1543" s="40"/>
      <c r="I1543" s="182"/>
      <c r="J1543" s="40"/>
      <c r="K1543" s="40"/>
      <c r="L1543" s="41"/>
      <c r="M1543" s="183"/>
      <c r="N1543" s="184"/>
      <c r="O1543" s="74"/>
      <c r="P1543" s="74"/>
      <c r="Q1543" s="74"/>
      <c r="R1543" s="74"/>
      <c r="S1543" s="74"/>
      <c r="T1543" s="75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21" t="s">
        <v>164</v>
      </c>
      <c r="AU1543" s="21" t="s">
        <v>82</v>
      </c>
    </row>
    <row r="1544" s="13" customFormat="1">
      <c r="A1544" s="13"/>
      <c r="B1544" s="185"/>
      <c r="C1544" s="13"/>
      <c r="D1544" s="186" t="s">
        <v>166</v>
      </c>
      <c r="E1544" s="187" t="s">
        <v>3</v>
      </c>
      <c r="F1544" s="188" t="s">
        <v>1871</v>
      </c>
      <c r="G1544" s="13"/>
      <c r="H1544" s="187" t="s">
        <v>3</v>
      </c>
      <c r="I1544" s="189"/>
      <c r="J1544" s="13"/>
      <c r="K1544" s="13"/>
      <c r="L1544" s="185"/>
      <c r="M1544" s="190"/>
      <c r="N1544" s="191"/>
      <c r="O1544" s="191"/>
      <c r="P1544" s="191"/>
      <c r="Q1544" s="191"/>
      <c r="R1544" s="191"/>
      <c r="S1544" s="191"/>
      <c r="T1544" s="19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187" t="s">
        <v>166</v>
      </c>
      <c r="AU1544" s="187" t="s">
        <v>82</v>
      </c>
      <c r="AV1544" s="13" t="s">
        <v>80</v>
      </c>
      <c r="AW1544" s="13" t="s">
        <v>34</v>
      </c>
      <c r="AX1544" s="13" t="s">
        <v>72</v>
      </c>
      <c r="AY1544" s="187" t="s">
        <v>154</v>
      </c>
    </row>
    <row r="1545" s="14" customFormat="1">
      <c r="A1545" s="14"/>
      <c r="B1545" s="193"/>
      <c r="C1545" s="14"/>
      <c r="D1545" s="186" t="s">
        <v>166</v>
      </c>
      <c r="E1545" s="194" t="s">
        <v>3</v>
      </c>
      <c r="F1545" s="195" t="s">
        <v>1879</v>
      </c>
      <c r="G1545" s="14"/>
      <c r="H1545" s="196">
        <v>4.3730000000000002</v>
      </c>
      <c r="I1545" s="197"/>
      <c r="J1545" s="14"/>
      <c r="K1545" s="14"/>
      <c r="L1545" s="193"/>
      <c r="M1545" s="198"/>
      <c r="N1545" s="199"/>
      <c r="O1545" s="199"/>
      <c r="P1545" s="199"/>
      <c r="Q1545" s="199"/>
      <c r="R1545" s="199"/>
      <c r="S1545" s="199"/>
      <c r="T1545" s="20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194" t="s">
        <v>166</v>
      </c>
      <c r="AU1545" s="194" t="s">
        <v>82</v>
      </c>
      <c r="AV1545" s="14" t="s">
        <v>82</v>
      </c>
      <c r="AW1545" s="14" t="s">
        <v>34</v>
      </c>
      <c r="AX1545" s="14" t="s">
        <v>72</v>
      </c>
      <c r="AY1545" s="194" t="s">
        <v>154</v>
      </c>
    </row>
    <row r="1546" s="13" customFormat="1">
      <c r="A1546" s="13"/>
      <c r="B1546" s="185"/>
      <c r="C1546" s="13"/>
      <c r="D1546" s="186" t="s">
        <v>166</v>
      </c>
      <c r="E1546" s="187" t="s">
        <v>3</v>
      </c>
      <c r="F1546" s="188" t="s">
        <v>1873</v>
      </c>
      <c r="G1546" s="13"/>
      <c r="H1546" s="187" t="s">
        <v>3</v>
      </c>
      <c r="I1546" s="189"/>
      <c r="J1546" s="13"/>
      <c r="K1546" s="13"/>
      <c r="L1546" s="185"/>
      <c r="M1546" s="190"/>
      <c r="N1546" s="191"/>
      <c r="O1546" s="191"/>
      <c r="P1546" s="191"/>
      <c r="Q1546" s="191"/>
      <c r="R1546" s="191"/>
      <c r="S1546" s="191"/>
      <c r="T1546" s="19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187" t="s">
        <v>166</v>
      </c>
      <c r="AU1546" s="187" t="s">
        <v>82</v>
      </c>
      <c r="AV1546" s="13" t="s">
        <v>80</v>
      </c>
      <c r="AW1546" s="13" t="s">
        <v>34</v>
      </c>
      <c r="AX1546" s="13" t="s">
        <v>72</v>
      </c>
      <c r="AY1546" s="187" t="s">
        <v>154</v>
      </c>
    </row>
    <row r="1547" s="14" customFormat="1">
      <c r="A1547" s="14"/>
      <c r="B1547" s="193"/>
      <c r="C1547" s="14"/>
      <c r="D1547" s="186" t="s">
        <v>166</v>
      </c>
      <c r="E1547" s="194" t="s">
        <v>3</v>
      </c>
      <c r="F1547" s="195" t="s">
        <v>1880</v>
      </c>
      <c r="G1547" s="14"/>
      <c r="H1547" s="196">
        <v>58.299999999999997</v>
      </c>
      <c r="I1547" s="197"/>
      <c r="J1547" s="14"/>
      <c r="K1547" s="14"/>
      <c r="L1547" s="193"/>
      <c r="M1547" s="198"/>
      <c r="N1547" s="199"/>
      <c r="O1547" s="199"/>
      <c r="P1547" s="199"/>
      <c r="Q1547" s="199"/>
      <c r="R1547" s="199"/>
      <c r="S1547" s="199"/>
      <c r="T1547" s="20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194" t="s">
        <v>166</v>
      </c>
      <c r="AU1547" s="194" t="s">
        <v>82</v>
      </c>
      <c r="AV1547" s="14" t="s">
        <v>82</v>
      </c>
      <c r="AW1547" s="14" t="s">
        <v>34</v>
      </c>
      <c r="AX1547" s="14" t="s">
        <v>72</v>
      </c>
      <c r="AY1547" s="194" t="s">
        <v>154</v>
      </c>
    </row>
    <row r="1548" s="15" customFormat="1">
      <c r="A1548" s="15"/>
      <c r="B1548" s="201"/>
      <c r="C1548" s="15"/>
      <c r="D1548" s="186" t="s">
        <v>166</v>
      </c>
      <c r="E1548" s="202" t="s">
        <v>3</v>
      </c>
      <c r="F1548" s="203" t="s">
        <v>171</v>
      </c>
      <c r="G1548" s="15"/>
      <c r="H1548" s="204">
        <v>62.673000000000002</v>
      </c>
      <c r="I1548" s="205"/>
      <c r="J1548" s="15"/>
      <c r="K1548" s="15"/>
      <c r="L1548" s="201"/>
      <c r="M1548" s="206"/>
      <c r="N1548" s="207"/>
      <c r="O1548" s="207"/>
      <c r="P1548" s="207"/>
      <c r="Q1548" s="207"/>
      <c r="R1548" s="207"/>
      <c r="S1548" s="207"/>
      <c r="T1548" s="208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02" t="s">
        <v>166</v>
      </c>
      <c r="AU1548" s="202" t="s">
        <v>82</v>
      </c>
      <c r="AV1548" s="15" t="s">
        <v>162</v>
      </c>
      <c r="AW1548" s="15" t="s">
        <v>34</v>
      </c>
      <c r="AX1548" s="15" t="s">
        <v>80</v>
      </c>
      <c r="AY1548" s="202" t="s">
        <v>154</v>
      </c>
    </row>
    <row r="1549" s="2" customFormat="1" ht="24.15" customHeight="1">
      <c r="A1549" s="40"/>
      <c r="B1549" s="166"/>
      <c r="C1549" s="167" t="s">
        <v>1886</v>
      </c>
      <c r="D1549" s="167" t="s">
        <v>157</v>
      </c>
      <c r="E1549" s="168" t="s">
        <v>1887</v>
      </c>
      <c r="F1549" s="169" t="s">
        <v>1888</v>
      </c>
      <c r="G1549" s="170" t="s">
        <v>186</v>
      </c>
      <c r="H1549" s="171">
        <v>163.50999999999999</v>
      </c>
      <c r="I1549" s="172"/>
      <c r="J1549" s="173">
        <f>ROUND(I1549*H1549,2)</f>
        <v>0</v>
      </c>
      <c r="K1549" s="169" t="s">
        <v>161</v>
      </c>
      <c r="L1549" s="41"/>
      <c r="M1549" s="174" t="s">
        <v>3</v>
      </c>
      <c r="N1549" s="175" t="s">
        <v>43</v>
      </c>
      <c r="O1549" s="74"/>
      <c r="P1549" s="176">
        <f>O1549*H1549</f>
        <v>0</v>
      </c>
      <c r="Q1549" s="176">
        <v>0.0075799999999999999</v>
      </c>
      <c r="R1549" s="176">
        <f>Q1549*H1549</f>
        <v>1.2394057999999999</v>
      </c>
      <c r="S1549" s="176">
        <v>0</v>
      </c>
      <c r="T1549" s="177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178" t="s">
        <v>322</v>
      </c>
      <c r="AT1549" s="178" t="s">
        <v>157</v>
      </c>
      <c r="AU1549" s="178" t="s">
        <v>82</v>
      </c>
      <c r="AY1549" s="21" t="s">
        <v>154</v>
      </c>
      <c r="BE1549" s="179">
        <f>IF(N1549="základní",J1549,0)</f>
        <v>0</v>
      </c>
      <c r="BF1549" s="179">
        <f>IF(N1549="snížená",J1549,0)</f>
        <v>0</v>
      </c>
      <c r="BG1549" s="179">
        <f>IF(N1549="zákl. přenesená",J1549,0)</f>
        <v>0</v>
      </c>
      <c r="BH1549" s="179">
        <f>IF(N1549="sníž. přenesená",J1549,0)</f>
        <v>0</v>
      </c>
      <c r="BI1549" s="179">
        <f>IF(N1549="nulová",J1549,0)</f>
        <v>0</v>
      </c>
      <c r="BJ1549" s="21" t="s">
        <v>80</v>
      </c>
      <c r="BK1549" s="179">
        <f>ROUND(I1549*H1549,2)</f>
        <v>0</v>
      </c>
      <c r="BL1549" s="21" t="s">
        <v>322</v>
      </c>
      <c r="BM1549" s="178" t="s">
        <v>1889</v>
      </c>
    </row>
    <row r="1550" s="2" customFormat="1">
      <c r="A1550" s="40"/>
      <c r="B1550" s="41"/>
      <c r="C1550" s="40"/>
      <c r="D1550" s="180" t="s">
        <v>164</v>
      </c>
      <c r="E1550" s="40"/>
      <c r="F1550" s="181" t="s">
        <v>1890</v>
      </c>
      <c r="G1550" s="40"/>
      <c r="H1550" s="40"/>
      <c r="I1550" s="182"/>
      <c r="J1550" s="40"/>
      <c r="K1550" s="40"/>
      <c r="L1550" s="41"/>
      <c r="M1550" s="183"/>
      <c r="N1550" s="184"/>
      <c r="O1550" s="74"/>
      <c r="P1550" s="74"/>
      <c r="Q1550" s="74"/>
      <c r="R1550" s="74"/>
      <c r="S1550" s="74"/>
      <c r="T1550" s="75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21" t="s">
        <v>164</v>
      </c>
      <c r="AU1550" s="21" t="s">
        <v>82</v>
      </c>
    </row>
    <row r="1551" s="14" customFormat="1">
      <c r="A1551" s="14"/>
      <c r="B1551" s="193"/>
      <c r="C1551" s="14"/>
      <c r="D1551" s="186" t="s">
        <v>166</v>
      </c>
      <c r="E1551" s="194" t="s">
        <v>3</v>
      </c>
      <c r="F1551" s="195" t="s">
        <v>726</v>
      </c>
      <c r="G1551" s="14"/>
      <c r="H1551" s="196">
        <v>163.50999999999999</v>
      </c>
      <c r="I1551" s="197"/>
      <c r="J1551" s="14"/>
      <c r="K1551" s="14"/>
      <c r="L1551" s="193"/>
      <c r="M1551" s="198"/>
      <c r="N1551" s="199"/>
      <c r="O1551" s="199"/>
      <c r="P1551" s="199"/>
      <c r="Q1551" s="199"/>
      <c r="R1551" s="199"/>
      <c r="S1551" s="199"/>
      <c r="T1551" s="200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194" t="s">
        <v>166</v>
      </c>
      <c r="AU1551" s="194" t="s">
        <v>82</v>
      </c>
      <c r="AV1551" s="14" t="s">
        <v>82</v>
      </c>
      <c r="AW1551" s="14" t="s">
        <v>34</v>
      </c>
      <c r="AX1551" s="14" t="s">
        <v>80</v>
      </c>
      <c r="AY1551" s="194" t="s">
        <v>154</v>
      </c>
    </row>
    <row r="1552" s="2" customFormat="1" ht="33" customHeight="1">
      <c r="A1552" s="40"/>
      <c r="B1552" s="166"/>
      <c r="C1552" s="167" t="s">
        <v>1891</v>
      </c>
      <c r="D1552" s="167" t="s">
        <v>157</v>
      </c>
      <c r="E1552" s="168" t="s">
        <v>1892</v>
      </c>
      <c r="F1552" s="169" t="s">
        <v>1893</v>
      </c>
      <c r="G1552" s="170" t="s">
        <v>186</v>
      </c>
      <c r="H1552" s="171">
        <v>163.50999999999999</v>
      </c>
      <c r="I1552" s="172"/>
      <c r="J1552" s="173">
        <f>ROUND(I1552*H1552,2)</f>
        <v>0</v>
      </c>
      <c r="K1552" s="169" t="s">
        <v>161</v>
      </c>
      <c r="L1552" s="41"/>
      <c r="M1552" s="174" t="s">
        <v>3</v>
      </c>
      <c r="N1552" s="175" t="s">
        <v>43</v>
      </c>
      <c r="O1552" s="74"/>
      <c r="P1552" s="176">
        <f>O1552*H1552</f>
        <v>0</v>
      </c>
      <c r="Q1552" s="176">
        <v>0.0060000000000000001</v>
      </c>
      <c r="R1552" s="176">
        <f>Q1552*H1552</f>
        <v>0.98105999999999993</v>
      </c>
      <c r="S1552" s="176">
        <v>0</v>
      </c>
      <c r="T1552" s="177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178" t="s">
        <v>322</v>
      </c>
      <c r="AT1552" s="178" t="s">
        <v>157</v>
      </c>
      <c r="AU1552" s="178" t="s">
        <v>82</v>
      </c>
      <c r="AY1552" s="21" t="s">
        <v>154</v>
      </c>
      <c r="BE1552" s="179">
        <f>IF(N1552="základní",J1552,0)</f>
        <v>0</v>
      </c>
      <c r="BF1552" s="179">
        <f>IF(N1552="snížená",J1552,0)</f>
        <v>0</v>
      </c>
      <c r="BG1552" s="179">
        <f>IF(N1552="zákl. přenesená",J1552,0)</f>
        <v>0</v>
      </c>
      <c r="BH1552" s="179">
        <f>IF(N1552="sníž. přenesená",J1552,0)</f>
        <v>0</v>
      </c>
      <c r="BI1552" s="179">
        <f>IF(N1552="nulová",J1552,0)</f>
        <v>0</v>
      </c>
      <c r="BJ1552" s="21" t="s">
        <v>80</v>
      </c>
      <c r="BK1552" s="179">
        <f>ROUND(I1552*H1552,2)</f>
        <v>0</v>
      </c>
      <c r="BL1552" s="21" t="s">
        <v>322</v>
      </c>
      <c r="BM1552" s="178" t="s">
        <v>1894</v>
      </c>
    </row>
    <row r="1553" s="2" customFormat="1">
      <c r="A1553" s="40"/>
      <c r="B1553" s="41"/>
      <c r="C1553" s="40"/>
      <c r="D1553" s="180" t="s">
        <v>164</v>
      </c>
      <c r="E1553" s="40"/>
      <c r="F1553" s="181" t="s">
        <v>1895</v>
      </c>
      <c r="G1553" s="40"/>
      <c r="H1553" s="40"/>
      <c r="I1553" s="182"/>
      <c r="J1553" s="40"/>
      <c r="K1553" s="40"/>
      <c r="L1553" s="41"/>
      <c r="M1553" s="183"/>
      <c r="N1553" s="184"/>
      <c r="O1553" s="74"/>
      <c r="P1553" s="74"/>
      <c r="Q1553" s="74"/>
      <c r="R1553" s="74"/>
      <c r="S1553" s="74"/>
      <c r="T1553" s="75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21" t="s">
        <v>164</v>
      </c>
      <c r="AU1553" s="21" t="s">
        <v>82</v>
      </c>
    </row>
    <row r="1554" s="14" customFormat="1">
      <c r="A1554" s="14"/>
      <c r="B1554" s="193"/>
      <c r="C1554" s="14"/>
      <c r="D1554" s="186" t="s">
        <v>166</v>
      </c>
      <c r="E1554" s="194" t="s">
        <v>3</v>
      </c>
      <c r="F1554" s="195" t="s">
        <v>726</v>
      </c>
      <c r="G1554" s="14"/>
      <c r="H1554" s="196">
        <v>163.50999999999999</v>
      </c>
      <c r="I1554" s="197"/>
      <c r="J1554" s="14"/>
      <c r="K1554" s="14"/>
      <c r="L1554" s="193"/>
      <c r="M1554" s="198"/>
      <c r="N1554" s="199"/>
      <c r="O1554" s="199"/>
      <c r="P1554" s="199"/>
      <c r="Q1554" s="199"/>
      <c r="R1554" s="199"/>
      <c r="S1554" s="199"/>
      <c r="T1554" s="20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194" t="s">
        <v>166</v>
      </c>
      <c r="AU1554" s="194" t="s">
        <v>82</v>
      </c>
      <c r="AV1554" s="14" t="s">
        <v>82</v>
      </c>
      <c r="AW1554" s="14" t="s">
        <v>34</v>
      </c>
      <c r="AX1554" s="14" t="s">
        <v>80</v>
      </c>
      <c r="AY1554" s="194" t="s">
        <v>154</v>
      </c>
    </row>
    <row r="1555" s="2" customFormat="1" ht="24.15" customHeight="1">
      <c r="A1555" s="40"/>
      <c r="B1555" s="166"/>
      <c r="C1555" s="222" t="s">
        <v>1896</v>
      </c>
      <c r="D1555" s="222" t="s">
        <v>817</v>
      </c>
      <c r="E1555" s="223" t="s">
        <v>1897</v>
      </c>
      <c r="F1555" s="224" t="s">
        <v>1898</v>
      </c>
      <c r="G1555" s="225" t="s">
        <v>186</v>
      </c>
      <c r="H1555" s="226">
        <v>190.673</v>
      </c>
      <c r="I1555" s="227"/>
      <c r="J1555" s="228">
        <f>ROUND(I1555*H1555,2)</f>
        <v>0</v>
      </c>
      <c r="K1555" s="224" t="s">
        <v>3</v>
      </c>
      <c r="L1555" s="229"/>
      <c r="M1555" s="230" t="s">
        <v>3</v>
      </c>
      <c r="N1555" s="231" t="s">
        <v>43</v>
      </c>
      <c r="O1555" s="74"/>
      <c r="P1555" s="176">
        <f>O1555*H1555</f>
        <v>0</v>
      </c>
      <c r="Q1555" s="176">
        <v>0.017999999999999999</v>
      </c>
      <c r="R1555" s="176">
        <f>Q1555*H1555</f>
        <v>3.4321139999999999</v>
      </c>
      <c r="S1555" s="176">
        <v>0</v>
      </c>
      <c r="T1555" s="177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178" t="s">
        <v>495</v>
      </c>
      <c r="AT1555" s="178" t="s">
        <v>817</v>
      </c>
      <c r="AU1555" s="178" t="s">
        <v>82</v>
      </c>
      <c r="AY1555" s="21" t="s">
        <v>154</v>
      </c>
      <c r="BE1555" s="179">
        <f>IF(N1555="základní",J1555,0)</f>
        <v>0</v>
      </c>
      <c r="BF1555" s="179">
        <f>IF(N1555="snížená",J1555,0)</f>
        <v>0</v>
      </c>
      <c r="BG1555" s="179">
        <f>IF(N1555="zákl. přenesená",J1555,0)</f>
        <v>0</v>
      </c>
      <c r="BH1555" s="179">
        <f>IF(N1555="sníž. přenesená",J1555,0)</f>
        <v>0</v>
      </c>
      <c r="BI1555" s="179">
        <f>IF(N1555="nulová",J1555,0)</f>
        <v>0</v>
      </c>
      <c r="BJ1555" s="21" t="s">
        <v>80</v>
      </c>
      <c r="BK1555" s="179">
        <f>ROUND(I1555*H1555,2)</f>
        <v>0</v>
      </c>
      <c r="BL1555" s="21" t="s">
        <v>322</v>
      </c>
      <c r="BM1555" s="178" t="s">
        <v>1899</v>
      </c>
    </row>
    <row r="1556" s="14" customFormat="1">
      <c r="A1556" s="14"/>
      <c r="B1556" s="193"/>
      <c r="C1556" s="14"/>
      <c r="D1556" s="186" t="s">
        <v>166</v>
      </c>
      <c r="E1556" s="194" t="s">
        <v>3</v>
      </c>
      <c r="F1556" s="195" t="s">
        <v>1900</v>
      </c>
      <c r="G1556" s="14"/>
      <c r="H1556" s="196">
        <v>179.86099999999999</v>
      </c>
      <c r="I1556" s="197"/>
      <c r="J1556" s="14"/>
      <c r="K1556" s="14"/>
      <c r="L1556" s="193"/>
      <c r="M1556" s="198"/>
      <c r="N1556" s="199"/>
      <c r="O1556" s="199"/>
      <c r="P1556" s="199"/>
      <c r="Q1556" s="199"/>
      <c r="R1556" s="199"/>
      <c r="S1556" s="199"/>
      <c r="T1556" s="20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194" t="s">
        <v>166</v>
      </c>
      <c r="AU1556" s="194" t="s">
        <v>82</v>
      </c>
      <c r="AV1556" s="14" t="s">
        <v>82</v>
      </c>
      <c r="AW1556" s="14" t="s">
        <v>34</v>
      </c>
      <c r="AX1556" s="14" t="s">
        <v>72</v>
      </c>
      <c r="AY1556" s="194" t="s">
        <v>154</v>
      </c>
    </row>
    <row r="1557" s="13" customFormat="1">
      <c r="A1557" s="13"/>
      <c r="B1557" s="185"/>
      <c r="C1557" s="13"/>
      <c r="D1557" s="186" t="s">
        <v>166</v>
      </c>
      <c r="E1557" s="187" t="s">
        <v>3</v>
      </c>
      <c r="F1557" s="188" t="s">
        <v>1871</v>
      </c>
      <c r="G1557" s="13"/>
      <c r="H1557" s="187" t="s">
        <v>3</v>
      </c>
      <c r="I1557" s="189"/>
      <c r="J1557" s="13"/>
      <c r="K1557" s="13"/>
      <c r="L1557" s="185"/>
      <c r="M1557" s="190"/>
      <c r="N1557" s="191"/>
      <c r="O1557" s="191"/>
      <c r="P1557" s="191"/>
      <c r="Q1557" s="191"/>
      <c r="R1557" s="191"/>
      <c r="S1557" s="191"/>
      <c r="T1557" s="19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187" t="s">
        <v>166</v>
      </c>
      <c r="AU1557" s="187" t="s">
        <v>82</v>
      </c>
      <c r="AV1557" s="13" t="s">
        <v>80</v>
      </c>
      <c r="AW1557" s="13" t="s">
        <v>34</v>
      </c>
      <c r="AX1557" s="13" t="s">
        <v>72</v>
      </c>
      <c r="AY1557" s="187" t="s">
        <v>154</v>
      </c>
    </row>
    <row r="1558" s="14" customFormat="1">
      <c r="A1558" s="14"/>
      <c r="B1558" s="193"/>
      <c r="C1558" s="14"/>
      <c r="D1558" s="186" t="s">
        <v>166</v>
      </c>
      <c r="E1558" s="194" t="s">
        <v>3</v>
      </c>
      <c r="F1558" s="195" t="s">
        <v>1901</v>
      </c>
      <c r="G1558" s="14"/>
      <c r="H1558" s="196">
        <v>0.55100000000000005</v>
      </c>
      <c r="I1558" s="197"/>
      <c r="J1558" s="14"/>
      <c r="K1558" s="14"/>
      <c r="L1558" s="193"/>
      <c r="M1558" s="198"/>
      <c r="N1558" s="199"/>
      <c r="O1558" s="199"/>
      <c r="P1558" s="199"/>
      <c r="Q1558" s="199"/>
      <c r="R1558" s="199"/>
      <c r="S1558" s="199"/>
      <c r="T1558" s="200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194" t="s">
        <v>166</v>
      </c>
      <c r="AU1558" s="194" t="s">
        <v>82</v>
      </c>
      <c r="AV1558" s="14" t="s">
        <v>82</v>
      </c>
      <c r="AW1558" s="14" t="s">
        <v>34</v>
      </c>
      <c r="AX1558" s="14" t="s">
        <v>72</v>
      </c>
      <c r="AY1558" s="194" t="s">
        <v>154</v>
      </c>
    </row>
    <row r="1559" s="13" customFormat="1">
      <c r="A1559" s="13"/>
      <c r="B1559" s="185"/>
      <c r="C1559" s="13"/>
      <c r="D1559" s="186" t="s">
        <v>166</v>
      </c>
      <c r="E1559" s="187" t="s">
        <v>3</v>
      </c>
      <c r="F1559" s="188" t="s">
        <v>1873</v>
      </c>
      <c r="G1559" s="13"/>
      <c r="H1559" s="187" t="s">
        <v>3</v>
      </c>
      <c r="I1559" s="189"/>
      <c r="J1559" s="13"/>
      <c r="K1559" s="13"/>
      <c r="L1559" s="185"/>
      <c r="M1559" s="190"/>
      <c r="N1559" s="191"/>
      <c r="O1559" s="191"/>
      <c r="P1559" s="191"/>
      <c r="Q1559" s="191"/>
      <c r="R1559" s="191"/>
      <c r="S1559" s="191"/>
      <c r="T1559" s="19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187" t="s">
        <v>166</v>
      </c>
      <c r="AU1559" s="187" t="s">
        <v>82</v>
      </c>
      <c r="AV1559" s="13" t="s">
        <v>80</v>
      </c>
      <c r="AW1559" s="13" t="s">
        <v>34</v>
      </c>
      <c r="AX1559" s="13" t="s">
        <v>72</v>
      </c>
      <c r="AY1559" s="187" t="s">
        <v>154</v>
      </c>
    </row>
    <row r="1560" s="14" customFormat="1">
      <c r="A1560" s="14"/>
      <c r="B1560" s="193"/>
      <c r="C1560" s="14"/>
      <c r="D1560" s="186" t="s">
        <v>166</v>
      </c>
      <c r="E1560" s="194" t="s">
        <v>3</v>
      </c>
      <c r="F1560" s="195" t="s">
        <v>1902</v>
      </c>
      <c r="G1560" s="14"/>
      <c r="H1560" s="196">
        <v>10.260999999999999</v>
      </c>
      <c r="I1560" s="197"/>
      <c r="J1560" s="14"/>
      <c r="K1560" s="14"/>
      <c r="L1560" s="193"/>
      <c r="M1560" s="198"/>
      <c r="N1560" s="199"/>
      <c r="O1560" s="199"/>
      <c r="P1560" s="199"/>
      <c r="Q1560" s="199"/>
      <c r="R1560" s="199"/>
      <c r="S1560" s="199"/>
      <c r="T1560" s="200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194" t="s">
        <v>166</v>
      </c>
      <c r="AU1560" s="194" t="s">
        <v>82</v>
      </c>
      <c r="AV1560" s="14" t="s">
        <v>82</v>
      </c>
      <c r="AW1560" s="14" t="s">
        <v>34</v>
      </c>
      <c r="AX1560" s="14" t="s">
        <v>72</v>
      </c>
      <c r="AY1560" s="194" t="s">
        <v>154</v>
      </c>
    </row>
    <row r="1561" s="15" customFormat="1">
      <c r="A1561" s="15"/>
      <c r="B1561" s="201"/>
      <c r="C1561" s="15"/>
      <c r="D1561" s="186" t="s">
        <v>166</v>
      </c>
      <c r="E1561" s="202" t="s">
        <v>3</v>
      </c>
      <c r="F1561" s="203" t="s">
        <v>171</v>
      </c>
      <c r="G1561" s="15"/>
      <c r="H1561" s="204">
        <v>190.673</v>
      </c>
      <c r="I1561" s="205"/>
      <c r="J1561" s="15"/>
      <c r="K1561" s="15"/>
      <c r="L1561" s="201"/>
      <c r="M1561" s="206"/>
      <c r="N1561" s="207"/>
      <c r="O1561" s="207"/>
      <c r="P1561" s="207"/>
      <c r="Q1561" s="207"/>
      <c r="R1561" s="207"/>
      <c r="S1561" s="207"/>
      <c r="T1561" s="208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02" t="s">
        <v>166</v>
      </c>
      <c r="AU1561" s="202" t="s">
        <v>82</v>
      </c>
      <c r="AV1561" s="15" t="s">
        <v>162</v>
      </c>
      <c r="AW1561" s="15" t="s">
        <v>34</v>
      </c>
      <c r="AX1561" s="15" t="s">
        <v>80</v>
      </c>
      <c r="AY1561" s="202" t="s">
        <v>154</v>
      </c>
    </row>
    <row r="1562" s="2" customFormat="1" ht="24.15" customHeight="1">
      <c r="A1562" s="40"/>
      <c r="B1562" s="166"/>
      <c r="C1562" s="167" t="s">
        <v>1903</v>
      </c>
      <c r="D1562" s="167" t="s">
        <v>157</v>
      </c>
      <c r="E1562" s="168" t="s">
        <v>1904</v>
      </c>
      <c r="F1562" s="169" t="s">
        <v>1905</v>
      </c>
      <c r="G1562" s="170" t="s">
        <v>186</v>
      </c>
      <c r="H1562" s="171">
        <v>72.810000000000002</v>
      </c>
      <c r="I1562" s="172"/>
      <c r="J1562" s="173">
        <f>ROUND(I1562*H1562,2)</f>
        <v>0</v>
      </c>
      <c r="K1562" s="169" t="s">
        <v>161</v>
      </c>
      <c r="L1562" s="41"/>
      <c r="M1562" s="174" t="s">
        <v>3</v>
      </c>
      <c r="N1562" s="175" t="s">
        <v>43</v>
      </c>
      <c r="O1562" s="74"/>
      <c r="P1562" s="176">
        <f>O1562*H1562</f>
        <v>0</v>
      </c>
      <c r="Q1562" s="176">
        <v>0.0015</v>
      </c>
      <c r="R1562" s="176">
        <f>Q1562*H1562</f>
        <v>0.10921500000000001</v>
      </c>
      <c r="S1562" s="176">
        <v>0</v>
      </c>
      <c r="T1562" s="177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178" t="s">
        <v>322</v>
      </c>
      <c r="AT1562" s="178" t="s">
        <v>157</v>
      </c>
      <c r="AU1562" s="178" t="s">
        <v>82</v>
      </c>
      <c r="AY1562" s="21" t="s">
        <v>154</v>
      </c>
      <c r="BE1562" s="179">
        <f>IF(N1562="základní",J1562,0)</f>
        <v>0</v>
      </c>
      <c r="BF1562" s="179">
        <f>IF(N1562="snížená",J1562,0)</f>
        <v>0</v>
      </c>
      <c r="BG1562" s="179">
        <f>IF(N1562="zákl. přenesená",J1562,0)</f>
        <v>0</v>
      </c>
      <c r="BH1562" s="179">
        <f>IF(N1562="sníž. přenesená",J1562,0)</f>
        <v>0</v>
      </c>
      <c r="BI1562" s="179">
        <f>IF(N1562="nulová",J1562,0)</f>
        <v>0</v>
      </c>
      <c r="BJ1562" s="21" t="s">
        <v>80</v>
      </c>
      <c r="BK1562" s="179">
        <f>ROUND(I1562*H1562,2)</f>
        <v>0</v>
      </c>
      <c r="BL1562" s="21" t="s">
        <v>322</v>
      </c>
      <c r="BM1562" s="178" t="s">
        <v>1906</v>
      </c>
    </row>
    <row r="1563" s="2" customFormat="1">
      <c r="A1563" s="40"/>
      <c r="B1563" s="41"/>
      <c r="C1563" s="40"/>
      <c r="D1563" s="180" t="s">
        <v>164</v>
      </c>
      <c r="E1563" s="40"/>
      <c r="F1563" s="181" t="s">
        <v>1907</v>
      </c>
      <c r="G1563" s="40"/>
      <c r="H1563" s="40"/>
      <c r="I1563" s="182"/>
      <c r="J1563" s="40"/>
      <c r="K1563" s="40"/>
      <c r="L1563" s="41"/>
      <c r="M1563" s="183"/>
      <c r="N1563" s="184"/>
      <c r="O1563" s="74"/>
      <c r="P1563" s="74"/>
      <c r="Q1563" s="74"/>
      <c r="R1563" s="74"/>
      <c r="S1563" s="74"/>
      <c r="T1563" s="75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21" t="s">
        <v>164</v>
      </c>
      <c r="AU1563" s="21" t="s">
        <v>82</v>
      </c>
    </row>
    <row r="1564" s="13" customFormat="1">
      <c r="A1564" s="13"/>
      <c r="B1564" s="185"/>
      <c r="C1564" s="13"/>
      <c r="D1564" s="186" t="s">
        <v>166</v>
      </c>
      <c r="E1564" s="187" t="s">
        <v>3</v>
      </c>
      <c r="F1564" s="188" t="s">
        <v>246</v>
      </c>
      <c r="G1564" s="13"/>
      <c r="H1564" s="187" t="s">
        <v>3</v>
      </c>
      <c r="I1564" s="189"/>
      <c r="J1564" s="13"/>
      <c r="K1564" s="13"/>
      <c r="L1564" s="185"/>
      <c r="M1564" s="190"/>
      <c r="N1564" s="191"/>
      <c r="O1564" s="191"/>
      <c r="P1564" s="191"/>
      <c r="Q1564" s="191"/>
      <c r="R1564" s="191"/>
      <c r="S1564" s="191"/>
      <c r="T1564" s="19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187" t="s">
        <v>166</v>
      </c>
      <c r="AU1564" s="187" t="s">
        <v>82</v>
      </c>
      <c r="AV1564" s="13" t="s">
        <v>80</v>
      </c>
      <c r="AW1564" s="13" t="s">
        <v>34</v>
      </c>
      <c r="AX1564" s="13" t="s">
        <v>72</v>
      </c>
      <c r="AY1564" s="187" t="s">
        <v>154</v>
      </c>
    </row>
    <row r="1565" s="14" customFormat="1">
      <c r="A1565" s="14"/>
      <c r="B1565" s="193"/>
      <c r="C1565" s="14"/>
      <c r="D1565" s="186" t="s">
        <v>166</v>
      </c>
      <c r="E1565" s="194" t="s">
        <v>3</v>
      </c>
      <c r="F1565" s="195" t="s">
        <v>1908</v>
      </c>
      <c r="G1565" s="14"/>
      <c r="H1565" s="196">
        <v>17.949999999999999</v>
      </c>
      <c r="I1565" s="197"/>
      <c r="J1565" s="14"/>
      <c r="K1565" s="14"/>
      <c r="L1565" s="193"/>
      <c r="M1565" s="198"/>
      <c r="N1565" s="199"/>
      <c r="O1565" s="199"/>
      <c r="P1565" s="199"/>
      <c r="Q1565" s="199"/>
      <c r="R1565" s="199"/>
      <c r="S1565" s="199"/>
      <c r="T1565" s="20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194" t="s">
        <v>166</v>
      </c>
      <c r="AU1565" s="194" t="s">
        <v>82</v>
      </c>
      <c r="AV1565" s="14" t="s">
        <v>82</v>
      </c>
      <c r="AW1565" s="14" t="s">
        <v>34</v>
      </c>
      <c r="AX1565" s="14" t="s">
        <v>72</v>
      </c>
      <c r="AY1565" s="194" t="s">
        <v>154</v>
      </c>
    </row>
    <row r="1566" s="13" customFormat="1">
      <c r="A1566" s="13"/>
      <c r="B1566" s="185"/>
      <c r="C1566" s="13"/>
      <c r="D1566" s="186" t="s">
        <v>166</v>
      </c>
      <c r="E1566" s="187" t="s">
        <v>3</v>
      </c>
      <c r="F1566" s="188" t="s">
        <v>222</v>
      </c>
      <c r="G1566" s="13"/>
      <c r="H1566" s="187" t="s">
        <v>3</v>
      </c>
      <c r="I1566" s="189"/>
      <c r="J1566" s="13"/>
      <c r="K1566" s="13"/>
      <c r="L1566" s="185"/>
      <c r="M1566" s="190"/>
      <c r="N1566" s="191"/>
      <c r="O1566" s="191"/>
      <c r="P1566" s="191"/>
      <c r="Q1566" s="191"/>
      <c r="R1566" s="191"/>
      <c r="S1566" s="191"/>
      <c r="T1566" s="19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187" t="s">
        <v>166</v>
      </c>
      <c r="AU1566" s="187" t="s">
        <v>82</v>
      </c>
      <c r="AV1566" s="13" t="s">
        <v>80</v>
      </c>
      <c r="AW1566" s="13" t="s">
        <v>34</v>
      </c>
      <c r="AX1566" s="13" t="s">
        <v>72</v>
      </c>
      <c r="AY1566" s="187" t="s">
        <v>154</v>
      </c>
    </row>
    <row r="1567" s="14" customFormat="1">
      <c r="A1567" s="14"/>
      <c r="B1567" s="193"/>
      <c r="C1567" s="14"/>
      <c r="D1567" s="186" t="s">
        <v>166</v>
      </c>
      <c r="E1567" s="194" t="s">
        <v>3</v>
      </c>
      <c r="F1567" s="195" t="s">
        <v>1909</v>
      </c>
      <c r="G1567" s="14"/>
      <c r="H1567" s="196">
        <v>29.34</v>
      </c>
      <c r="I1567" s="197"/>
      <c r="J1567" s="14"/>
      <c r="K1567" s="14"/>
      <c r="L1567" s="193"/>
      <c r="M1567" s="198"/>
      <c r="N1567" s="199"/>
      <c r="O1567" s="199"/>
      <c r="P1567" s="199"/>
      <c r="Q1567" s="199"/>
      <c r="R1567" s="199"/>
      <c r="S1567" s="199"/>
      <c r="T1567" s="20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194" t="s">
        <v>166</v>
      </c>
      <c r="AU1567" s="194" t="s">
        <v>82</v>
      </c>
      <c r="AV1567" s="14" t="s">
        <v>82</v>
      </c>
      <c r="AW1567" s="14" t="s">
        <v>34</v>
      </c>
      <c r="AX1567" s="14" t="s">
        <v>72</v>
      </c>
      <c r="AY1567" s="194" t="s">
        <v>154</v>
      </c>
    </row>
    <row r="1568" s="13" customFormat="1">
      <c r="A1568" s="13"/>
      <c r="B1568" s="185"/>
      <c r="C1568" s="13"/>
      <c r="D1568" s="186" t="s">
        <v>166</v>
      </c>
      <c r="E1568" s="187" t="s">
        <v>3</v>
      </c>
      <c r="F1568" s="188" t="s">
        <v>195</v>
      </c>
      <c r="G1568" s="13"/>
      <c r="H1568" s="187" t="s">
        <v>3</v>
      </c>
      <c r="I1568" s="189"/>
      <c r="J1568" s="13"/>
      <c r="K1568" s="13"/>
      <c r="L1568" s="185"/>
      <c r="M1568" s="190"/>
      <c r="N1568" s="191"/>
      <c r="O1568" s="191"/>
      <c r="P1568" s="191"/>
      <c r="Q1568" s="191"/>
      <c r="R1568" s="191"/>
      <c r="S1568" s="191"/>
      <c r="T1568" s="19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187" t="s">
        <v>166</v>
      </c>
      <c r="AU1568" s="187" t="s">
        <v>82</v>
      </c>
      <c r="AV1568" s="13" t="s">
        <v>80</v>
      </c>
      <c r="AW1568" s="13" t="s">
        <v>34</v>
      </c>
      <c r="AX1568" s="13" t="s">
        <v>72</v>
      </c>
      <c r="AY1568" s="187" t="s">
        <v>154</v>
      </c>
    </row>
    <row r="1569" s="14" customFormat="1">
      <c r="A1569" s="14"/>
      <c r="B1569" s="193"/>
      <c r="C1569" s="14"/>
      <c r="D1569" s="186" t="s">
        <v>166</v>
      </c>
      <c r="E1569" s="194" t="s">
        <v>3</v>
      </c>
      <c r="F1569" s="195" t="s">
        <v>1910</v>
      </c>
      <c r="G1569" s="14"/>
      <c r="H1569" s="196">
        <v>25.52</v>
      </c>
      <c r="I1569" s="197"/>
      <c r="J1569" s="14"/>
      <c r="K1569" s="14"/>
      <c r="L1569" s="193"/>
      <c r="M1569" s="198"/>
      <c r="N1569" s="199"/>
      <c r="O1569" s="199"/>
      <c r="P1569" s="199"/>
      <c r="Q1569" s="199"/>
      <c r="R1569" s="199"/>
      <c r="S1569" s="199"/>
      <c r="T1569" s="200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194" t="s">
        <v>166</v>
      </c>
      <c r="AU1569" s="194" t="s">
        <v>82</v>
      </c>
      <c r="AV1569" s="14" t="s">
        <v>82</v>
      </c>
      <c r="AW1569" s="14" t="s">
        <v>34</v>
      </c>
      <c r="AX1569" s="14" t="s">
        <v>72</v>
      </c>
      <c r="AY1569" s="194" t="s">
        <v>154</v>
      </c>
    </row>
    <row r="1570" s="15" customFormat="1">
      <c r="A1570" s="15"/>
      <c r="B1570" s="201"/>
      <c r="C1570" s="15"/>
      <c r="D1570" s="186" t="s">
        <v>166</v>
      </c>
      <c r="E1570" s="202" t="s">
        <v>3</v>
      </c>
      <c r="F1570" s="203" t="s">
        <v>171</v>
      </c>
      <c r="G1570" s="15"/>
      <c r="H1570" s="204">
        <v>72.810000000000002</v>
      </c>
      <c r="I1570" s="205"/>
      <c r="J1570" s="15"/>
      <c r="K1570" s="15"/>
      <c r="L1570" s="201"/>
      <c r="M1570" s="206"/>
      <c r="N1570" s="207"/>
      <c r="O1570" s="207"/>
      <c r="P1570" s="207"/>
      <c r="Q1570" s="207"/>
      <c r="R1570" s="207"/>
      <c r="S1570" s="207"/>
      <c r="T1570" s="208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02" t="s">
        <v>166</v>
      </c>
      <c r="AU1570" s="202" t="s">
        <v>82</v>
      </c>
      <c r="AV1570" s="15" t="s">
        <v>162</v>
      </c>
      <c r="AW1570" s="15" t="s">
        <v>34</v>
      </c>
      <c r="AX1570" s="15" t="s">
        <v>80</v>
      </c>
      <c r="AY1570" s="202" t="s">
        <v>154</v>
      </c>
    </row>
    <row r="1571" s="2" customFormat="1" ht="16.5" customHeight="1">
      <c r="A1571" s="40"/>
      <c r="B1571" s="166"/>
      <c r="C1571" s="167" t="s">
        <v>1911</v>
      </c>
      <c r="D1571" s="167" t="s">
        <v>157</v>
      </c>
      <c r="E1571" s="168" t="s">
        <v>1912</v>
      </c>
      <c r="F1571" s="169" t="s">
        <v>1913</v>
      </c>
      <c r="G1571" s="170" t="s">
        <v>186</v>
      </c>
      <c r="H1571" s="171">
        <v>163.50999999999999</v>
      </c>
      <c r="I1571" s="172"/>
      <c r="J1571" s="173">
        <f>ROUND(I1571*H1571,2)</f>
        <v>0</v>
      </c>
      <c r="K1571" s="169" t="s">
        <v>161</v>
      </c>
      <c r="L1571" s="41"/>
      <c r="M1571" s="174" t="s">
        <v>3</v>
      </c>
      <c r="N1571" s="175" t="s">
        <v>43</v>
      </c>
      <c r="O1571" s="74"/>
      <c r="P1571" s="176">
        <f>O1571*H1571</f>
        <v>0</v>
      </c>
      <c r="Q1571" s="176">
        <v>0.00025000000000000001</v>
      </c>
      <c r="R1571" s="176">
        <f>Q1571*H1571</f>
        <v>0.040877499999999997</v>
      </c>
      <c r="S1571" s="176">
        <v>0</v>
      </c>
      <c r="T1571" s="177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178" t="s">
        <v>322</v>
      </c>
      <c r="AT1571" s="178" t="s">
        <v>157</v>
      </c>
      <c r="AU1571" s="178" t="s">
        <v>82</v>
      </c>
      <c r="AY1571" s="21" t="s">
        <v>154</v>
      </c>
      <c r="BE1571" s="179">
        <f>IF(N1571="základní",J1571,0)</f>
        <v>0</v>
      </c>
      <c r="BF1571" s="179">
        <f>IF(N1571="snížená",J1571,0)</f>
        <v>0</v>
      </c>
      <c r="BG1571" s="179">
        <f>IF(N1571="zákl. přenesená",J1571,0)</f>
        <v>0</v>
      </c>
      <c r="BH1571" s="179">
        <f>IF(N1571="sníž. přenesená",J1571,0)</f>
        <v>0</v>
      </c>
      <c r="BI1571" s="179">
        <f>IF(N1571="nulová",J1571,0)</f>
        <v>0</v>
      </c>
      <c r="BJ1571" s="21" t="s">
        <v>80</v>
      </c>
      <c r="BK1571" s="179">
        <f>ROUND(I1571*H1571,2)</f>
        <v>0</v>
      </c>
      <c r="BL1571" s="21" t="s">
        <v>322</v>
      </c>
      <c r="BM1571" s="178" t="s">
        <v>1914</v>
      </c>
    </row>
    <row r="1572" s="2" customFormat="1">
      <c r="A1572" s="40"/>
      <c r="B1572" s="41"/>
      <c r="C1572" s="40"/>
      <c r="D1572" s="180" t="s">
        <v>164</v>
      </c>
      <c r="E1572" s="40"/>
      <c r="F1572" s="181" t="s">
        <v>1915</v>
      </c>
      <c r="G1572" s="40"/>
      <c r="H1572" s="40"/>
      <c r="I1572" s="182"/>
      <c r="J1572" s="40"/>
      <c r="K1572" s="40"/>
      <c r="L1572" s="41"/>
      <c r="M1572" s="183"/>
      <c r="N1572" s="184"/>
      <c r="O1572" s="74"/>
      <c r="P1572" s="74"/>
      <c r="Q1572" s="74"/>
      <c r="R1572" s="74"/>
      <c r="S1572" s="74"/>
      <c r="T1572" s="75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21" t="s">
        <v>164</v>
      </c>
      <c r="AU1572" s="21" t="s">
        <v>82</v>
      </c>
    </row>
    <row r="1573" s="14" customFormat="1">
      <c r="A1573" s="14"/>
      <c r="B1573" s="193"/>
      <c r="C1573" s="14"/>
      <c r="D1573" s="186" t="s">
        <v>166</v>
      </c>
      <c r="E1573" s="194" t="s">
        <v>3</v>
      </c>
      <c r="F1573" s="195" t="s">
        <v>726</v>
      </c>
      <c r="G1573" s="14"/>
      <c r="H1573" s="196">
        <v>163.50999999999999</v>
      </c>
      <c r="I1573" s="197"/>
      <c r="J1573" s="14"/>
      <c r="K1573" s="14"/>
      <c r="L1573" s="193"/>
      <c r="M1573" s="198"/>
      <c r="N1573" s="199"/>
      <c r="O1573" s="199"/>
      <c r="P1573" s="199"/>
      <c r="Q1573" s="199"/>
      <c r="R1573" s="199"/>
      <c r="S1573" s="199"/>
      <c r="T1573" s="20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194" t="s">
        <v>166</v>
      </c>
      <c r="AU1573" s="194" t="s">
        <v>82</v>
      </c>
      <c r="AV1573" s="14" t="s">
        <v>82</v>
      </c>
      <c r="AW1573" s="14" t="s">
        <v>34</v>
      </c>
      <c r="AX1573" s="14" t="s">
        <v>80</v>
      </c>
      <c r="AY1573" s="194" t="s">
        <v>154</v>
      </c>
    </row>
    <row r="1574" s="2" customFormat="1" ht="24.15" customHeight="1">
      <c r="A1574" s="40"/>
      <c r="B1574" s="166"/>
      <c r="C1574" s="167" t="s">
        <v>1916</v>
      </c>
      <c r="D1574" s="167" t="s">
        <v>157</v>
      </c>
      <c r="E1574" s="168" t="s">
        <v>1917</v>
      </c>
      <c r="F1574" s="169" t="s">
        <v>1918</v>
      </c>
      <c r="G1574" s="170" t="s">
        <v>186</v>
      </c>
      <c r="H1574" s="171">
        <v>163.50999999999999</v>
      </c>
      <c r="I1574" s="172"/>
      <c r="J1574" s="173">
        <f>ROUND(I1574*H1574,2)</f>
        <v>0</v>
      </c>
      <c r="K1574" s="169" t="s">
        <v>161</v>
      </c>
      <c r="L1574" s="41"/>
      <c r="M1574" s="174" t="s">
        <v>3</v>
      </c>
      <c r="N1574" s="175" t="s">
        <v>43</v>
      </c>
      <c r="O1574" s="74"/>
      <c r="P1574" s="176">
        <f>O1574*H1574</f>
        <v>0</v>
      </c>
      <c r="Q1574" s="176">
        <v>5.0000000000000002E-05</v>
      </c>
      <c r="R1574" s="176">
        <f>Q1574*H1574</f>
        <v>0.0081755000000000005</v>
      </c>
      <c r="S1574" s="176">
        <v>0</v>
      </c>
      <c r="T1574" s="177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178" t="s">
        <v>322</v>
      </c>
      <c r="AT1574" s="178" t="s">
        <v>157</v>
      </c>
      <c r="AU1574" s="178" t="s">
        <v>82</v>
      </c>
      <c r="AY1574" s="21" t="s">
        <v>154</v>
      </c>
      <c r="BE1574" s="179">
        <f>IF(N1574="základní",J1574,0)</f>
        <v>0</v>
      </c>
      <c r="BF1574" s="179">
        <f>IF(N1574="snížená",J1574,0)</f>
        <v>0</v>
      </c>
      <c r="BG1574" s="179">
        <f>IF(N1574="zákl. přenesená",J1574,0)</f>
        <v>0</v>
      </c>
      <c r="BH1574" s="179">
        <f>IF(N1574="sníž. přenesená",J1574,0)</f>
        <v>0</v>
      </c>
      <c r="BI1574" s="179">
        <f>IF(N1574="nulová",J1574,0)</f>
        <v>0</v>
      </c>
      <c r="BJ1574" s="21" t="s">
        <v>80</v>
      </c>
      <c r="BK1574" s="179">
        <f>ROUND(I1574*H1574,2)</f>
        <v>0</v>
      </c>
      <c r="BL1574" s="21" t="s">
        <v>322</v>
      </c>
      <c r="BM1574" s="178" t="s">
        <v>1919</v>
      </c>
    </row>
    <row r="1575" s="2" customFormat="1">
      <c r="A1575" s="40"/>
      <c r="B1575" s="41"/>
      <c r="C1575" s="40"/>
      <c r="D1575" s="180" t="s">
        <v>164</v>
      </c>
      <c r="E1575" s="40"/>
      <c r="F1575" s="181" t="s">
        <v>1920</v>
      </c>
      <c r="G1575" s="40"/>
      <c r="H1575" s="40"/>
      <c r="I1575" s="182"/>
      <c r="J1575" s="40"/>
      <c r="K1575" s="40"/>
      <c r="L1575" s="41"/>
      <c r="M1575" s="183"/>
      <c r="N1575" s="184"/>
      <c r="O1575" s="74"/>
      <c r="P1575" s="74"/>
      <c r="Q1575" s="74"/>
      <c r="R1575" s="74"/>
      <c r="S1575" s="74"/>
      <c r="T1575" s="75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21" t="s">
        <v>164</v>
      </c>
      <c r="AU1575" s="21" t="s">
        <v>82</v>
      </c>
    </row>
    <row r="1576" s="14" customFormat="1">
      <c r="A1576" s="14"/>
      <c r="B1576" s="193"/>
      <c r="C1576" s="14"/>
      <c r="D1576" s="186" t="s">
        <v>166</v>
      </c>
      <c r="E1576" s="194" t="s">
        <v>3</v>
      </c>
      <c r="F1576" s="195" t="s">
        <v>726</v>
      </c>
      <c r="G1576" s="14"/>
      <c r="H1576" s="196">
        <v>163.50999999999999</v>
      </c>
      <c r="I1576" s="197"/>
      <c r="J1576" s="14"/>
      <c r="K1576" s="14"/>
      <c r="L1576" s="193"/>
      <c r="M1576" s="198"/>
      <c r="N1576" s="199"/>
      <c r="O1576" s="199"/>
      <c r="P1576" s="199"/>
      <c r="Q1576" s="199"/>
      <c r="R1576" s="199"/>
      <c r="S1576" s="199"/>
      <c r="T1576" s="200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194" t="s">
        <v>166</v>
      </c>
      <c r="AU1576" s="194" t="s">
        <v>82</v>
      </c>
      <c r="AV1576" s="14" t="s">
        <v>82</v>
      </c>
      <c r="AW1576" s="14" t="s">
        <v>34</v>
      </c>
      <c r="AX1576" s="14" t="s">
        <v>80</v>
      </c>
      <c r="AY1576" s="194" t="s">
        <v>154</v>
      </c>
    </row>
    <row r="1577" s="2" customFormat="1" ht="49.05" customHeight="1">
      <c r="A1577" s="40"/>
      <c r="B1577" s="166"/>
      <c r="C1577" s="167" t="s">
        <v>1921</v>
      </c>
      <c r="D1577" s="167" t="s">
        <v>157</v>
      </c>
      <c r="E1577" s="168" t="s">
        <v>1922</v>
      </c>
      <c r="F1577" s="169" t="s">
        <v>1923</v>
      </c>
      <c r="G1577" s="170" t="s">
        <v>435</v>
      </c>
      <c r="H1577" s="171">
        <v>8.0079999999999991</v>
      </c>
      <c r="I1577" s="172"/>
      <c r="J1577" s="173">
        <f>ROUND(I1577*H1577,2)</f>
        <v>0</v>
      </c>
      <c r="K1577" s="169" t="s">
        <v>161</v>
      </c>
      <c r="L1577" s="41"/>
      <c r="M1577" s="174" t="s">
        <v>3</v>
      </c>
      <c r="N1577" s="175" t="s">
        <v>43</v>
      </c>
      <c r="O1577" s="74"/>
      <c r="P1577" s="176">
        <f>O1577*H1577</f>
        <v>0</v>
      </c>
      <c r="Q1577" s="176">
        <v>0</v>
      </c>
      <c r="R1577" s="176">
        <f>Q1577*H1577</f>
        <v>0</v>
      </c>
      <c r="S1577" s="176">
        <v>0</v>
      </c>
      <c r="T1577" s="177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178" t="s">
        <v>322</v>
      </c>
      <c r="AT1577" s="178" t="s">
        <v>157</v>
      </c>
      <c r="AU1577" s="178" t="s">
        <v>82</v>
      </c>
      <c r="AY1577" s="21" t="s">
        <v>154</v>
      </c>
      <c r="BE1577" s="179">
        <f>IF(N1577="základní",J1577,0)</f>
        <v>0</v>
      </c>
      <c r="BF1577" s="179">
        <f>IF(N1577="snížená",J1577,0)</f>
        <v>0</v>
      </c>
      <c r="BG1577" s="179">
        <f>IF(N1577="zákl. přenesená",J1577,0)</f>
        <v>0</v>
      </c>
      <c r="BH1577" s="179">
        <f>IF(N1577="sníž. přenesená",J1577,0)</f>
        <v>0</v>
      </c>
      <c r="BI1577" s="179">
        <f>IF(N1577="nulová",J1577,0)</f>
        <v>0</v>
      </c>
      <c r="BJ1577" s="21" t="s">
        <v>80</v>
      </c>
      <c r="BK1577" s="179">
        <f>ROUND(I1577*H1577,2)</f>
        <v>0</v>
      </c>
      <c r="BL1577" s="21" t="s">
        <v>322</v>
      </c>
      <c r="BM1577" s="178" t="s">
        <v>1924</v>
      </c>
    </row>
    <row r="1578" s="2" customFormat="1">
      <c r="A1578" s="40"/>
      <c r="B1578" s="41"/>
      <c r="C1578" s="40"/>
      <c r="D1578" s="180" t="s">
        <v>164</v>
      </c>
      <c r="E1578" s="40"/>
      <c r="F1578" s="181" t="s">
        <v>1925</v>
      </c>
      <c r="G1578" s="40"/>
      <c r="H1578" s="40"/>
      <c r="I1578" s="182"/>
      <c r="J1578" s="40"/>
      <c r="K1578" s="40"/>
      <c r="L1578" s="41"/>
      <c r="M1578" s="183"/>
      <c r="N1578" s="184"/>
      <c r="O1578" s="74"/>
      <c r="P1578" s="74"/>
      <c r="Q1578" s="74"/>
      <c r="R1578" s="74"/>
      <c r="S1578" s="74"/>
      <c r="T1578" s="75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21" t="s">
        <v>164</v>
      </c>
      <c r="AU1578" s="21" t="s">
        <v>82</v>
      </c>
    </row>
    <row r="1579" s="12" customFormat="1" ht="22.8" customHeight="1">
      <c r="A1579" s="12"/>
      <c r="B1579" s="153"/>
      <c r="C1579" s="12"/>
      <c r="D1579" s="154" t="s">
        <v>71</v>
      </c>
      <c r="E1579" s="164" t="s">
        <v>688</v>
      </c>
      <c r="F1579" s="164" t="s">
        <v>689</v>
      </c>
      <c r="G1579" s="12"/>
      <c r="H1579" s="12"/>
      <c r="I1579" s="156"/>
      <c r="J1579" s="165">
        <f>BK1579</f>
        <v>0</v>
      </c>
      <c r="K1579" s="12"/>
      <c r="L1579" s="153"/>
      <c r="M1579" s="158"/>
      <c r="N1579" s="159"/>
      <c r="O1579" s="159"/>
      <c r="P1579" s="160">
        <f>SUM(P1580:P1651)</f>
        <v>0</v>
      </c>
      <c r="Q1579" s="159"/>
      <c r="R1579" s="160">
        <f>SUM(R1580:R1651)</f>
        <v>1.9401547199999998</v>
      </c>
      <c r="S1579" s="159"/>
      <c r="T1579" s="161">
        <f>SUM(T1580:T1651)</f>
        <v>0</v>
      </c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R1579" s="154" t="s">
        <v>82</v>
      </c>
      <c r="AT1579" s="162" t="s">
        <v>71</v>
      </c>
      <c r="AU1579" s="162" t="s">
        <v>80</v>
      </c>
      <c r="AY1579" s="154" t="s">
        <v>154</v>
      </c>
      <c r="BK1579" s="163">
        <f>SUM(BK1580:BK1651)</f>
        <v>0</v>
      </c>
    </row>
    <row r="1580" s="2" customFormat="1" ht="16.5" customHeight="1">
      <c r="A1580" s="40"/>
      <c r="B1580" s="166"/>
      <c r="C1580" s="167" t="s">
        <v>1926</v>
      </c>
      <c r="D1580" s="167" t="s">
        <v>157</v>
      </c>
      <c r="E1580" s="168" t="s">
        <v>1927</v>
      </c>
      <c r="F1580" s="169" t="s">
        <v>1928</v>
      </c>
      <c r="G1580" s="170" t="s">
        <v>186</v>
      </c>
      <c r="H1580" s="171">
        <v>255.16999999999999</v>
      </c>
      <c r="I1580" s="172"/>
      <c r="J1580" s="173">
        <f>ROUND(I1580*H1580,2)</f>
        <v>0</v>
      </c>
      <c r="K1580" s="169" t="s">
        <v>161</v>
      </c>
      <c r="L1580" s="41"/>
      <c r="M1580" s="174" t="s">
        <v>3</v>
      </c>
      <c r="N1580" s="175" t="s">
        <v>43</v>
      </c>
      <c r="O1580" s="74"/>
      <c r="P1580" s="176">
        <f>O1580*H1580</f>
        <v>0</v>
      </c>
      <c r="Q1580" s="176">
        <v>0</v>
      </c>
      <c r="R1580" s="176">
        <f>Q1580*H1580</f>
        <v>0</v>
      </c>
      <c r="S1580" s="176">
        <v>0</v>
      </c>
      <c r="T1580" s="177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178" t="s">
        <v>322</v>
      </c>
      <c r="AT1580" s="178" t="s">
        <v>157</v>
      </c>
      <c r="AU1580" s="178" t="s">
        <v>82</v>
      </c>
      <c r="AY1580" s="21" t="s">
        <v>154</v>
      </c>
      <c r="BE1580" s="179">
        <f>IF(N1580="základní",J1580,0)</f>
        <v>0</v>
      </c>
      <c r="BF1580" s="179">
        <f>IF(N1580="snížená",J1580,0)</f>
        <v>0</v>
      </c>
      <c r="BG1580" s="179">
        <f>IF(N1580="zákl. přenesená",J1580,0)</f>
        <v>0</v>
      </c>
      <c r="BH1580" s="179">
        <f>IF(N1580="sníž. přenesená",J1580,0)</f>
        <v>0</v>
      </c>
      <c r="BI1580" s="179">
        <f>IF(N1580="nulová",J1580,0)</f>
        <v>0</v>
      </c>
      <c r="BJ1580" s="21" t="s">
        <v>80</v>
      </c>
      <c r="BK1580" s="179">
        <f>ROUND(I1580*H1580,2)</f>
        <v>0</v>
      </c>
      <c r="BL1580" s="21" t="s">
        <v>322</v>
      </c>
      <c r="BM1580" s="178" t="s">
        <v>1929</v>
      </c>
    </row>
    <row r="1581" s="2" customFormat="1">
      <c r="A1581" s="40"/>
      <c r="B1581" s="41"/>
      <c r="C1581" s="40"/>
      <c r="D1581" s="180" t="s">
        <v>164</v>
      </c>
      <c r="E1581" s="40"/>
      <c r="F1581" s="181" t="s">
        <v>1930</v>
      </c>
      <c r="G1581" s="40"/>
      <c r="H1581" s="40"/>
      <c r="I1581" s="182"/>
      <c r="J1581" s="40"/>
      <c r="K1581" s="40"/>
      <c r="L1581" s="41"/>
      <c r="M1581" s="183"/>
      <c r="N1581" s="184"/>
      <c r="O1581" s="74"/>
      <c r="P1581" s="74"/>
      <c r="Q1581" s="74"/>
      <c r="R1581" s="74"/>
      <c r="S1581" s="74"/>
      <c r="T1581" s="75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21" t="s">
        <v>164</v>
      </c>
      <c r="AU1581" s="21" t="s">
        <v>82</v>
      </c>
    </row>
    <row r="1582" s="14" customFormat="1">
      <c r="A1582" s="14"/>
      <c r="B1582" s="193"/>
      <c r="C1582" s="14"/>
      <c r="D1582" s="186" t="s">
        <v>166</v>
      </c>
      <c r="E1582" s="194" t="s">
        <v>3</v>
      </c>
      <c r="F1582" s="195" t="s">
        <v>729</v>
      </c>
      <c r="G1582" s="14"/>
      <c r="H1582" s="196">
        <v>255.16999999999999</v>
      </c>
      <c r="I1582" s="197"/>
      <c r="J1582" s="14"/>
      <c r="K1582" s="14"/>
      <c r="L1582" s="193"/>
      <c r="M1582" s="198"/>
      <c r="N1582" s="199"/>
      <c r="O1582" s="199"/>
      <c r="P1582" s="199"/>
      <c r="Q1582" s="199"/>
      <c r="R1582" s="199"/>
      <c r="S1582" s="199"/>
      <c r="T1582" s="20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194" t="s">
        <v>166</v>
      </c>
      <c r="AU1582" s="194" t="s">
        <v>82</v>
      </c>
      <c r="AV1582" s="14" t="s">
        <v>82</v>
      </c>
      <c r="AW1582" s="14" t="s">
        <v>34</v>
      </c>
      <c r="AX1582" s="14" t="s">
        <v>80</v>
      </c>
      <c r="AY1582" s="194" t="s">
        <v>154</v>
      </c>
    </row>
    <row r="1583" s="2" customFormat="1" ht="21.75" customHeight="1">
      <c r="A1583" s="40"/>
      <c r="B1583" s="166"/>
      <c r="C1583" s="167" t="s">
        <v>1931</v>
      </c>
      <c r="D1583" s="167" t="s">
        <v>157</v>
      </c>
      <c r="E1583" s="168" t="s">
        <v>1932</v>
      </c>
      <c r="F1583" s="169" t="s">
        <v>1933</v>
      </c>
      <c r="G1583" s="170" t="s">
        <v>186</v>
      </c>
      <c r="H1583" s="171">
        <v>255.16999999999999</v>
      </c>
      <c r="I1583" s="172"/>
      <c r="J1583" s="173">
        <f>ROUND(I1583*H1583,2)</f>
        <v>0</v>
      </c>
      <c r="K1583" s="169" t="s">
        <v>161</v>
      </c>
      <c r="L1583" s="41"/>
      <c r="M1583" s="174" t="s">
        <v>3</v>
      </c>
      <c r="N1583" s="175" t="s">
        <v>43</v>
      </c>
      <c r="O1583" s="74"/>
      <c r="P1583" s="176">
        <f>O1583*H1583</f>
        <v>0</v>
      </c>
      <c r="Q1583" s="176">
        <v>3.0000000000000001E-05</v>
      </c>
      <c r="R1583" s="176">
        <f>Q1583*H1583</f>
        <v>0.0076550999999999998</v>
      </c>
      <c r="S1583" s="176">
        <v>0</v>
      </c>
      <c r="T1583" s="177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178" t="s">
        <v>322</v>
      </c>
      <c r="AT1583" s="178" t="s">
        <v>157</v>
      </c>
      <c r="AU1583" s="178" t="s">
        <v>82</v>
      </c>
      <c r="AY1583" s="21" t="s">
        <v>154</v>
      </c>
      <c r="BE1583" s="179">
        <f>IF(N1583="základní",J1583,0)</f>
        <v>0</v>
      </c>
      <c r="BF1583" s="179">
        <f>IF(N1583="snížená",J1583,0)</f>
        <v>0</v>
      </c>
      <c r="BG1583" s="179">
        <f>IF(N1583="zákl. přenesená",J1583,0)</f>
        <v>0</v>
      </c>
      <c r="BH1583" s="179">
        <f>IF(N1583="sníž. přenesená",J1583,0)</f>
        <v>0</v>
      </c>
      <c r="BI1583" s="179">
        <f>IF(N1583="nulová",J1583,0)</f>
        <v>0</v>
      </c>
      <c r="BJ1583" s="21" t="s">
        <v>80</v>
      </c>
      <c r="BK1583" s="179">
        <f>ROUND(I1583*H1583,2)</f>
        <v>0</v>
      </c>
      <c r="BL1583" s="21" t="s">
        <v>322</v>
      </c>
      <c r="BM1583" s="178" t="s">
        <v>1934</v>
      </c>
    </row>
    <row r="1584" s="2" customFormat="1">
      <c r="A1584" s="40"/>
      <c r="B1584" s="41"/>
      <c r="C1584" s="40"/>
      <c r="D1584" s="180" t="s">
        <v>164</v>
      </c>
      <c r="E1584" s="40"/>
      <c r="F1584" s="181" t="s">
        <v>1935</v>
      </c>
      <c r="G1584" s="40"/>
      <c r="H1584" s="40"/>
      <c r="I1584" s="182"/>
      <c r="J1584" s="40"/>
      <c r="K1584" s="40"/>
      <c r="L1584" s="41"/>
      <c r="M1584" s="183"/>
      <c r="N1584" s="184"/>
      <c r="O1584" s="74"/>
      <c r="P1584" s="74"/>
      <c r="Q1584" s="74"/>
      <c r="R1584" s="74"/>
      <c r="S1584" s="74"/>
      <c r="T1584" s="75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21" t="s">
        <v>164</v>
      </c>
      <c r="AU1584" s="21" t="s">
        <v>82</v>
      </c>
    </row>
    <row r="1585" s="14" customFormat="1">
      <c r="A1585" s="14"/>
      <c r="B1585" s="193"/>
      <c r="C1585" s="14"/>
      <c r="D1585" s="186" t="s">
        <v>166</v>
      </c>
      <c r="E1585" s="194" t="s">
        <v>3</v>
      </c>
      <c r="F1585" s="195" t="s">
        <v>729</v>
      </c>
      <c r="G1585" s="14"/>
      <c r="H1585" s="196">
        <v>255.16999999999999</v>
      </c>
      <c r="I1585" s="197"/>
      <c r="J1585" s="14"/>
      <c r="K1585" s="14"/>
      <c r="L1585" s="193"/>
      <c r="M1585" s="198"/>
      <c r="N1585" s="199"/>
      <c r="O1585" s="199"/>
      <c r="P1585" s="199"/>
      <c r="Q1585" s="199"/>
      <c r="R1585" s="199"/>
      <c r="S1585" s="199"/>
      <c r="T1585" s="20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194" t="s">
        <v>166</v>
      </c>
      <c r="AU1585" s="194" t="s">
        <v>82</v>
      </c>
      <c r="AV1585" s="14" t="s">
        <v>82</v>
      </c>
      <c r="AW1585" s="14" t="s">
        <v>34</v>
      </c>
      <c r="AX1585" s="14" t="s">
        <v>80</v>
      </c>
      <c r="AY1585" s="194" t="s">
        <v>154</v>
      </c>
    </row>
    <row r="1586" s="2" customFormat="1" ht="37.8" customHeight="1">
      <c r="A1586" s="40"/>
      <c r="B1586" s="166"/>
      <c r="C1586" s="167" t="s">
        <v>1936</v>
      </c>
      <c r="D1586" s="167" t="s">
        <v>157</v>
      </c>
      <c r="E1586" s="168" t="s">
        <v>1937</v>
      </c>
      <c r="F1586" s="169" t="s">
        <v>1938</v>
      </c>
      <c r="G1586" s="170" t="s">
        <v>186</v>
      </c>
      <c r="H1586" s="171">
        <v>112.72</v>
      </c>
      <c r="I1586" s="172"/>
      <c r="J1586" s="173">
        <f>ROUND(I1586*H1586,2)</f>
        <v>0</v>
      </c>
      <c r="K1586" s="169" t="s">
        <v>161</v>
      </c>
      <c r="L1586" s="41"/>
      <c r="M1586" s="174" t="s">
        <v>3</v>
      </c>
      <c r="N1586" s="175" t="s">
        <v>43</v>
      </c>
      <c r="O1586" s="74"/>
      <c r="P1586" s="176">
        <f>O1586*H1586</f>
        <v>0</v>
      </c>
      <c r="Q1586" s="176">
        <v>0.0075799999999999999</v>
      </c>
      <c r="R1586" s="176">
        <f>Q1586*H1586</f>
        <v>0.8544176</v>
      </c>
      <c r="S1586" s="176">
        <v>0</v>
      </c>
      <c r="T1586" s="177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178" t="s">
        <v>322</v>
      </c>
      <c r="AT1586" s="178" t="s">
        <v>157</v>
      </c>
      <c r="AU1586" s="178" t="s">
        <v>82</v>
      </c>
      <c r="AY1586" s="21" t="s">
        <v>154</v>
      </c>
      <c r="BE1586" s="179">
        <f>IF(N1586="základní",J1586,0)</f>
        <v>0</v>
      </c>
      <c r="BF1586" s="179">
        <f>IF(N1586="snížená",J1586,0)</f>
        <v>0</v>
      </c>
      <c r="BG1586" s="179">
        <f>IF(N1586="zákl. přenesená",J1586,0)</f>
        <v>0</v>
      </c>
      <c r="BH1586" s="179">
        <f>IF(N1586="sníž. přenesená",J1586,0)</f>
        <v>0</v>
      </c>
      <c r="BI1586" s="179">
        <f>IF(N1586="nulová",J1586,0)</f>
        <v>0</v>
      </c>
      <c r="BJ1586" s="21" t="s">
        <v>80</v>
      </c>
      <c r="BK1586" s="179">
        <f>ROUND(I1586*H1586,2)</f>
        <v>0</v>
      </c>
      <c r="BL1586" s="21" t="s">
        <v>322</v>
      </c>
      <c r="BM1586" s="178" t="s">
        <v>1939</v>
      </c>
    </row>
    <row r="1587" s="2" customFormat="1">
      <c r="A1587" s="40"/>
      <c r="B1587" s="41"/>
      <c r="C1587" s="40"/>
      <c r="D1587" s="180" t="s">
        <v>164</v>
      </c>
      <c r="E1587" s="40"/>
      <c r="F1587" s="181" t="s">
        <v>1940</v>
      </c>
      <c r="G1587" s="40"/>
      <c r="H1587" s="40"/>
      <c r="I1587" s="182"/>
      <c r="J1587" s="40"/>
      <c r="K1587" s="40"/>
      <c r="L1587" s="41"/>
      <c r="M1587" s="183"/>
      <c r="N1587" s="184"/>
      <c r="O1587" s="74"/>
      <c r="P1587" s="74"/>
      <c r="Q1587" s="74"/>
      <c r="R1587" s="74"/>
      <c r="S1587" s="74"/>
      <c r="T1587" s="75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21" t="s">
        <v>164</v>
      </c>
      <c r="AU1587" s="21" t="s">
        <v>82</v>
      </c>
    </row>
    <row r="1588" s="14" customFormat="1">
      <c r="A1588" s="14"/>
      <c r="B1588" s="193"/>
      <c r="C1588" s="14"/>
      <c r="D1588" s="186" t="s">
        <v>166</v>
      </c>
      <c r="E1588" s="194" t="s">
        <v>3</v>
      </c>
      <c r="F1588" s="195" t="s">
        <v>729</v>
      </c>
      <c r="G1588" s="14"/>
      <c r="H1588" s="196">
        <v>255.16999999999999</v>
      </c>
      <c r="I1588" s="197"/>
      <c r="J1588" s="14"/>
      <c r="K1588" s="14"/>
      <c r="L1588" s="193"/>
      <c r="M1588" s="198"/>
      <c r="N1588" s="199"/>
      <c r="O1588" s="199"/>
      <c r="P1588" s="199"/>
      <c r="Q1588" s="199"/>
      <c r="R1588" s="199"/>
      <c r="S1588" s="199"/>
      <c r="T1588" s="20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194" t="s">
        <v>166</v>
      </c>
      <c r="AU1588" s="194" t="s">
        <v>82</v>
      </c>
      <c r="AV1588" s="14" t="s">
        <v>82</v>
      </c>
      <c r="AW1588" s="14" t="s">
        <v>34</v>
      </c>
      <c r="AX1588" s="14" t="s">
        <v>72</v>
      </c>
      <c r="AY1588" s="194" t="s">
        <v>154</v>
      </c>
    </row>
    <row r="1589" s="13" customFormat="1">
      <c r="A1589" s="13"/>
      <c r="B1589" s="185"/>
      <c r="C1589" s="13"/>
      <c r="D1589" s="186" t="s">
        <v>166</v>
      </c>
      <c r="E1589" s="187" t="s">
        <v>3</v>
      </c>
      <c r="F1589" s="188" t="s">
        <v>195</v>
      </c>
      <c r="G1589" s="13"/>
      <c r="H1589" s="187" t="s">
        <v>3</v>
      </c>
      <c r="I1589" s="189"/>
      <c r="J1589" s="13"/>
      <c r="K1589" s="13"/>
      <c r="L1589" s="185"/>
      <c r="M1589" s="190"/>
      <c r="N1589" s="191"/>
      <c r="O1589" s="191"/>
      <c r="P1589" s="191"/>
      <c r="Q1589" s="191"/>
      <c r="R1589" s="191"/>
      <c r="S1589" s="191"/>
      <c r="T1589" s="19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187" t="s">
        <v>166</v>
      </c>
      <c r="AU1589" s="187" t="s">
        <v>82</v>
      </c>
      <c r="AV1589" s="13" t="s">
        <v>80</v>
      </c>
      <c r="AW1589" s="13" t="s">
        <v>34</v>
      </c>
      <c r="AX1589" s="13" t="s">
        <v>72</v>
      </c>
      <c r="AY1589" s="187" t="s">
        <v>154</v>
      </c>
    </row>
    <row r="1590" s="14" customFormat="1">
      <c r="A1590" s="14"/>
      <c r="B1590" s="193"/>
      <c r="C1590" s="14"/>
      <c r="D1590" s="186" t="s">
        <v>166</v>
      </c>
      <c r="E1590" s="194" t="s">
        <v>3</v>
      </c>
      <c r="F1590" s="195" t="s">
        <v>1941</v>
      </c>
      <c r="G1590" s="14"/>
      <c r="H1590" s="196">
        <v>-62.770000000000003</v>
      </c>
      <c r="I1590" s="197"/>
      <c r="J1590" s="14"/>
      <c r="K1590" s="14"/>
      <c r="L1590" s="193"/>
      <c r="M1590" s="198"/>
      <c r="N1590" s="199"/>
      <c r="O1590" s="199"/>
      <c r="P1590" s="199"/>
      <c r="Q1590" s="199"/>
      <c r="R1590" s="199"/>
      <c r="S1590" s="199"/>
      <c r="T1590" s="20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194" t="s">
        <v>166</v>
      </c>
      <c r="AU1590" s="194" t="s">
        <v>82</v>
      </c>
      <c r="AV1590" s="14" t="s">
        <v>82</v>
      </c>
      <c r="AW1590" s="14" t="s">
        <v>34</v>
      </c>
      <c r="AX1590" s="14" t="s">
        <v>72</v>
      </c>
      <c r="AY1590" s="194" t="s">
        <v>154</v>
      </c>
    </row>
    <row r="1591" s="13" customFormat="1">
      <c r="A1591" s="13"/>
      <c r="B1591" s="185"/>
      <c r="C1591" s="13"/>
      <c r="D1591" s="186" t="s">
        <v>166</v>
      </c>
      <c r="E1591" s="187" t="s">
        <v>3</v>
      </c>
      <c r="F1591" s="188" t="s">
        <v>1942</v>
      </c>
      <c r="G1591" s="13"/>
      <c r="H1591" s="187" t="s">
        <v>3</v>
      </c>
      <c r="I1591" s="189"/>
      <c r="J1591" s="13"/>
      <c r="K1591" s="13"/>
      <c r="L1591" s="185"/>
      <c r="M1591" s="190"/>
      <c r="N1591" s="191"/>
      <c r="O1591" s="191"/>
      <c r="P1591" s="191"/>
      <c r="Q1591" s="191"/>
      <c r="R1591" s="191"/>
      <c r="S1591" s="191"/>
      <c r="T1591" s="19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187" t="s">
        <v>166</v>
      </c>
      <c r="AU1591" s="187" t="s">
        <v>82</v>
      </c>
      <c r="AV1591" s="13" t="s">
        <v>80</v>
      </c>
      <c r="AW1591" s="13" t="s">
        <v>34</v>
      </c>
      <c r="AX1591" s="13" t="s">
        <v>72</v>
      </c>
      <c r="AY1591" s="187" t="s">
        <v>154</v>
      </c>
    </row>
    <row r="1592" s="14" customFormat="1">
      <c r="A1592" s="14"/>
      <c r="B1592" s="193"/>
      <c r="C1592" s="14"/>
      <c r="D1592" s="186" t="s">
        <v>166</v>
      </c>
      <c r="E1592" s="194" t="s">
        <v>3</v>
      </c>
      <c r="F1592" s="195" t="s">
        <v>1943</v>
      </c>
      <c r="G1592" s="14"/>
      <c r="H1592" s="196">
        <v>-79.680000000000007</v>
      </c>
      <c r="I1592" s="197"/>
      <c r="J1592" s="14"/>
      <c r="K1592" s="14"/>
      <c r="L1592" s="193"/>
      <c r="M1592" s="198"/>
      <c r="N1592" s="199"/>
      <c r="O1592" s="199"/>
      <c r="P1592" s="199"/>
      <c r="Q1592" s="199"/>
      <c r="R1592" s="199"/>
      <c r="S1592" s="199"/>
      <c r="T1592" s="20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194" t="s">
        <v>166</v>
      </c>
      <c r="AU1592" s="194" t="s">
        <v>82</v>
      </c>
      <c r="AV1592" s="14" t="s">
        <v>82</v>
      </c>
      <c r="AW1592" s="14" t="s">
        <v>34</v>
      </c>
      <c r="AX1592" s="14" t="s">
        <v>72</v>
      </c>
      <c r="AY1592" s="194" t="s">
        <v>154</v>
      </c>
    </row>
    <row r="1593" s="15" customFormat="1">
      <c r="A1593" s="15"/>
      <c r="B1593" s="201"/>
      <c r="C1593" s="15"/>
      <c r="D1593" s="186" t="s">
        <v>166</v>
      </c>
      <c r="E1593" s="202" t="s">
        <v>3</v>
      </c>
      <c r="F1593" s="203" t="s">
        <v>171</v>
      </c>
      <c r="G1593" s="15"/>
      <c r="H1593" s="204">
        <v>112.72</v>
      </c>
      <c r="I1593" s="205"/>
      <c r="J1593" s="15"/>
      <c r="K1593" s="15"/>
      <c r="L1593" s="201"/>
      <c r="M1593" s="206"/>
      <c r="N1593" s="207"/>
      <c r="O1593" s="207"/>
      <c r="P1593" s="207"/>
      <c r="Q1593" s="207"/>
      <c r="R1593" s="207"/>
      <c r="S1593" s="207"/>
      <c r="T1593" s="208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02" t="s">
        <v>166</v>
      </c>
      <c r="AU1593" s="202" t="s">
        <v>82</v>
      </c>
      <c r="AV1593" s="15" t="s">
        <v>162</v>
      </c>
      <c r="AW1593" s="15" t="s">
        <v>34</v>
      </c>
      <c r="AX1593" s="15" t="s">
        <v>80</v>
      </c>
      <c r="AY1593" s="202" t="s">
        <v>154</v>
      </c>
    </row>
    <row r="1594" s="2" customFormat="1" ht="16.5" customHeight="1">
      <c r="A1594" s="40"/>
      <c r="B1594" s="166"/>
      <c r="C1594" s="167" t="s">
        <v>1944</v>
      </c>
      <c r="D1594" s="167" t="s">
        <v>157</v>
      </c>
      <c r="E1594" s="168" t="s">
        <v>1945</v>
      </c>
      <c r="F1594" s="169" t="s">
        <v>1946</v>
      </c>
      <c r="G1594" s="170" t="s">
        <v>186</v>
      </c>
      <c r="H1594" s="171">
        <v>112.72</v>
      </c>
      <c r="I1594" s="172"/>
      <c r="J1594" s="173">
        <f>ROUND(I1594*H1594,2)</f>
        <v>0</v>
      </c>
      <c r="K1594" s="169" t="s">
        <v>3</v>
      </c>
      <c r="L1594" s="41"/>
      <c r="M1594" s="174" t="s">
        <v>3</v>
      </c>
      <c r="N1594" s="175" t="s">
        <v>43</v>
      </c>
      <c r="O1594" s="74"/>
      <c r="P1594" s="176">
        <f>O1594*H1594</f>
        <v>0</v>
      </c>
      <c r="Q1594" s="176">
        <v>0.00010000000000000001</v>
      </c>
      <c r="R1594" s="176">
        <f>Q1594*H1594</f>
        <v>0.011272000000000001</v>
      </c>
      <c r="S1594" s="176">
        <v>0</v>
      </c>
      <c r="T1594" s="177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178" t="s">
        <v>322</v>
      </c>
      <c r="AT1594" s="178" t="s">
        <v>157</v>
      </c>
      <c r="AU1594" s="178" t="s">
        <v>82</v>
      </c>
      <c r="AY1594" s="21" t="s">
        <v>154</v>
      </c>
      <c r="BE1594" s="179">
        <f>IF(N1594="základní",J1594,0)</f>
        <v>0</v>
      </c>
      <c r="BF1594" s="179">
        <f>IF(N1594="snížená",J1594,0)</f>
        <v>0</v>
      </c>
      <c r="BG1594" s="179">
        <f>IF(N1594="zákl. přenesená",J1594,0)</f>
        <v>0</v>
      </c>
      <c r="BH1594" s="179">
        <f>IF(N1594="sníž. přenesená",J1594,0)</f>
        <v>0</v>
      </c>
      <c r="BI1594" s="179">
        <f>IF(N1594="nulová",J1594,0)</f>
        <v>0</v>
      </c>
      <c r="BJ1594" s="21" t="s">
        <v>80</v>
      </c>
      <c r="BK1594" s="179">
        <f>ROUND(I1594*H1594,2)</f>
        <v>0</v>
      </c>
      <c r="BL1594" s="21" t="s">
        <v>322</v>
      </c>
      <c r="BM1594" s="178" t="s">
        <v>1947</v>
      </c>
    </row>
    <row r="1595" s="14" customFormat="1">
      <c r="A1595" s="14"/>
      <c r="B1595" s="193"/>
      <c r="C1595" s="14"/>
      <c r="D1595" s="186" t="s">
        <v>166</v>
      </c>
      <c r="E1595" s="194" t="s">
        <v>3</v>
      </c>
      <c r="F1595" s="195" t="s">
        <v>729</v>
      </c>
      <c r="G1595" s="14"/>
      <c r="H1595" s="196">
        <v>255.16999999999999</v>
      </c>
      <c r="I1595" s="197"/>
      <c r="J1595" s="14"/>
      <c r="K1595" s="14"/>
      <c r="L1595" s="193"/>
      <c r="M1595" s="198"/>
      <c r="N1595" s="199"/>
      <c r="O1595" s="199"/>
      <c r="P1595" s="199"/>
      <c r="Q1595" s="199"/>
      <c r="R1595" s="199"/>
      <c r="S1595" s="199"/>
      <c r="T1595" s="20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194" t="s">
        <v>166</v>
      </c>
      <c r="AU1595" s="194" t="s">
        <v>82</v>
      </c>
      <c r="AV1595" s="14" t="s">
        <v>82</v>
      </c>
      <c r="AW1595" s="14" t="s">
        <v>34</v>
      </c>
      <c r="AX1595" s="14" t="s">
        <v>72</v>
      </c>
      <c r="AY1595" s="194" t="s">
        <v>154</v>
      </c>
    </row>
    <row r="1596" s="13" customFormat="1">
      <c r="A1596" s="13"/>
      <c r="B1596" s="185"/>
      <c r="C1596" s="13"/>
      <c r="D1596" s="186" t="s">
        <v>166</v>
      </c>
      <c r="E1596" s="187" t="s">
        <v>3</v>
      </c>
      <c r="F1596" s="188" t="s">
        <v>195</v>
      </c>
      <c r="G1596" s="13"/>
      <c r="H1596" s="187" t="s">
        <v>3</v>
      </c>
      <c r="I1596" s="189"/>
      <c r="J1596" s="13"/>
      <c r="K1596" s="13"/>
      <c r="L1596" s="185"/>
      <c r="M1596" s="190"/>
      <c r="N1596" s="191"/>
      <c r="O1596" s="191"/>
      <c r="P1596" s="191"/>
      <c r="Q1596" s="191"/>
      <c r="R1596" s="191"/>
      <c r="S1596" s="191"/>
      <c r="T1596" s="19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187" t="s">
        <v>166</v>
      </c>
      <c r="AU1596" s="187" t="s">
        <v>82</v>
      </c>
      <c r="AV1596" s="13" t="s">
        <v>80</v>
      </c>
      <c r="AW1596" s="13" t="s">
        <v>34</v>
      </c>
      <c r="AX1596" s="13" t="s">
        <v>72</v>
      </c>
      <c r="AY1596" s="187" t="s">
        <v>154</v>
      </c>
    </row>
    <row r="1597" s="14" customFormat="1">
      <c r="A1597" s="14"/>
      <c r="B1597" s="193"/>
      <c r="C1597" s="14"/>
      <c r="D1597" s="186" t="s">
        <v>166</v>
      </c>
      <c r="E1597" s="194" t="s">
        <v>3</v>
      </c>
      <c r="F1597" s="195" t="s">
        <v>1941</v>
      </c>
      <c r="G1597" s="14"/>
      <c r="H1597" s="196">
        <v>-62.770000000000003</v>
      </c>
      <c r="I1597" s="197"/>
      <c r="J1597" s="14"/>
      <c r="K1597" s="14"/>
      <c r="L1597" s="193"/>
      <c r="M1597" s="198"/>
      <c r="N1597" s="199"/>
      <c r="O1597" s="199"/>
      <c r="P1597" s="199"/>
      <c r="Q1597" s="199"/>
      <c r="R1597" s="199"/>
      <c r="S1597" s="199"/>
      <c r="T1597" s="20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194" t="s">
        <v>166</v>
      </c>
      <c r="AU1597" s="194" t="s">
        <v>82</v>
      </c>
      <c r="AV1597" s="14" t="s">
        <v>82</v>
      </c>
      <c r="AW1597" s="14" t="s">
        <v>34</v>
      </c>
      <c r="AX1597" s="14" t="s">
        <v>72</v>
      </c>
      <c r="AY1597" s="194" t="s">
        <v>154</v>
      </c>
    </row>
    <row r="1598" s="13" customFormat="1">
      <c r="A1598" s="13"/>
      <c r="B1598" s="185"/>
      <c r="C1598" s="13"/>
      <c r="D1598" s="186" t="s">
        <v>166</v>
      </c>
      <c r="E1598" s="187" t="s">
        <v>3</v>
      </c>
      <c r="F1598" s="188" t="s">
        <v>1942</v>
      </c>
      <c r="G1598" s="13"/>
      <c r="H1598" s="187" t="s">
        <v>3</v>
      </c>
      <c r="I1598" s="189"/>
      <c r="J1598" s="13"/>
      <c r="K1598" s="13"/>
      <c r="L1598" s="185"/>
      <c r="M1598" s="190"/>
      <c r="N1598" s="191"/>
      <c r="O1598" s="191"/>
      <c r="P1598" s="191"/>
      <c r="Q1598" s="191"/>
      <c r="R1598" s="191"/>
      <c r="S1598" s="191"/>
      <c r="T1598" s="19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187" t="s">
        <v>166</v>
      </c>
      <c r="AU1598" s="187" t="s">
        <v>82</v>
      </c>
      <c r="AV1598" s="13" t="s">
        <v>80</v>
      </c>
      <c r="AW1598" s="13" t="s">
        <v>34</v>
      </c>
      <c r="AX1598" s="13" t="s">
        <v>72</v>
      </c>
      <c r="AY1598" s="187" t="s">
        <v>154</v>
      </c>
    </row>
    <row r="1599" s="14" customFormat="1">
      <c r="A1599" s="14"/>
      <c r="B1599" s="193"/>
      <c r="C1599" s="14"/>
      <c r="D1599" s="186" t="s">
        <v>166</v>
      </c>
      <c r="E1599" s="194" t="s">
        <v>3</v>
      </c>
      <c r="F1599" s="195" t="s">
        <v>1943</v>
      </c>
      <c r="G1599" s="14"/>
      <c r="H1599" s="196">
        <v>-79.680000000000007</v>
      </c>
      <c r="I1599" s="197"/>
      <c r="J1599" s="14"/>
      <c r="K1599" s="14"/>
      <c r="L1599" s="193"/>
      <c r="M1599" s="198"/>
      <c r="N1599" s="199"/>
      <c r="O1599" s="199"/>
      <c r="P1599" s="199"/>
      <c r="Q1599" s="199"/>
      <c r="R1599" s="199"/>
      <c r="S1599" s="199"/>
      <c r="T1599" s="20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194" t="s">
        <v>166</v>
      </c>
      <c r="AU1599" s="194" t="s">
        <v>82</v>
      </c>
      <c r="AV1599" s="14" t="s">
        <v>82</v>
      </c>
      <c r="AW1599" s="14" t="s">
        <v>34</v>
      </c>
      <c r="AX1599" s="14" t="s">
        <v>72</v>
      </c>
      <c r="AY1599" s="194" t="s">
        <v>154</v>
      </c>
    </row>
    <row r="1600" s="15" customFormat="1">
      <c r="A1600" s="15"/>
      <c r="B1600" s="201"/>
      <c r="C1600" s="15"/>
      <c r="D1600" s="186" t="s">
        <v>166</v>
      </c>
      <c r="E1600" s="202" t="s">
        <v>3</v>
      </c>
      <c r="F1600" s="203" t="s">
        <v>171</v>
      </c>
      <c r="G1600" s="15"/>
      <c r="H1600" s="204">
        <v>112.72</v>
      </c>
      <c r="I1600" s="205"/>
      <c r="J1600" s="15"/>
      <c r="K1600" s="15"/>
      <c r="L1600" s="201"/>
      <c r="M1600" s="206"/>
      <c r="N1600" s="207"/>
      <c r="O1600" s="207"/>
      <c r="P1600" s="207"/>
      <c r="Q1600" s="207"/>
      <c r="R1600" s="207"/>
      <c r="S1600" s="207"/>
      <c r="T1600" s="208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02" t="s">
        <v>166</v>
      </c>
      <c r="AU1600" s="202" t="s">
        <v>82</v>
      </c>
      <c r="AV1600" s="15" t="s">
        <v>162</v>
      </c>
      <c r="AW1600" s="15" t="s">
        <v>34</v>
      </c>
      <c r="AX1600" s="15" t="s">
        <v>80</v>
      </c>
      <c r="AY1600" s="202" t="s">
        <v>154</v>
      </c>
    </row>
    <row r="1601" s="2" customFormat="1" ht="24.15" customHeight="1">
      <c r="A1601" s="40"/>
      <c r="B1601" s="166"/>
      <c r="C1601" s="222" t="s">
        <v>1948</v>
      </c>
      <c r="D1601" s="222" t="s">
        <v>817</v>
      </c>
      <c r="E1601" s="223" t="s">
        <v>1949</v>
      </c>
      <c r="F1601" s="224" t="s">
        <v>1950</v>
      </c>
      <c r="G1601" s="225" t="s">
        <v>186</v>
      </c>
      <c r="H1601" s="226">
        <v>138.237</v>
      </c>
      <c r="I1601" s="227"/>
      <c r="J1601" s="228">
        <f>ROUND(I1601*H1601,2)</f>
        <v>0</v>
      </c>
      <c r="K1601" s="224" t="s">
        <v>161</v>
      </c>
      <c r="L1601" s="229"/>
      <c r="M1601" s="230" t="s">
        <v>3</v>
      </c>
      <c r="N1601" s="231" t="s">
        <v>43</v>
      </c>
      <c r="O1601" s="74"/>
      <c r="P1601" s="176">
        <f>O1601*H1601</f>
        <v>0</v>
      </c>
      <c r="Q1601" s="176">
        <v>6.0000000000000002E-05</v>
      </c>
      <c r="R1601" s="176">
        <f>Q1601*H1601</f>
        <v>0.0082942199999999997</v>
      </c>
      <c r="S1601" s="176">
        <v>0</v>
      </c>
      <c r="T1601" s="177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178" t="s">
        <v>495</v>
      </c>
      <c r="AT1601" s="178" t="s">
        <v>817</v>
      </c>
      <c r="AU1601" s="178" t="s">
        <v>82</v>
      </c>
      <c r="AY1601" s="21" t="s">
        <v>154</v>
      </c>
      <c r="BE1601" s="179">
        <f>IF(N1601="základní",J1601,0)</f>
        <v>0</v>
      </c>
      <c r="BF1601" s="179">
        <f>IF(N1601="snížená",J1601,0)</f>
        <v>0</v>
      </c>
      <c r="BG1601" s="179">
        <f>IF(N1601="zákl. přenesená",J1601,0)</f>
        <v>0</v>
      </c>
      <c r="BH1601" s="179">
        <f>IF(N1601="sníž. přenesená",J1601,0)</f>
        <v>0</v>
      </c>
      <c r="BI1601" s="179">
        <f>IF(N1601="nulová",J1601,0)</f>
        <v>0</v>
      </c>
      <c r="BJ1601" s="21" t="s">
        <v>80</v>
      </c>
      <c r="BK1601" s="179">
        <f>ROUND(I1601*H1601,2)</f>
        <v>0</v>
      </c>
      <c r="BL1601" s="21" t="s">
        <v>322</v>
      </c>
      <c r="BM1601" s="178" t="s">
        <v>1951</v>
      </c>
    </row>
    <row r="1602" s="14" customFormat="1">
      <c r="A1602" s="14"/>
      <c r="B1602" s="193"/>
      <c r="C1602" s="14"/>
      <c r="D1602" s="186" t="s">
        <v>166</v>
      </c>
      <c r="E1602" s="194" t="s">
        <v>3</v>
      </c>
      <c r="F1602" s="195" t="s">
        <v>1952</v>
      </c>
      <c r="G1602" s="14"/>
      <c r="H1602" s="196">
        <v>280.68700000000001</v>
      </c>
      <c r="I1602" s="197"/>
      <c r="J1602" s="14"/>
      <c r="K1602" s="14"/>
      <c r="L1602" s="193"/>
      <c r="M1602" s="198"/>
      <c r="N1602" s="199"/>
      <c r="O1602" s="199"/>
      <c r="P1602" s="199"/>
      <c r="Q1602" s="199"/>
      <c r="R1602" s="199"/>
      <c r="S1602" s="199"/>
      <c r="T1602" s="20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194" t="s">
        <v>166</v>
      </c>
      <c r="AU1602" s="194" t="s">
        <v>82</v>
      </c>
      <c r="AV1602" s="14" t="s">
        <v>82</v>
      </c>
      <c r="AW1602" s="14" t="s">
        <v>34</v>
      </c>
      <c r="AX1602" s="14" t="s">
        <v>72</v>
      </c>
      <c r="AY1602" s="194" t="s">
        <v>154</v>
      </c>
    </row>
    <row r="1603" s="13" customFormat="1">
      <c r="A1603" s="13"/>
      <c r="B1603" s="185"/>
      <c r="C1603" s="13"/>
      <c r="D1603" s="186" t="s">
        <v>166</v>
      </c>
      <c r="E1603" s="187" t="s">
        <v>3</v>
      </c>
      <c r="F1603" s="188" t="s">
        <v>195</v>
      </c>
      <c r="G1603" s="13"/>
      <c r="H1603" s="187" t="s">
        <v>3</v>
      </c>
      <c r="I1603" s="189"/>
      <c r="J1603" s="13"/>
      <c r="K1603" s="13"/>
      <c r="L1603" s="185"/>
      <c r="M1603" s="190"/>
      <c r="N1603" s="191"/>
      <c r="O1603" s="191"/>
      <c r="P1603" s="191"/>
      <c r="Q1603" s="191"/>
      <c r="R1603" s="191"/>
      <c r="S1603" s="191"/>
      <c r="T1603" s="19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187" t="s">
        <v>166</v>
      </c>
      <c r="AU1603" s="187" t="s">
        <v>82</v>
      </c>
      <c r="AV1603" s="13" t="s">
        <v>80</v>
      </c>
      <c r="AW1603" s="13" t="s">
        <v>34</v>
      </c>
      <c r="AX1603" s="13" t="s">
        <v>72</v>
      </c>
      <c r="AY1603" s="187" t="s">
        <v>154</v>
      </c>
    </row>
    <row r="1604" s="14" customFormat="1">
      <c r="A1604" s="14"/>
      <c r="B1604" s="193"/>
      <c r="C1604" s="14"/>
      <c r="D1604" s="186" t="s">
        <v>166</v>
      </c>
      <c r="E1604" s="194" t="s">
        <v>3</v>
      </c>
      <c r="F1604" s="195" t="s">
        <v>1941</v>
      </c>
      <c r="G1604" s="14"/>
      <c r="H1604" s="196">
        <v>-62.770000000000003</v>
      </c>
      <c r="I1604" s="197"/>
      <c r="J1604" s="14"/>
      <c r="K1604" s="14"/>
      <c r="L1604" s="193"/>
      <c r="M1604" s="198"/>
      <c r="N1604" s="199"/>
      <c r="O1604" s="199"/>
      <c r="P1604" s="199"/>
      <c r="Q1604" s="199"/>
      <c r="R1604" s="199"/>
      <c r="S1604" s="199"/>
      <c r="T1604" s="20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194" t="s">
        <v>166</v>
      </c>
      <c r="AU1604" s="194" t="s">
        <v>82</v>
      </c>
      <c r="AV1604" s="14" t="s">
        <v>82</v>
      </c>
      <c r="AW1604" s="14" t="s">
        <v>34</v>
      </c>
      <c r="AX1604" s="14" t="s">
        <v>72</v>
      </c>
      <c r="AY1604" s="194" t="s">
        <v>154</v>
      </c>
    </row>
    <row r="1605" s="13" customFormat="1">
      <c r="A1605" s="13"/>
      <c r="B1605" s="185"/>
      <c r="C1605" s="13"/>
      <c r="D1605" s="186" t="s">
        <v>166</v>
      </c>
      <c r="E1605" s="187" t="s">
        <v>3</v>
      </c>
      <c r="F1605" s="188" t="s">
        <v>1942</v>
      </c>
      <c r="G1605" s="13"/>
      <c r="H1605" s="187" t="s">
        <v>3</v>
      </c>
      <c r="I1605" s="189"/>
      <c r="J1605" s="13"/>
      <c r="K1605" s="13"/>
      <c r="L1605" s="185"/>
      <c r="M1605" s="190"/>
      <c r="N1605" s="191"/>
      <c r="O1605" s="191"/>
      <c r="P1605" s="191"/>
      <c r="Q1605" s="191"/>
      <c r="R1605" s="191"/>
      <c r="S1605" s="191"/>
      <c r="T1605" s="19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187" t="s">
        <v>166</v>
      </c>
      <c r="AU1605" s="187" t="s">
        <v>82</v>
      </c>
      <c r="AV1605" s="13" t="s">
        <v>80</v>
      </c>
      <c r="AW1605" s="13" t="s">
        <v>34</v>
      </c>
      <c r="AX1605" s="13" t="s">
        <v>72</v>
      </c>
      <c r="AY1605" s="187" t="s">
        <v>154</v>
      </c>
    </row>
    <row r="1606" s="14" customFormat="1">
      <c r="A1606" s="14"/>
      <c r="B1606" s="193"/>
      <c r="C1606" s="14"/>
      <c r="D1606" s="186" t="s">
        <v>166</v>
      </c>
      <c r="E1606" s="194" t="s">
        <v>3</v>
      </c>
      <c r="F1606" s="195" t="s">
        <v>1943</v>
      </c>
      <c r="G1606" s="14"/>
      <c r="H1606" s="196">
        <v>-79.680000000000007</v>
      </c>
      <c r="I1606" s="197"/>
      <c r="J1606" s="14"/>
      <c r="K1606" s="14"/>
      <c r="L1606" s="193"/>
      <c r="M1606" s="198"/>
      <c r="N1606" s="199"/>
      <c r="O1606" s="199"/>
      <c r="P1606" s="199"/>
      <c r="Q1606" s="199"/>
      <c r="R1606" s="199"/>
      <c r="S1606" s="199"/>
      <c r="T1606" s="20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194" t="s">
        <v>166</v>
      </c>
      <c r="AU1606" s="194" t="s">
        <v>82</v>
      </c>
      <c r="AV1606" s="14" t="s">
        <v>82</v>
      </c>
      <c r="AW1606" s="14" t="s">
        <v>34</v>
      </c>
      <c r="AX1606" s="14" t="s">
        <v>72</v>
      </c>
      <c r="AY1606" s="194" t="s">
        <v>154</v>
      </c>
    </row>
    <row r="1607" s="15" customFormat="1">
      <c r="A1607" s="15"/>
      <c r="B1607" s="201"/>
      <c r="C1607" s="15"/>
      <c r="D1607" s="186" t="s">
        <v>166</v>
      </c>
      <c r="E1607" s="202" t="s">
        <v>3</v>
      </c>
      <c r="F1607" s="203" t="s">
        <v>171</v>
      </c>
      <c r="G1607" s="15"/>
      <c r="H1607" s="204">
        <v>138.237</v>
      </c>
      <c r="I1607" s="205"/>
      <c r="J1607" s="15"/>
      <c r="K1607" s="15"/>
      <c r="L1607" s="201"/>
      <c r="M1607" s="206"/>
      <c r="N1607" s="207"/>
      <c r="O1607" s="207"/>
      <c r="P1607" s="207"/>
      <c r="Q1607" s="207"/>
      <c r="R1607" s="207"/>
      <c r="S1607" s="207"/>
      <c r="T1607" s="208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02" t="s">
        <v>166</v>
      </c>
      <c r="AU1607" s="202" t="s">
        <v>82</v>
      </c>
      <c r="AV1607" s="15" t="s">
        <v>162</v>
      </c>
      <c r="AW1607" s="15" t="s">
        <v>34</v>
      </c>
      <c r="AX1607" s="15" t="s">
        <v>80</v>
      </c>
      <c r="AY1607" s="202" t="s">
        <v>154</v>
      </c>
    </row>
    <row r="1608" s="2" customFormat="1" ht="24.15" customHeight="1">
      <c r="A1608" s="40"/>
      <c r="B1608" s="166"/>
      <c r="C1608" s="167" t="s">
        <v>1953</v>
      </c>
      <c r="D1608" s="167" t="s">
        <v>157</v>
      </c>
      <c r="E1608" s="168" t="s">
        <v>1954</v>
      </c>
      <c r="F1608" s="169" t="s">
        <v>1955</v>
      </c>
      <c r="G1608" s="170" t="s">
        <v>186</v>
      </c>
      <c r="H1608" s="171">
        <v>112.72</v>
      </c>
      <c r="I1608" s="172"/>
      <c r="J1608" s="173">
        <f>ROUND(I1608*H1608,2)</f>
        <v>0</v>
      </c>
      <c r="K1608" s="169" t="s">
        <v>3</v>
      </c>
      <c r="L1608" s="41"/>
      <c r="M1608" s="174" t="s">
        <v>3</v>
      </c>
      <c r="N1608" s="175" t="s">
        <v>43</v>
      </c>
      <c r="O1608" s="74"/>
      <c r="P1608" s="176">
        <f>O1608*H1608</f>
        <v>0</v>
      </c>
      <c r="Q1608" s="176">
        <v>0.00029999999999999997</v>
      </c>
      <c r="R1608" s="176">
        <f>Q1608*H1608</f>
        <v>0.033815999999999999</v>
      </c>
      <c r="S1608" s="176">
        <v>0</v>
      </c>
      <c r="T1608" s="177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178" t="s">
        <v>322</v>
      </c>
      <c r="AT1608" s="178" t="s">
        <v>157</v>
      </c>
      <c r="AU1608" s="178" t="s">
        <v>82</v>
      </c>
      <c r="AY1608" s="21" t="s">
        <v>154</v>
      </c>
      <c r="BE1608" s="179">
        <f>IF(N1608="základní",J1608,0)</f>
        <v>0</v>
      </c>
      <c r="BF1608" s="179">
        <f>IF(N1608="snížená",J1608,0)</f>
        <v>0</v>
      </c>
      <c r="BG1608" s="179">
        <f>IF(N1608="zákl. přenesená",J1608,0)</f>
        <v>0</v>
      </c>
      <c r="BH1608" s="179">
        <f>IF(N1608="sníž. přenesená",J1608,0)</f>
        <v>0</v>
      </c>
      <c r="BI1608" s="179">
        <f>IF(N1608="nulová",J1608,0)</f>
        <v>0</v>
      </c>
      <c r="BJ1608" s="21" t="s">
        <v>80</v>
      </c>
      <c r="BK1608" s="179">
        <f>ROUND(I1608*H1608,2)</f>
        <v>0</v>
      </c>
      <c r="BL1608" s="21" t="s">
        <v>322</v>
      </c>
      <c r="BM1608" s="178" t="s">
        <v>1956</v>
      </c>
    </row>
    <row r="1609" s="14" customFormat="1">
      <c r="A1609" s="14"/>
      <c r="B1609" s="193"/>
      <c r="C1609" s="14"/>
      <c r="D1609" s="186" t="s">
        <v>166</v>
      </c>
      <c r="E1609" s="194" t="s">
        <v>3</v>
      </c>
      <c r="F1609" s="195" t="s">
        <v>729</v>
      </c>
      <c r="G1609" s="14"/>
      <c r="H1609" s="196">
        <v>255.16999999999999</v>
      </c>
      <c r="I1609" s="197"/>
      <c r="J1609" s="14"/>
      <c r="K1609" s="14"/>
      <c r="L1609" s="193"/>
      <c r="M1609" s="198"/>
      <c r="N1609" s="199"/>
      <c r="O1609" s="199"/>
      <c r="P1609" s="199"/>
      <c r="Q1609" s="199"/>
      <c r="R1609" s="199"/>
      <c r="S1609" s="199"/>
      <c r="T1609" s="20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194" t="s">
        <v>166</v>
      </c>
      <c r="AU1609" s="194" t="s">
        <v>82</v>
      </c>
      <c r="AV1609" s="14" t="s">
        <v>82</v>
      </c>
      <c r="AW1609" s="14" t="s">
        <v>34</v>
      </c>
      <c r="AX1609" s="14" t="s">
        <v>72</v>
      </c>
      <c r="AY1609" s="194" t="s">
        <v>154</v>
      </c>
    </row>
    <row r="1610" s="13" customFormat="1">
      <c r="A1610" s="13"/>
      <c r="B1610" s="185"/>
      <c r="C1610" s="13"/>
      <c r="D1610" s="186" t="s">
        <v>166</v>
      </c>
      <c r="E1610" s="187" t="s">
        <v>3</v>
      </c>
      <c r="F1610" s="188" t="s">
        <v>195</v>
      </c>
      <c r="G1610" s="13"/>
      <c r="H1610" s="187" t="s">
        <v>3</v>
      </c>
      <c r="I1610" s="189"/>
      <c r="J1610" s="13"/>
      <c r="K1610" s="13"/>
      <c r="L1610" s="185"/>
      <c r="M1610" s="190"/>
      <c r="N1610" s="191"/>
      <c r="O1610" s="191"/>
      <c r="P1610" s="191"/>
      <c r="Q1610" s="191"/>
      <c r="R1610" s="191"/>
      <c r="S1610" s="191"/>
      <c r="T1610" s="19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187" t="s">
        <v>166</v>
      </c>
      <c r="AU1610" s="187" t="s">
        <v>82</v>
      </c>
      <c r="AV1610" s="13" t="s">
        <v>80</v>
      </c>
      <c r="AW1610" s="13" t="s">
        <v>34</v>
      </c>
      <c r="AX1610" s="13" t="s">
        <v>72</v>
      </c>
      <c r="AY1610" s="187" t="s">
        <v>154</v>
      </c>
    </row>
    <row r="1611" s="14" customFormat="1">
      <c r="A1611" s="14"/>
      <c r="B1611" s="193"/>
      <c r="C1611" s="14"/>
      <c r="D1611" s="186" t="s">
        <v>166</v>
      </c>
      <c r="E1611" s="194" t="s">
        <v>3</v>
      </c>
      <c r="F1611" s="195" t="s">
        <v>1941</v>
      </c>
      <c r="G1611" s="14"/>
      <c r="H1611" s="196">
        <v>-62.770000000000003</v>
      </c>
      <c r="I1611" s="197"/>
      <c r="J1611" s="14"/>
      <c r="K1611" s="14"/>
      <c r="L1611" s="193"/>
      <c r="M1611" s="198"/>
      <c r="N1611" s="199"/>
      <c r="O1611" s="199"/>
      <c r="P1611" s="199"/>
      <c r="Q1611" s="199"/>
      <c r="R1611" s="199"/>
      <c r="S1611" s="199"/>
      <c r="T1611" s="20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194" t="s">
        <v>166</v>
      </c>
      <c r="AU1611" s="194" t="s">
        <v>82</v>
      </c>
      <c r="AV1611" s="14" t="s">
        <v>82</v>
      </c>
      <c r="AW1611" s="14" t="s">
        <v>34</v>
      </c>
      <c r="AX1611" s="14" t="s">
        <v>72</v>
      </c>
      <c r="AY1611" s="194" t="s">
        <v>154</v>
      </c>
    </row>
    <row r="1612" s="13" customFormat="1">
      <c r="A1612" s="13"/>
      <c r="B1612" s="185"/>
      <c r="C1612" s="13"/>
      <c r="D1612" s="186" t="s">
        <v>166</v>
      </c>
      <c r="E1612" s="187" t="s">
        <v>3</v>
      </c>
      <c r="F1612" s="188" t="s">
        <v>1942</v>
      </c>
      <c r="G1612" s="13"/>
      <c r="H1612" s="187" t="s">
        <v>3</v>
      </c>
      <c r="I1612" s="189"/>
      <c r="J1612" s="13"/>
      <c r="K1612" s="13"/>
      <c r="L1612" s="185"/>
      <c r="M1612" s="190"/>
      <c r="N1612" s="191"/>
      <c r="O1612" s="191"/>
      <c r="P1612" s="191"/>
      <c r="Q1612" s="191"/>
      <c r="R1612" s="191"/>
      <c r="S1612" s="191"/>
      <c r="T1612" s="19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187" t="s">
        <v>166</v>
      </c>
      <c r="AU1612" s="187" t="s">
        <v>82</v>
      </c>
      <c r="AV1612" s="13" t="s">
        <v>80</v>
      </c>
      <c r="AW1612" s="13" t="s">
        <v>34</v>
      </c>
      <c r="AX1612" s="13" t="s">
        <v>72</v>
      </c>
      <c r="AY1612" s="187" t="s">
        <v>154</v>
      </c>
    </row>
    <row r="1613" s="14" customFormat="1">
      <c r="A1613" s="14"/>
      <c r="B1613" s="193"/>
      <c r="C1613" s="14"/>
      <c r="D1613" s="186" t="s">
        <v>166</v>
      </c>
      <c r="E1613" s="194" t="s">
        <v>3</v>
      </c>
      <c r="F1613" s="195" t="s">
        <v>1943</v>
      </c>
      <c r="G1613" s="14"/>
      <c r="H1613" s="196">
        <v>-79.680000000000007</v>
      </c>
      <c r="I1613" s="197"/>
      <c r="J1613" s="14"/>
      <c r="K1613" s="14"/>
      <c r="L1613" s="193"/>
      <c r="M1613" s="198"/>
      <c r="N1613" s="199"/>
      <c r="O1613" s="199"/>
      <c r="P1613" s="199"/>
      <c r="Q1613" s="199"/>
      <c r="R1613" s="199"/>
      <c r="S1613" s="199"/>
      <c r="T1613" s="20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194" t="s">
        <v>166</v>
      </c>
      <c r="AU1613" s="194" t="s">
        <v>82</v>
      </c>
      <c r="AV1613" s="14" t="s">
        <v>82</v>
      </c>
      <c r="AW1613" s="14" t="s">
        <v>34</v>
      </c>
      <c r="AX1613" s="14" t="s">
        <v>72</v>
      </c>
      <c r="AY1613" s="194" t="s">
        <v>154</v>
      </c>
    </row>
    <row r="1614" s="15" customFormat="1">
      <c r="A1614" s="15"/>
      <c r="B1614" s="201"/>
      <c r="C1614" s="15"/>
      <c r="D1614" s="186" t="s">
        <v>166</v>
      </c>
      <c r="E1614" s="202" t="s">
        <v>3</v>
      </c>
      <c r="F1614" s="203" t="s">
        <v>171</v>
      </c>
      <c r="G1614" s="15"/>
      <c r="H1614" s="204">
        <v>112.72</v>
      </c>
      <c r="I1614" s="205"/>
      <c r="J1614" s="15"/>
      <c r="K1614" s="15"/>
      <c r="L1614" s="201"/>
      <c r="M1614" s="206"/>
      <c r="N1614" s="207"/>
      <c r="O1614" s="207"/>
      <c r="P1614" s="207"/>
      <c r="Q1614" s="207"/>
      <c r="R1614" s="207"/>
      <c r="S1614" s="207"/>
      <c r="T1614" s="208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02" t="s">
        <v>166</v>
      </c>
      <c r="AU1614" s="202" t="s">
        <v>82</v>
      </c>
      <c r="AV1614" s="15" t="s">
        <v>162</v>
      </c>
      <c r="AW1614" s="15" t="s">
        <v>34</v>
      </c>
      <c r="AX1614" s="15" t="s">
        <v>80</v>
      </c>
      <c r="AY1614" s="202" t="s">
        <v>154</v>
      </c>
    </row>
    <row r="1615" s="2" customFormat="1" ht="24.15" customHeight="1">
      <c r="A1615" s="40"/>
      <c r="B1615" s="166"/>
      <c r="C1615" s="167" t="s">
        <v>1957</v>
      </c>
      <c r="D1615" s="167" t="s">
        <v>157</v>
      </c>
      <c r="E1615" s="168" t="s">
        <v>1958</v>
      </c>
      <c r="F1615" s="169" t="s">
        <v>1955</v>
      </c>
      <c r="G1615" s="170" t="s">
        <v>186</v>
      </c>
      <c r="H1615" s="171">
        <v>142.44999999999999</v>
      </c>
      <c r="I1615" s="172"/>
      <c r="J1615" s="173">
        <f>ROUND(I1615*H1615,2)</f>
        <v>0</v>
      </c>
      <c r="K1615" s="169" t="s">
        <v>161</v>
      </c>
      <c r="L1615" s="41"/>
      <c r="M1615" s="174" t="s">
        <v>3</v>
      </c>
      <c r="N1615" s="175" t="s">
        <v>43</v>
      </c>
      <c r="O1615" s="74"/>
      <c r="P1615" s="176">
        <f>O1615*H1615</f>
        <v>0</v>
      </c>
      <c r="Q1615" s="176">
        <v>0.00029999999999999997</v>
      </c>
      <c r="R1615" s="176">
        <f>Q1615*H1615</f>
        <v>0.042734999999999995</v>
      </c>
      <c r="S1615" s="176">
        <v>0</v>
      </c>
      <c r="T1615" s="177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178" t="s">
        <v>322</v>
      </c>
      <c r="AT1615" s="178" t="s">
        <v>157</v>
      </c>
      <c r="AU1615" s="178" t="s">
        <v>82</v>
      </c>
      <c r="AY1615" s="21" t="s">
        <v>154</v>
      </c>
      <c r="BE1615" s="179">
        <f>IF(N1615="základní",J1615,0)</f>
        <v>0</v>
      </c>
      <c r="BF1615" s="179">
        <f>IF(N1615="snížená",J1615,0)</f>
        <v>0</v>
      </c>
      <c r="BG1615" s="179">
        <f>IF(N1615="zákl. přenesená",J1615,0)</f>
        <v>0</v>
      </c>
      <c r="BH1615" s="179">
        <f>IF(N1615="sníž. přenesená",J1615,0)</f>
        <v>0</v>
      </c>
      <c r="BI1615" s="179">
        <f>IF(N1615="nulová",J1615,0)</f>
        <v>0</v>
      </c>
      <c r="BJ1615" s="21" t="s">
        <v>80</v>
      </c>
      <c r="BK1615" s="179">
        <f>ROUND(I1615*H1615,2)</f>
        <v>0</v>
      </c>
      <c r="BL1615" s="21" t="s">
        <v>322</v>
      </c>
      <c r="BM1615" s="178" t="s">
        <v>1959</v>
      </c>
    </row>
    <row r="1616" s="2" customFormat="1">
      <c r="A1616" s="40"/>
      <c r="B1616" s="41"/>
      <c r="C1616" s="40"/>
      <c r="D1616" s="180" t="s">
        <v>164</v>
      </c>
      <c r="E1616" s="40"/>
      <c r="F1616" s="181" t="s">
        <v>1960</v>
      </c>
      <c r="G1616" s="40"/>
      <c r="H1616" s="40"/>
      <c r="I1616" s="182"/>
      <c r="J1616" s="40"/>
      <c r="K1616" s="40"/>
      <c r="L1616" s="41"/>
      <c r="M1616" s="183"/>
      <c r="N1616" s="184"/>
      <c r="O1616" s="74"/>
      <c r="P1616" s="74"/>
      <c r="Q1616" s="74"/>
      <c r="R1616" s="74"/>
      <c r="S1616" s="74"/>
      <c r="T1616" s="75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21" t="s">
        <v>164</v>
      </c>
      <c r="AU1616" s="21" t="s">
        <v>82</v>
      </c>
    </row>
    <row r="1617" s="13" customFormat="1">
      <c r="A1617" s="13"/>
      <c r="B1617" s="185"/>
      <c r="C1617" s="13"/>
      <c r="D1617" s="186" t="s">
        <v>166</v>
      </c>
      <c r="E1617" s="187" t="s">
        <v>3</v>
      </c>
      <c r="F1617" s="188" t="s">
        <v>195</v>
      </c>
      <c r="G1617" s="13"/>
      <c r="H1617" s="187" t="s">
        <v>3</v>
      </c>
      <c r="I1617" s="189"/>
      <c r="J1617" s="13"/>
      <c r="K1617" s="13"/>
      <c r="L1617" s="185"/>
      <c r="M1617" s="190"/>
      <c r="N1617" s="191"/>
      <c r="O1617" s="191"/>
      <c r="P1617" s="191"/>
      <c r="Q1617" s="191"/>
      <c r="R1617" s="191"/>
      <c r="S1617" s="191"/>
      <c r="T1617" s="19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187" t="s">
        <v>166</v>
      </c>
      <c r="AU1617" s="187" t="s">
        <v>82</v>
      </c>
      <c r="AV1617" s="13" t="s">
        <v>80</v>
      </c>
      <c r="AW1617" s="13" t="s">
        <v>34</v>
      </c>
      <c r="AX1617" s="13" t="s">
        <v>72</v>
      </c>
      <c r="AY1617" s="187" t="s">
        <v>154</v>
      </c>
    </row>
    <row r="1618" s="14" customFormat="1">
      <c r="A1618" s="14"/>
      <c r="B1618" s="193"/>
      <c r="C1618" s="14"/>
      <c r="D1618" s="186" t="s">
        <v>166</v>
      </c>
      <c r="E1618" s="194" t="s">
        <v>3</v>
      </c>
      <c r="F1618" s="195" t="s">
        <v>1961</v>
      </c>
      <c r="G1618" s="14"/>
      <c r="H1618" s="196">
        <v>62.770000000000003</v>
      </c>
      <c r="I1618" s="197"/>
      <c r="J1618" s="14"/>
      <c r="K1618" s="14"/>
      <c r="L1618" s="193"/>
      <c r="M1618" s="198"/>
      <c r="N1618" s="199"/>
      <c r="O1618" s="199"/>
      <c r="P1618" s="199"/>
      <c r="Q1618" s="199"/>
      <c r="R1618" s="199"/>
      <c r="S1618" s="199"/>
      <c r="T1618" s="20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194" t="s">
        <v>166</v>
      </c>
      <c r="AU1618" s="194" t="s">
        <v>82</v>
      </c>
      <c r="AV1618" s="14" t="s">
        <v>82</v>
      </c>
      <c r="AW1618" s="14" t="s">
        <v>34</v>
      </c>
      <c r="AX1618" s="14" t="s">
        <v>72</v>
      </c>
      <c r="AY1618" s="194" t="s">
        <v>154</v>
      </c>
    </row>
    <row r="1619" s="13" customFormat="1">
      <c r="A1619" s="13"/>
      <c r="B1619" s="185"/>
      <c r="C1619" s="13"/>
      <c r="D1619" s="186" t="s">
        <v>166</v>
      </c>
      <c r="E1619" s="187" t="s">
        <v>3</v>
      </c>
      <c r="F1619" s="188" t="s">
        <v>1942</v>
      </c>
      <c r="G1619" s="13"/>
      <c r="H1619" s="187" t="s">
        <v>3</v>
      </c>
      <c r="I1619" s="189"/>
      <c r="J1619" s="13"/>
      <c r="K1619" s="13"/>
      <c r="L1619" s="185"/>
      <c r="M1619" s="190"/>
      <c r="N1619" s="191"/>
      <c r="O1619" s="191"/>
      <c r="P1619" s="191"/>
      <c r="Q1619" s="191"/>
      <c r="R1619" s="191"/>
      <c r="S1619" s="191"/>
      <c r="T1619" s="19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187" t="s">
        <v>166</v>
      </c>
      <c r="AU1619" s="187" t="s">
        <v>82</v>
      </c>
      <c r="AV1619" s="13" t="s">
        <v>80</v>
      </c>
      <c r="AW1619" s="13" t="s">
        <v>34</v>
      </c>
      <c r="AX1619" s="13" t="s">
        <v>72</v>
      </c>
      <c r="AY1619" s="187" t="s">
        <v>154</v>
      </c>
    </row>
    <row r="1620" s="14" customFormat="1">
      <c r="A1620" s="14"/>
      <c r="B1620" s="193"/>
      <c r="C1620" s="14"/>
      <c r="D1620" s="186" t="s">
        <v>166</v>
      </c>
      <c r="E1620" s="194" t="s">
        <v>3</v>
      </c>
      <c r="F1620" s="195" t="s">
        <v>1962</v>
      </c>
      <c r="G1620" s="14"/>
      <c r="H1620" s="196">
        <v>79.680000000000007</v>
      </c>
      <c r="I1620" s="197"/>
      <c r="J1620" s="14"/>
      <c r="K1620" s="14"/>
      <c r="L1620" s="193"/>
      <c r="M1620" s="198"/>
      <c r="N1620" s="199"/>
      <c r="O1620" s="199"/>
      <c r="P1620" s="199"/>
      <c r="Q1620" s="199"/>
      <c r="R1620" s="199"/>
      <c r="S1620" s="199"/>
      <c r="T1620" s="20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194" t="s">
        <v>166</v>
      </c>
      <c r="AU1620" s="194" t="s">
        <v>82</v>
      </c>
      <c r="AV1620" s="14" t="s">
        <v>82</v>
      </c>
      <c r="AW1620" s="14" t="s">
        <v>34</v>
      </c>
      <c r="AX1620" s="14" t="s">
        <v>72</v>
      </c>
      <c r="AY1620" s="194" t="s">
        <v>154</v>
      </c>
    </row>
    <row r="1621" s="15" customFormat="1">
      <c r="A1621" s="15"/>
      <c r="B1621" s="201"/>
      <c r="C1621" s="15"/>
      <c r="D1621" s="186" t="s">
        <v>166</v>
      </c>
      <c r="E1621" s="202" t="s">
        <v>3</v>
      </c>
      <c r="F1621" s="203" t="s">
        <v>171</v>
      </c>
      <c r="G1621" s="15"/>
      <c r="H1621" s="204">
        <v>142.44999999999999</v>
      </c>
      <c r="I1621" s="205"/>
      <c r="J1621" s="15"/>
      <c r="K1621" s="15"/>
      <c r="L1621" s="201"/>
      <c r="M1621" s="206"/>
      <c r="N1621" s="207"/>
      <c r="O1621" s="207"/>
      <c r="P1621" s="207"/>
      <c r="Q1621" s="207"/>
      <c r="R1621" s="207"/>
      <c r="S1621" s="207"/>
      <c r="T1621" s="208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02" t="s">
        <v>166</v>
      </c>
      <c r="AU1621" s="202" t="s">
        <v>82</v>
      </c>
      <c r="AV1621" s="15" t="s">
        <v>162</v>
      </c>
      <c r="AW1621" s="15" t="s">
        <v>34</v>
      </c>
      <c r="AX1621" s="15" t="s">
        <v>80</v>
      </c>
      <c r="AY1621" s="202" t="s">
        <v>154</v>
      </c>
    </row>
    <row r="1622" s="2" customFormat="1" ht="16.5" customHeight="1">
      <c r="A1622" s="40"/>
      <c r="B1622" s="166"/>
      <c r="C1622" s="222" t="s">
        <v>1963</v>
      </c>
      <c r="D1622" s="222" t="s">
        <v>817</v>
      </c>
      <c r="E1622" s="223" t="s">
        <v>1964</v>
      </c>
      <c r="F1622" s="224" t="s">
        <v>1965</v>
      </c>
      <c r="G1622" s="225" t="s">
        <v>186</v>
      </c>
      <c r="H1622" s="226">
        <v>280.68700000000001</v>
      </c>
      <c r="I1622" s="227"/>
      <c r="J1622" s="228">
        <f>ROUND(I1622*H1622,2)</f>
        <v>0</v>
      </c>
      <c r="K1622" s="224" t="s">
        <v>161</v>
      </c>
      <c r="L1622" s="229"/>
      <c r="M1622" s="230" t="s">
        <v>3</v>
      </c>
      <c r="N1622" s="231" t="s">
        <v>43</v>
      </c>
      <c r="O1622" s="74"/>
      <c r="P1622" s="176">
        <f>O1622*H1622</f>
        <v>0</v>
      </c>
      <c r="Q1622" s="176">
        <v>0.0032000000000000002</v>
      </c>
      <c r="R1622" s="176">
        <f>Q1622*H1622</f>
        <v>0.89819840000000006</v>
      </c>
      <c r="S1622" s="176">
        <v>0</v>
      </c>
      <c r="T1622" s="177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178" t="s">
        <v>495</v>
      </c>
      <c r="AT1622" s="178" t="s">
        <v>817</v>
      </c>
      <c r="AU1622" s="178" t="s">
        <v>82</v>
      </c>
      <c r="AY1622" s="21" t="s">
        <v>154</v>
      </c>
      <c r="BE1622" s="179">
        <f>IF(N1622="základní",J1622,0)</f>
        <v>0</v>
      </c>
      <c r="BF1622" s="179">
        <f>IF(N1622="snížená",J1622,0)</f>
        <v>0</v>
      </c>
      <c r="BG1622" s="179">
        <f>IF(N1622="zákl. přenesená",J1622,0)</f>
        <v>0</v>
      </c>
      <c r="BH1622" s="179">
        <f>IF(N1622="sníž. přenesená",J1622,0)</f>
        <v>0</v>
      </c>
      <c r="BI1622" s="179">
        <f>IF(N1622="nulová",J1622,0)</f>
        <v>0</v>
      </c>
      <c r="BJ1622" s="21" t="s">
        <v>80</v>
      </c>
      <c r="BK1622" s="179">
        <f>ROUND(I1622*H1622,2)</f>
        <v>0</v>
      </c>
      <c r="BL1622" s="21" t="s">
        <v>322</v>
      </c>
      <c r="BM1622" s="178" t="s">
        <v>1966</v>
      </c>
    </row>
    <row r="1623" s="14" customFormat="1">
      <c r="A1623" s="14"/>
      <c r="B1623" s="193"/>
      <c r="C1623" s="14"/>
      <c r="D1623" s="186" t="s">
        <v>166</v>
      </c>
      <c r="E1623" s="194" t="s">
        <v>3</v>
      </c>
      <c r="F1623" s="195" t="s">
        <v>1952</v>
      </c>
      <c r="G1623" s="14"/>
      <c r="H1623" s="196">
        <v>280.68700000000001</v>
      </c>
      <c r="I1623" s="197"/>
      <c r="J1623" s="14"/>
      <c r="K1623" s="14"/>
      <c r="L1623" s="193"/>
      <c r="M1623" s="198"/>
      <c r="N1623" s="199"/>
      <c r="O1623" s="199"/>
      <c r="P1623" s="199"/>
      <c r="Q1623" s="199"/>
      <c r="R1623" s="199"/>
      <c r="S1623" s="199"/>
      <c r="T1623" s="20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194" t="s">
        <v>166</v>
      </c>
      <c r="AU1623" s="194" t="s">
        <v>82</v>
      </c>
      <c r="AV1623" s="14" t="s">
        <v>82</v>
      </c>
      <c r="AW1623" s="14" t="s">
        <v>34</v>
      </c>
      <c r="AX1623" s="14" t="s">
        <v>80</v>
      </c>
      <c r="AY1623" s="194" t="s">
        <v>154</v>
      </c>
    </row>
    <row r="1624" s="2" customFormat="1" ht="16.5" customHeight="1">
      <c r="A1624" s="40"/>
      <c r="B1624" s="166"/>
      <c r="C1624" s="167" t="s">
        <v>1967</v>
      </c>
      <c r="D1624" s="167" t="s">
        <v>157</v>
      </c>
      <c r="E1624" s="168" t="s">
        <v>1968</v>
      </c>
      <c r="F1624" s="169" t="s">
        <v>1969</v>
      </c>
      <c r="G1624" s="170" t="s">
        <v>160</v>
      </c>
      <c r="H1624" s="171">
        <v>234.55000000000001</v>
      </c>
      <c r="I1624" s="172"/>
      <c r="J1624" s="173">
        <f>ROUND(I1624*H1624,2)</f>
        <v>0</v>
      </c>
      <c r="K1624" s="169" t="s">
        <v>161</v>
      </c>
      <c r="L1624" s="41"/>
      <c r="M1624" s="174" t="s">
        <v>3</v>
      </c>
      <c r="N1624" s="175" t="s">
        <v>43</v>
      </c>
      <c r="O1624" s="74"/>
      <c r="P1624" s="176">
        <f>O1624*H1624</f>
        <v>0</v>
      </c>
      <c r="Q1624" s="176">
        <v>1.0000000000000001E-05</v>
      </c>
      <c r="R1624" s="176">
        <f>Q1624*H1624</f>
        <v>0.0023455000000000004</v>
      </c>
      <c r="S1624" s="176">
        <v>0</v>
      </c>
      <c r="T1624" s="177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178" t="s">
        <v>322</v>
      </c>
      <c r="AT1624" s="178" t="s">
        <v>157</v>
      </c>
      <c r="AU1624" s="178" t="s">
        <v>82</v>
      </c>
      <c r="AY1624" s="21" t="s">
        <v>154</v>
      </c>
      <c r="BE1624" s="179">
        <f>IF(N1624="základní",J1624,0)</f>
        <v>0</v>
      </c>
      <c r="BF1624" s="179">
        <f>IF(N1624="snížená",J1624,0)</f>
        <v>0</v>
      </c>
      <c r="BG1624" s="179">
        <f>IF(N1624="zákl. přenesená",J1624,0)</f>
        <v>0</v>
      </c>
      <c r="BH1624" s="179">
        <f>IF(N1624="sníž. přenesená",J1624,0)</f>
        <v>0</v>
      </c>
      <c r="BI1624" s="179">
        <f>IF(N1624="nulová",J1624,0)</f>
        <v>0</v>
      </c>
      <c r="BJ1624" s="21" t="s">
        <v>80</v>
      </c>
      <c r="BK1624" s="179">
        <f>ROUND(I1624*H1624,2)</f>
        <v>0</v>
      </c>
      <c r="BL1624" s="21" t="s">
        <v>322</v>
      </c>
      <c r="BM1624" s="178" t="s">
        <v>1970</v>
      </c>
    </row>
    <row r="1625" s="2" customFormat="1">
      <c r="A1625" s="40"/>
      <c r="B1625" s="41"/>
      <c r="C1625" s="40"/>
      <c r="D1625" s="180" t="s">
        <v>164</v>
      </c>
      <c r="E1625" s="40"/>
      <c r="F1625" s="181" t="s">
        <v>1971</v>
      </c>
      <c r="G1625" s="40"/>
      <c r="H1625" s="40"/>
      <c r="I1625" s="182"/>
      <c r="J1625" s="40"/>
      <c r="K1625" s="40"/>
      <c r="L1625" s="41"/>
      <c r="M1625" s="183"/>
      <c r="N1625" s="184"/>
      <c r="O1625" s="74"/>
      <c r="P1625" s="74"/>
      <c r="Q1625" s="74"/>
      <c r="R1625" s="74"/>
      <c r="S1625" s="74"/>
      <c r="T1625" s="75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21" t="s">
        <v>164</v>
      </c>
      <c r="AU1625" s="21" t="s">
        <v>82</v>
      </c>
    </row>
    <row r="1626" s="13" customFormat="1">
      <c r="A1626" s="13"/>
      <c r="B1626" s="185"/>
      <c r="C1626" s="13"/>
      <c r="D1626" s="186" t="s">
        <v>166</v>
      </c>
      <c r="E1626" s="187" t="s">
        <v>3</v>
      </c>
      <c r="F1626" s="188" t="s">
        <v>195</v>
      </c>
      <c r="G1626" s="13"/>
      <c r="H1626" s="187" t="s">
        <v>3</v>
      </c>
      <c r="I1626" s="189"/>
      <c r="J1626" s="13"/>
      <c r="K1626" s="13"/>
      <c r="L1626" s="185"/>
      <c r="M1626" s="190"/>
      <c r="N1626" s="191"/>
      <c r="O1626" s="191"/>
      <c r="P1626" s="191"/>
      <c r="Q1626" s="191"/>
      <c r="R1626" s="191"/>
      <c r="S1626" s="191"/>
      <c r="T1626" s="19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187" t="s">
        <v>166</v>
      </c>
      <c r="AU1626" s="187" t="s">
        <v>82</v>
      </c>
      <c r="AV1626" s="13" t="s">
        <v>80</v>
      </c>
      <c r="AW1626" s="13" t="s">
        <v>34</v>
      </c>
      <c r="AX1626" s="13" t="s">
        <v>72</v>
      </c>
      <c r="AY1626" s="187" t="s">
        <v>154</v>
      </c>
    </row>
    <row r="1627" s="14" customFormat="1">
      <c r="A1627" s="14"/>
      <c r="B1627" s="193"/>
      <c r="C1627" s="14"/>
      <c r="D1627" s="186" t="s">
        <v>166</v>
      </c>
      <c r="E1627" s="194" t="s">
        <v>3</v>
      </c>
      <c r="F1627" s="195" t="s">
        <v>1972</v>
      </c>
      <c r="G1627" s="14"/>
      <c r="H1627" s="196">
        <v>68.340000000000003</v>
      </c>
      <c r="I1627" s="197"/>
      <c r="J1627" s="14"/>
      <c r="K1627" s="14"/>
      <c r="L1627" s="193"/>
      <c r="M1627" s="198"/>
      <c r="N1627" s="199"/>
      <c r="O1627" s="199"/>
      <c r="P1627" s="199"/>
      <c r="Q1627" s="199"/>
      <c r="R1627" s="199"/>
      <c r="S1627" s="199"/>
      <c r="T1627" s="200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194" t="s">
        <v>166</v>
      </c>
      <c r="AU1627" s="194" t="s">
        <v>82</v>
      </c>
      <c r="AV1627" s="14" t="s">
        <v>82</v>
      </c>
      <c r="AW1627" s="14" t="s">
        <v>34</v>
      </c>
      <c r="AX1627" s="14" t="s">
        <v>72</v>
      </c>
      <c r="AY1627" s="194" t="s">
        <v>154</v>
      </c>
    </row>
    <row r="1628" s="14" customFormat="1">
      <c r="A1628" s="14"/>
      <c r="B1628" s="193"/>
      <c r="C1628" s="14"/>
      <c r="D1628" s="186" t="s">
        <v>166</v>
      </c>
      <c r="E1628" s="194" t="s">
        <v>3</v>
      </c>
      <c r="F1628" s="195" t="s">
        <v>1973</v>
      </c>
      <c r="G1628" s="14"/>
      <c r="H1628" s="196">
        <v>-6.2999999999999998</v>
      </c>
      <c r="I1628" s="197"/>
      <c r="J1628" s="14"/>
      <c r="K1628" s="14"/>
      <c r="L1628" s="193"/>
      <c r="M1628" s="198"/>
      <c r="N1628" s="199"/>
      <c r="O1628" s="199"/>
      <c r="P1628" s="199"/>
      <c r="Q1628" s="199"/>
      <c r="R1628" s="199"/>
      <c r="S1628" s="199"/>
      <c r="T1628" s="20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194" t="s">
        <v>166</v>
      </c>
      <c r="AU1628" s="194" t="s">
        <v>82</v>
      </c>
      <c r="AV1628" s="14" t="s">
        <v>82</v>
      </c>
      <c r="AW1628" s="14" t="s">
        <v>34</v>
      </c>
      <c r="AX1628" s="14" t="s">
        <v>72</v>
      </c>
      <c r="AY1628" s="194" t="s">
        <v>154</v>
      </c>
    </row>
    <row r="1629" s="13" customFormat="1">
      <c r="A1629" s="13"/>
      <c r="B1629" s="185"/>
      <c r="C1629" s="13"/>
      <c r="D1629" s="186" t="s">
        <v>166</v>
      </c>
      <c r="E1629" s="187" t="s">
        <v>3</v>
      </c>
      <c r="F1629" s="188" t="s">
        <v>222</v>
      </c>
      <c r="G1629" s="13"/>
      <c r="H1629" s="187" t="s">
        <v>3</v>
      </c>
      <c r="I1629" s="189"/>
      <c r="J1629" s="13"/>
      <c r="K1629" s="13"/>
      <c r="L1629" s="185"/>
      <c r="M1629" s="190"/>
      <c r="N1629" s="191"/>
      <c r="O1629" s="191"/>
      <c r="P1629" s="191"/>
      <c r="Q1629" s="191"/>
      <c r="R1629" s="191"/>
      <c r="S1629" s="191"/>
      <c r="T1629" s="19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87" t="s">
        <v>166</v>
      </c>
      <c r="AU1629" s="187" t="s">
        <v>82</v>
      </c>
      <c r="AV1629" s="13" t="s">
        <v>80</v>
      </c>
      <c r="AW1629" s="13" t="s">
        <v>34</v>
      </c>
      <c r="AX1629" s="13" t="s">
        <v>72</v>
      </c>
      <c r="AY1629" s="187" t="s">
        <v>154</v>
      </c>
    </row>
    <row r="1630" s="14" customFormat="1">
      <c r="A1630" s="14"/>
      <c r="B1630" s="193"/>
      <c r="C1630" s="14"/>
      <c r="D1630" s="186" t="s">
        <v>166</v>
      </c>
      <c r="E1630" s="194" t="s">
        <v>3</v>
      </c>
      <c r="F1630" s="195" t="s">
        <v>1974</v>
      </c>
      <c r="G1630" s="14"/>
      <c r="H1630" s="196">
        <v>82.760000000000005</v>
      </c>
      <c r="I1630" s="197"/>
      <c r="J1630" s="14"/>
      <c r="K1630" s="14"/>
      <c r="L1630" s="193"/>
      <c r="M1630" s="198"/>
      <c r="N1630" s="199"/>
      <c r="O1630" s="199"/>
      <c r="P1630" s="199"/>
      <c r="Q1630" s="199"/>
      <c r="R1630" s="199"/>
      <c r="S1630" s="199"/>
      <c r="T1630" s="20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194" t="s">
        <v>166</v>
      </c>
      <c r="AU1630" s="194" t="s">
        <v>82</v>
      </c>
      <c r="AV1630" s="14" t="s">
        <v>82</v>
      </c>
      <c r="AW1630" s="14" t="s">
        <v>34</v>
      </c>
      <c r="AX1630" s="14" t="s">
        <v>72</v>
      </c>
      <c r="AY1630" s="194" t="s">
        <v>154</v>
      </c>
    </row>
    <row r="1631" s="14" customFormat="1">
      <c r="A1631" s="14"/>
      <c r="B1631" s="193"/>
      <c r="C1631" s="14"/>
      <c r="D1631" s="186" t="s">
        <v>166</v>
      </c>
      <c r="E1631" s="194" t="s">
        <v>3</v>
      </c>
      <c r="F1631" s="195" t="s">
        <v>1975</v>
      </c>
      <c r="G1631" s="14"/>
      <c r="H1631" s="196">
        <v>-4.7999999999999998</v>
      </c>
      <c r="I1631" s="197"/>
      <c r="J1631" s="14"/>
      <c r="K1631" s="14"/>
      <c r="L1631" s="193"/>
      <c r="M1631" s="198"/>
      <c r="N1631" s="199"/>
      <c r="O1631" s="199"/>
      <c r="P1631" s="199"/>
      <c r="Q1631" s="199"/>
      <c r="R1631" s="199"/>
      <c r="S1631" s="199"/>
      <c r="T1631" s="20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194" t="s">
        <v>166</v>
      </c>
      <c r="AU1631" s="194" t="s">
        <v>82</v>
      </c>
      <c r="AV1631" s="14" t="s">
        <v>82</v>
      </c>
      <c r="AW1631" s="14" t="s">
        <v>34</v>
      </c>
      <c r="AX1631" s="14" t="s">
        <v>72</v>
      </c>
      <c r="AY1631" s="194" t="s">
        <v>154</v>
      </c>
    </row>
    <row r="1632" s="13" customFormat="1">
      <c r="A1632" s="13"/>
      <c r="B1632" s="185"/>
      <c r="C1632" s="13"/>
      <c r="D1632" s="186" t="s">
        <v>166</v>
      </c>
      <c r="E1632" s="187" t="s">
        <v>3</v>
      </c>
      <c r="F1632" s="188" t="s">
        <v>246</v>
      </c>
      <c r="G1632" s="13"/>
      <c r="H1632" s="187" t="s">
        <v>3</v>
      </c>
      <c r="I1632" s="189"/>
      <c r="J1632" s="13"/>
      <c r="K1632" s="13"/>
      <c r="L1632" s="185"/>
      <c r="M1632" s="190"/>
      <c r="N1632" s="191"/>
      <c r="O1632" s="191"/>
      <c r="P1632" s="191"/>
      <c r="Q1632" s="191"/>
      <c r="R1632" s="191"/>
      <c r="S1632" s="191"/>
      <c r="T1632" s="19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187" t="s">
        <v>166</v>
      </c>
      <c r="AU1632" s="187" t="s">
        <v>82</v>
      </c>
      <c r="AV1632" s="13" t="s">
        <v>80</v>
      </c>
      <c r="AW1632" s="13" t="s">
        <v>34</v>
      </c>
      <c r="AX1632" s="13" t="s">
        <v>72</v>
      </c>
      <c r="AY1632" s="187" t="s">
        <v>154</v>
      </c>
    </row>
    <row r="1633" s="14" customFormat="1">
      <c r="A1633" s="14"/>
      <c r="B1633" s="193"/>
      <c r="C1633" s="14"/>
      <c r="D1633" s="186" t="s">
        <v>166</v>
      </c>
      <c r="E1633" s="194" t="s">
        <v>3</v>
      </c>
      <c r="F1633" s="195" t="s">
        <v>1976</v>
      </c>
      <c r="G1633" s="14"/>
      <c r="H1633" s="196">
        <v>102.75</v>
      </c>
      <c r="I1633" s="197"/>
      <c r="J1633" s="14"/>
      <c r="K1633" s="14"/>
      <c r="L1633" s="193"/>
      <c r="M1633" s="198"/>
      <c r="N1633" s="199"/>
      <c r="O1633" s="199"/>
      <c r="P1633" s="199"/>
      <c r="Q1633" s="199"/>
      <c r="R1633" s="199"/>
      <c r="S1633" s="199"/>
      <c r="T1633" s="20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194" t="s">
        <v>166</v>
      </c>
      <c r="AU1633" s="194" t="s">
        <v>82</v>
      </c>
      <c r="AV1633" s="14" t="s">
        <v>82</v>
      </c>
      <c r="AW1633" s="14" t="s">
        <v>34</v>
      </c>
      <c r="AX1633" s="14" t="s">
        <v>72</v>
      </c>
      <c r="AY1633" s="194" t="s">
        <v>154</v>
      </c>
    </row>
    <row r="1634" s="14" customFormat="1">
      <c r="A1634" s="14"/>
      <c r="B1634" s="193"/>
      <c r="C1634" s="14"/>
      <c r="D1634" s="186" t="s">
        <v>166</v>
      </c>
      <c r="E1634" s="194" t="s">
        <v>3</v>
      </c>
      <c r="F1634" s="195" t="s">
        <v>1977</v>
      </c>
      <c r="G1634" s="14"/>
      <c r="H1634" s="196">
        <v>-8.1999999999999993</v>
      </c>
      <c r="I1634" s="197"/>
      <c r="J1634" s="14"/>
      <c r="K1634" s="14"/>
      <c r="L1634" s="193"/>
      <c r="M1634" s="198"/>
      <c r="N1634" s="199"/>
      <c r="O1634" s="199"/>
      <c r="P1634" s="199"/>
      <c r="Q1634" s="199"/>
      <c r="R1634" s="199"/>
      <c r="S1634" s="199"/>
      <c r="T1634" s="20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194" t="s">
        <v>166</v>
      </c>
      <c r="AU1634" s="194" t="s">
        <v>82</v>
      </c>
      <c r="AV1634" s="14" t="s">
        <v>82</v>
      </c>
      <c r="AW1634" s="14" t="s">
        <v>34</v>
      </c>
      <c r="AX1634" s="14" t="s">
        <v>72</v>
      </c>
      <c r="AY1634" s="194" t="s">
        <v>154</v>
      </c>
    </row>
    <row r="1635" s="15" customFormat="1">
      <c r="A1635" s="15"/>
      <c r="B1635" s="201"/>
      <c r="C1635" s="15"/>
      <c r="D1635" s="186" t="s">
        <v>166</v>
      </c>
      <c r="E1635" s="202" t="s">
        <v>3</v>
      </c>
      <c r="F1635" s="203" t="s">
        <v>171</v>
      </c>
      <c r="G1635" s="15"/>
      <c r="H1635" s="204">
        <v>234.55000000000001</v>
      </c>
      <c r="I1635" s="205"/>
      <c r="J1635" s="15"/>
      <c r="K1635" s="15"/>
      <c r="L1635" s="201"/>
      <c r="M1635" s="206"/>
      <c r="N1635" s="207"/>
      <c r="O1635" s="207"/>
      <c r="P1635" s="207"/>
      <c r="Q1635" s="207"/>
      <c r="R1635" s="207"/>
      <c r="S1635" s="207"/>
      <c r="T1635" s="208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02" t="s">
        <v>166</v>
      </c>
      <c r="AU1635" s="202" t="s">
        <v>82</v>
      </c>
      <c r="AV1635" s="15" t="s">
        <v>162</v>
      </c>
      <c r="AW1635" s="15" t="s">
        <v>34</v>
      </c>
      <c r="AX1635" s="15" t="s">
        <v>80</v>
      </c>
      <c r="AY1635" s="202" t="s">
        <v>154</v>
      </c>
    </row>
    <row r="1636" s="2" customFormat="1" ht="16.5" customHeight="1">
      <c r="A1636" s="40"/>
      <c r="B1636" s="166"/>
      <c r="C1636" s="222" t="s">
        <v>1978</v>
      </c>
      <c r="D1636" s="222" t="s">
        <v>817</v>
      </c>
      <c r="E1636" s="223" t="s">
        <v>1979</v>
      </c>
      <c r="F1636" s="224" t="s">
        <v>1980</v>
      </c>
      <c r="G1636" s="225" t="s">
        <v>160</v>
      </c>
      <c r="H1636" s="226">
        <v>258.005</v>
      </c>
      <c r="I1636" s="227"/>
      <c r="J1636" s="228">
        <f>ROUND(I1636*H1636,2)</f>
        <v>0</v>
      </c>
      <c r="K1636" s="224" t="s">
        <v>161</v>
      </c>
      <c r="L1636" s="229"/>
      <c r="M1636" s="230" t="s">
        <v>3</v>
      </c>
      <c r="N1636" s="231" t="s">
        <v>43</v>
      </c>
      <c r="O1636" s="74"/>
      <c r="P1636" s="176">
        <f>O1636*H1636</f>
        <v>0</v>
      </c>
      <c r="Q1636" s="176">
        <v>0.00029999999999999997</v>
      </c>
      <c r="R1636" s="176">
        <f>Q1636*H1636</f>
        <v>0.077401499999999998</v>
      </c>
      <c r="S1636" s="176">
        <v>0</v>
      </c>
      <c r="T1636" s="177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178" t="s">
        <v>495</v>
      </c>
      <c r="AT1636" s="178" t="s">
        <v>817</v>
      </c>
      <c r="AU1636" s="178" t="s">
        <v>82</v>
      </c>
      <c r="AY1636" s="21" t="s">
        <v>154</v>
      </c>
      <c r="BE1636" s="179">
        <f>IF(N1636="základní",J1636,0)</f>
        <v>0</v>
      </c>
      <c r="BF1636" s="179">
        <f>IF(N1636="snížená",J1636,0)</f>
        <v>0</v>
      </c>
      <c r="BG1636" s="179">
        <f>IF(N1636="zákl. přenesená",J1636,0)</f>
        <v>0</v>
      </c>
      <c r="BH1636" s="179">
        <f>IF(N1636="sníž. přenesená",J1636,0)</f>
        <v>0</v>
      </c>
      <c r="BI1636" s="179">
        <f>IF(N1636="nulová",J1636,0)</f>
        <v>0</v>
      </c>
      <c r="BJ1636" s="21" t="s">
        <v>80</v>
      </c>
      <c r="BK1636" s="179">
        <f>ROUND(I1636*H1636,2)</f>
        <v>0</v>
      </c>
      <c r="BL1636" s="21" t="s">
        <v>322</v>
      </c>
      <c r="BM1636" s="178" t="s">
        <v>1981</v>
      </c>
    </row>
    <row r="1637" s="14" customFormat="1">
      <c r="A1637" s="14"/>
      <c r="B1637" s="193"/>
      <c r="C1637" s="14"/>
      <c r="D1637" s="186" t="s">
        <v>166</v>
      </c>
      <c r="E1637" s="194" t="s">
        <v>3</v>
      </c>
      <c r="F1637" s="195" t="s">
        <v>1982</v>
      </c>
      <c r="G1637" s="14"/>
      <c r="H1637" s="196">
        <v>258.005</v>
      </c>
      <c r="I1637" s="197"/>
      <c r="J1637" s="14"/>
      <c r="K1637" s="14"/>
      <c r="L1637" s="193"/>
      <c r="M1637" s="198"/>
      <c r="N1637" s="199"/>
      <c r="O1637" s="199"/>
      <c r="P1637" s="199"/>
      <c r="Q1637" s="199"/>
      <c r="R1637" s="199"/>
      <c r="S1637" s="199"/>
      <c r="T1637" s="20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194" t="s">
        <v>166</v>
      </c>
      <c r="AU1637" s="194" t="s">
        <v>82</v>
      </c>
      <c r="AV1637" s="14" t="s">
        <v>82</v>
      </c>
      <c r="AW1637" s="14" t="s">
        <v>34</v>
      </c>
      <c r="AX1637" s="14" t="s">
        <v>80</v>
      </c>
      <c r="AY1637" s="194" t="s">
        <v>154</v>
      </c>
    </row>
    <row r="1638" s="2" customFormat="1" ht="16.5" customHeight="1">
      <c r="A1638" s="40"/>
      <c r="B1638" s="166"/>
      <c r="C1638" s="167" t="s">
        <v>1983</v>
      </c>
      <c r="D1638" s="167" t="s">
        <v>157</v>
      </c>
      <c r="E1638" s="168" t="s">
        <v>1984</v>
      </c>
      <c r="F1638" s="169" t="s">
        <v>1985</v>
      </c>
      <c r="G1638" s="170" t="s">
        <v>160</v>
      </c>
      <c r="H1638" s="171">
        <v>17.399999999999999</v>
      </c>
      <c r="I1638" s="172"/>
      <c r="J1638" s="173">
        <f>ROUND(I1638*H1638,2)</f>
        <v>0</v>
      </c>
      <c r="K1638" s="169" t="s">
        <v>161</v>
      </c>
      <c r="L1638" s="41"/>
      <c r="M1638" s="174" t="s">
        <v>3</v>
      </c>
      <c r="N1638" s="175" t="s">
        <v>43</v>
      </c>
      <c r="O1638" s="74"/>
      <c r="P1638" s="176">
        <f>O1638*H1638</f>
        <v>0</v>
      </c>
      <c r="Q1638" s="176">
        <v>0</v>
      </c>
      <c r="R1638" s="176">
        <f>Q1638*H1638</f>
        <v>0</v>
      </c>
      <c r="S1638" s="176">
        <v>0</v>
      </c>
      <c r="T1638" s="177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178" t="s">
        <v>322</v>
      </c>
      <c r="AT1638" s="178" t="s">
        <v>157</v>
      </c>
      <c r="AU1638" s="178" t="s">
        <v>82</v>
      </c>
      <c r="AY1638" s="21" t="s">
        <v>154</v>
      </c>
      <c r="BE1638" s="179">
        <f>IF(N1638="základní",J1638,0)</f>
        <v>0</v>
      </c>
      <c r="BF1638" s="179">
        <f>IF(N1638="snížená",J1638,0)</f>
        <v>0</v>
      </c>
      <c r="BG1638" s="179">
        <f>IF(N1638="zákl. přenesená",J1638,0)</f>
        <v>0</v>
      </c>
      <c r="BH1638" s="179">
        <f>IF(N1638="sníž. přenesená",J1638,0)</f>
        <v>0</v>
      </c>
      <c r="BI1638" s="179">
        <f>IF(N1638="nulová",J1638,0)</f>
        <v>0</v>
      </c>
      <c r="BJ1638" s="21" t="s">
        <v>80</v>
      </c>
      <c r="BK1638" s="179">
        <f>ROUND(I1638*H1638,2)</f>
        <v>0</v>
      </c>
      <c r="BL1638" s="21" t="s">
        <v>322</v>
      </c>
      <c r="BM1638" s="178" t="s">
        <v>1986</v>
      </c>
    </row>
    <row r="1639" s="2" customFormat="1">
      <c r="A1639" s="40"/>
      <c r="B1639" s="41"/>
      <c r="C1639" s="40"/>
      <c r="D1639" s="180" t="s">
        <v>164</v>
      </c>
      <c r="E1639" s="40"/>
      <c r="F1639" s="181" t="s">
        <v>1987</v>
      </c>
      <c r="G1639" s="40"/>
      <c r="H1639" s="40"/>
      <c r="I1639" s="182"/>
      <c r="J1639" s="40"/>
      <c r="K1639" s="40"/>
      <c r="L1639" s="41"/>
      <c r="M1639" s="183"/>
      <c r="N1639" s="184"/>
      <c r="O1639" s="74"/>
      <c r="P1639" s="74"/>
      <c r="Q1639" s="74"/>
      <c r="R1639" s="74"/>
      <c r="S1639" s="74"/>
      <c r="T1639" s="75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21" t="s">
        <v>164</v>
      </c>
      <c r="AU1639" s="21" t="s">
        <v>82</v>
      </c>
    </row>
    <row r="1640" s="13" customFormat="1">
      <c r="A1640" s="13"/>
      <c r="B1640" s="185"/>
      <c r="C1640" s="13"/>
      <c r="D1640" s="186" t="s">
        <v>166</v>
      </c>
      <c r="E1640" s="187" t="s">
        <v>3</v>
      </c>
      <c r="F1640" s="188" t="s">
        <v>195</v>
      </c>
      <c r="G1640" s="13"/>
      <c r="H1640" s="187" t="s">
        <v>3</v>
      </c>
      <c r="I1640" s="189"/>
      <c r="J1640" s="13"/>
      <c r="K1640" s="13"/>
      <c r="L1640" s="185"/>
      <c r="M1640" s="190"/>
      <c r="N1640" s="191"/>
      <c r="O1640" s="191"/>
      <c r="P1640" s="191"/>
      <c r="Q1640" s="191"/>
      <c r="R1640" s="191"/>
      <c r="S1640" s="191"/>
      <c r="T1640" s="19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187" t="s">
        <v>166</v>
      </c>
      <c r="AU1640" s="187" t="s">
        <v>82</v>
      </c>
      <c r="AV1640" s="13" t="s">
        <v>80</v>
      </c>
      <c r="AW1640" s="13" t="s">
        <v>34</v>
      </c>
      <c r="AX1640" s="13" t="s">
        <v>72</v>
      </c>
      <c r="AY1640" s="187" t="s">
        <v>154</v>
      </c>
    </row>
    <row r="1641" s="14" customFormat="1">
      <c r="A1641" s="14"/>
      <c r="B1641" s="193"/>
      <c r="C1641" s="14"/>
      <c r="D1641" s="186" t="s">
        <v>166</v>
      </c>
      <c r="E1641" s="194" t="s">
        <v>3</v>
      </c>
      <c r="F1641" s="195" t="s">
        <v>1988</v>
      </c>
      <c r="G1641" s="14"/>
      <c r="H1641" s="196">
        <v>6.2000000000000002</v>
      </c>
      <c r="I1641" s="197"/>
      <c r="J1641" s="14"/>
      <c r="K1641" s="14"/>
      <c r="L1641" s="193"/>
      <c r="M1641" s="198"/>
      <c r="N1641" s="199"/>
      <c r="O1641" s="199"/>
      <c r="P1641" s="199"/>
      <c r="Q1641" s="199"/>
      <c r="R1641" s="199"/>
      <c r="S1641" s="199"/>
      <c r="T1641" s="20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194" t="s">
        <v>166</v>
      </c>
      <c r="AU1641" s="194" t="s">
        <v>82</v>
      </c>
      <c r="AV1641" s="14" t="s">
        <v>82</v>
      </c>
      <c r="AW1641" s="14" t="s">
        <v>34</v>
      </c>
      <c r="AX1641" s="14" t="s">
        <v>72</v>
      </c>
      <c r="AY1641" s="194" t="s">
        <v>154</v>
      </c>
    </row>
    <row r="1642" s="13" customFormat="1">
      <c r="A1642" s="13"/>
      <c r="B1642" s="185"/>
      <c r="C1642" s="13"/>
      <c r="D1642" s="186" t="s">
        <v>166</v>
      </c>
      <c r="E1642" s="187" t="s">
        <v>3</v>
      </c>
      <c r="F1642" s="188" t="s">
        <v>222</v>
      </c>
      <c r="G1642" s="13"/>
      <c r="H1642" s="187" t="s">
        <v>3</v>
      </c>
      <c r="I1642" s="189"/>
      <c r="J1642" s="13"/>
      <c r="K1642" s="13"/>
      <c r="L1642" s="185"/>
      <c r="M1642" s="190"/>
      <c r="N1642" s="191"/>
      <c r="O1642" s="191"/>
      <c r="P1642" s="191"/>
      <c r="Q1642" s="191"/>
      <c r="R1642" s="191"/>
      <c r="S1642" s="191"/>
      <c r="T1642" s="19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187" t="s">
        <v>166</v>
      </c>
      <c r="AU1642" s="187" t="s">
        <v>82</v>
      </c>
      <c r="AV1642" s="13" t="s">
        <v>80</v>
      </c>
      <c r="AW1642" s="13" t="s">
        <v>34</v>
      </c>
      <c r="AX1642" s="13" t="s">
        <v>72</v>
      </c>
      <c r="AY1642" s="187" t="s">
        <v>154</v>
      </c>
    </row>
    <row r="1643" s="14" customFormat="1">
      <c r="A1643" s="14"/>
      <c r="B1643" s="193"/>
      <c r="C1643" s="14"/>
      <c r="D1643" s="186" t="s">
        <v>166</v>
      </c>
      <c r="E1643" s="194" t="s">
        <v>3</v>
      </c>
      <c r="F1643" s="195" t="s">
        <v>1989</v>
      </c>
      <c r="G1643" s="14"/>
      <c r="H1643" s="196">
        <v>4.7999999999999998</v>
      </c>
      <c r="I1643" s="197"/>
      <c r="J1643" s="14"/>
      <c r="K1643" s="14"/>
      <c r="L1643" s="193"/>
      <c r="M1643" s="198"/>
      <c r="N1643" s="199"/>
      <c r="O1643" s="199"/>
      <c r="P1643" s="199"/>
      <c r="Q1643" s="199"/>
      <c r="R1643" s="199"/>
      <c r="S1643" s="199"/>
      <c r="T1643" s="20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194" t="s">
        <v>166</v>
      </c>
      <c r="AU1643" s="194" t="s">
        <v>82</v>
      </c>
      <c r="AV1643" s="14" t="s">
        <v>82</v>
      </c>
      <c r="AW1643" s="14" t="s">
        <v>34</v>
      </c>
      <c r="AX1643" s="14" t="s">
        <v>72</v>
      </c>
      <c r="AY1643" s="194" t="s">
        <v>154</v>
      </c>
    </row>
    <row r="1644" s="13" customFormat="1">
      <c r="A1644" s="13"/>
      <c r="B1644" s="185"/>
      <c r="C1644" s="13"/>
      <c r="D1644" s="186" t="s">
        <v>166</v>
      </c>
      <c r="E1644" s="187" t="s">
        <v>3</v>
      </c>
      <c r="F1644" s="188" t="s">
        <v>246</v>
      </c>
      <c r="G1644" s="13"/>
      <c r="H1644" s="187" t="s">
        <v>3</v>
      </c>
      <c r="I1644" s="189"/>
      <c r="J1644" s="13"/>
      <c r="K1644" s="13"/>
      <c r="L1644" s="185"/>
      <c r="M1644" s="190"/>
      <c r="N1644" s="191"/>
      <c r="O1644" s="191"/>
      <c r="P1644" s="191"/>
      <c r="Q1644" s="191"/>
      <c r="R1644" s="191"/>
      <c r="S1644" s="191"/>
      <c r="T1644" s="19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187" t="s">
        <v>166</v>
      </c>
      <c r="AU1644" s="187" t="s">
        <v>82</v>
      </c>
      <c r="AV1644" s="13" t="s">
        <v>80</v>
      </c>
      <c r="AW1644" s="13" t="s">
        <v>34</v>
      </c>
      <c r="AX1644" s="13" t="s">
        <v>72</v>
      </c>
      <c r="AY1644" s="187" t="s">
        <v>154</v>
      </c>
    </row>
    <row r="1645" s="14" customFormat="1">
      <c r="A1645" s="14"/>
      <c r="B1645" s="193"/>
      <c r="C1645" s="14"/>
      <c r="D1645" s="186" t="s">
        <v>166</v>
      </c>
      <c r="E1645" s="194" t="s">
        <v>3</v>
      </c>
      <c r="F1645" s="195" t="s">
        <v>1990</v>
      </c>
      <c r="G1645" s="14"/>
      <c r="H1645" s="196">
        <v>6.4000000000000004</v>
      </c>
      <c r="I1645" s="197"/>
      <c r="J1645" s="14"/>
      <c r="K1645" s="14"/>
      <c r="L1645" s="193"/>
      <c r="M1645" s="198"/>
      <c r="N1645" s="199"/>
      <c r="O1645" s="199"/>
      <c r="P1645" s="199"/>
      <c r="Q1645" s="199"/>
      <c r="R1645" s="199"/>
      <c r="S1645" s="199"/>
      <c r="T1645" s="20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194" t="s">
        <v>166</v>
      </c>
      <c r="AU1645" s="194" t="s">
        <v>82</v>
      </c>
      <c r="AV1645" s="14" t="s">
        <v>82</v>
      </c>
      <c r="AW1645" s="14" t="s">
        <v>34</v>
      </c>
      <c r="AX1645" s="14" t="s">
        <v>72</v>
      </c>
      <c r="AY1645" s="194" t="s">
        <v>154</v>
      </c>
    </row>
    <row r="1646" s="15" customFormat="1">
      <c r="A1646" s="15"/>
      <c r="B1646" s="201"/>
      <c r="C1646" s="15"/>
      <c r="D1646" s="186" t="s">
        <v>166</v>
      </c>
      <c r="E1646" s="202" t="s">
        <v>3</v>
      </c>
      <c r="F1646" s="203" t="s">
        <v>171</v>
      </c>
      <c r="G1646" s="15"/>
      <c r="H1646" s="204">
        <v>17.399999999999999</v>
      </c>
      <c r="I1646" s="205"/>
      <c r="J1646" s="15"/>
      <c r="K1646" s="15"/>
      <c r="L1646" s="201"/>
      <c r="M1646" s="206"/>
      <c r="N1646" s="207"/>
      <c r="O1646" s="207"/>
      <c r="P1646" s="207"/>
      <c r="Q1646" s="207"/>
      <c r="R1646" s="207"/>
      <c r="S1646" s="207"/>
      <c r="T1646" s="208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02" t="s">
        <v>166</v>
      </c>
      <c r="AU1646" s="202" t="s">
        <v>82</v>
      </c>
      <c r="AV1646" s="15" t="s">
        <v>162</v>
      </c>
      <c r="AW1646" s="15" t="s">
        <v>34</v>
      </c>
      <c r="AX1646" s="15" t="s">
        <v>80</v>
      </c>
      <c r="AY1646" s="202" t="s">
        <v>154</v>
      </c>
    </row>
    <row r="1647" s="2" customFormat="1" ht="24.15" customHeight="1">
      <c r="A1647" s="40"/>
      <c r="B1647" s="166"/>
      <c r="C1647" s="222" t="s">
        <v>1991</v>
      </c>
      <c r="D1647" s="222" t="s">
        <v>817</v>
      </c>
      <c r="E1647" s="223" t="s">
        <v>1992</v>
      </c>
      <c r="F1647" s="224" t="s">
        <v>1993</v>
      </c>
      <c r="G1647" s="225" t="s">
        <v>160</v>
      </c>
      <c r="H1647" s="226">
        <v>19.140000000000001</v>
      </c>
      <c r="I1647" s="227"/>
      <c r="J1647" s="228">
        <f>ROUND(I1647*H1647,2)</f>
        <v>0</v>
      </c>
      <c r="K1647" s="224" t="s">
        <v>161</v>
      </c>
      <c r="L1647" s="229"/>
      <c r="M1647" s="230" t="s">
        <v>3</v>
      </c>
      <c r="N1647" s="231" t="s">
        <v>43</v>
      </c>
      <c r="O1647" s="74"/>
      <c r="P1647" s="176">
        <f>O1647*H1647</f>
        <v>0</v>
      </c>
      <c r="Q1647" s="176">
        <v>0.00021000000000000001</v>
      </c>
      <c r="R1647" s="176">
        <f>Q1647*H1647</f>
        <v>0.0040194000000000002</v>
      </c>
      <c r="S1647" s="176">
        <v>0</v>
      </c>
      <c r="T1647" s="177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178" t="s">
        <v>495</v>
      </c>
      <c r="AT1647" s="178" t="s">
        <v>817</v>
      </c>
      <c r="AU1647" s="178" t="s">
        <v>82</v>
      </c>
      <c r="AY1647" s="21" t="s">
        <v>154</v>
      </c>
      <c r="BE1647" s="179">
        <f>IF(N1647="základní",J1647,0)</f>
        <v>0</v>
      </c>
      <c r="BF1647" s="179">
        <f>IF(N1647="snížená",J1647,0)</f>
        <v>0</v>
      </c>
      <c r="BG1647" s="179">
        <f>IF(N1647="zákl. přenesená",J1647,0)</f>
        <v>0</v>
      </c>
      <c r="BH1647" s="179">
        <f>IF(N1647="sníž. přenesená",J1647,0)</f>
        <v>0</v>
      </c>
      <c r="BI1647" s="179">
        <f>IF(N1647="nulová",J1647,0)</f>
        <v>0</v>
      </c>
      <c r="BJ1647" s="21" t="s">
        <v>80</v>
      </c>
      <c r="BK1647" s="179">
        <f>ROUND(I1647*H1647,2)</f>
        <v>0</v>
      </c>
      <c r="BL1647" s="21" t="s">
        <v>322</v>
      </c>
      <c r="BM1647" s="178" t="s">
        <v>1994</v>
      </c>
    </row>
    <row r="1648" s="14" customFormat="1">
      <c r="A1648" s="14"/>
      <c r="B1648" s="193"/>
      <c r="C1648" s="14"/>
      <c r="D1648" s="186" t="s">
        <v>166</v>
      </c>
      <c r="E1648" s="14"/>
      <c r="F1648" s="195" t="s">
        <v>1995</v>
      </c>
      <c r="G1648" s="14"/>
      <c r="H1648" s="196">
        <v>19.140000000000001</v>
      </c>
      <c r="I1648" s="197"/>
      <c r="J1648" s="14"/>
      <c r="K1648" s="14"/>
      <c r="L1648" s="193"/>
      <c r="M1648" s="198"/>
      <c r="N1648" s="199"/>
      <c r="O1648" s="199"/>
      <c r="P1648" s="199"/>
      <c r="Q1648" s="199"/>
      <c r="R1648" s="199"/>
      <c r="S1648" s="199"/>
      <c r="T1648" s="20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194" t="s">
        <v>166</v>
      </c>
      <c r="AU1648" s="194" t="s">
        <v>82</v>
      </c>
      <c r="AV1648" s="14" t="s">
        <v>82</v>
      </c>
      <c r="AW1648" s="14" t="s">
        <v>4</v>
      </c>
      <c r="AX1648" s="14" t="s">
        <v>80</v>
      </c>
      <c r="AY1648" s="194" t="s">
        <v>154</v>
      </c>
    </row>
    <row r="1649" s="2" customFormat="1" ht="24.15" customHeight="1">
      <c r="A1649" s="40"/>
      <c r="B1649" s="166"/>
      <c r="C1649" s="167" t="s">
        <v>1996</v>
      </c>
      <c r="D1649" s="167" t="s">
        <v>157</v>
      </c>
      <c r="E1649" s="168" t="s">
        <v>1997</v>
      </c>
      <c r="F1649" s="169" t="s">
        <v>1998</v>
      </c>
      <c r="G1649" s="170" t="s">
        <v>491</v>
      </c>
      <c r="H1649" s="171">
        <v>3</v>
      </c>
      <c r="I1649" s="172"/>
      <c r="J1649" s="173">
        <f>ROUND(I1649*H1649,2)</f>
        <v>0</v>
      </c>
      <c r="K1649" s="169" t="s">
        <v>3</v>
      </c>
      <c r="L1649" s="41"/>
      <c r="M1649" s="174" t="s">
        <v>3</v>
      </c>
      <c r="N1649" s="175" t="s">
        <v>43</v>
      </c>
      <c r="O1649" s="74"/>
      <c r="P1649" s="176">
        <f>O1649*H1649</f>
        <v>0</v>
      </c>
      <c r="Q1649" s="176">
        <v>0</v>
      </c>
      <c r="R1649" s="176">
        <f>Q1649*H1649</f>
        <v>0</v>
      </c>
      <c r="S1649" s="176">
        <v>0</v>
      </c>
      <c r="T1649" s="177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178" t="s">
        <v>1999</v>
      </c>
      <c r="AT1649" s="178" t="s">
        <v>157</v>
      </c>
      <c r="AU1649" s="178" t="s">
        <v>82</v>
      </c>
      <c r="AY1649" s="21" t="s">
        <v>154</v>
      </c>
      <c r="BE1649" s="179">
        <f>IF(N1649="základní",J1649,0)</f>
        <v>0</v>
      </c>
      <c r="BF1649" s="179">
        <f>IF(N1649="snížená",J1649,0)</f>
        <v>0</v>
      </c>
      <c r="BG1649" s="179">
        <f>IF(N1649="zákl. přenesená",J1649,0)</f>
        <v>0</v>
      </c>
      <c r="BH1649" s="179">
        <f>IF(N1649="sníž. přenesená",J1649,0)</f>
        <v>0</v>
      </c>
      <c r="BI1649" s="179">
        <f>IF(N1649="nulová",J1649,0)</f>
        <v>0</v>
      </c>
      <c r="BJ1649" s="21" t="s">
        <v>80</v>
      </c>
      <c r="BK1649" s="179">
        <f>ROUND(I1649*H1649,2)</f>
        <v>0</v>
      </c>
      <c r="BL1649" s="21" t="s">
        <v>1999</v>
      </c>
      <c r="BM1649" s="178" t="s">
        <v>2000</v>
      </c>
    </row>
    <row r="1650" s="2" customFormat="1" ht="49.05" customHeight="1">
      <c r="A1650" s="40"/>
      <c r="B1650" s="166"/>
      <c r="C1650" s="167" t="s">
        <v>2001</v>
      </c>
      <c r="D1650" s="167" t="s">
        <v>157</v>
      </c>
      <c r="E1650" s="168" t="s">
        <v>2002</v>
      </c>
      <c r="F1650" s="169" t="s">
        <v>2003</v>
      </c>
      <c r="G1650" s="170" t="s">
        <v>435</v>
      </c>
      <c r="H1650" s="171">
        <v>1.94</v>
      </c>
      <c r="I1650" s="172"/>
      <c r="J1650" s="173">
        <f>ROUND(I1650*H1650,2)</f>
        <v>0</v>
      </c>
      <c r="K1650" s="169" t="s">
        <v>161</v>
      </c>
      <c r="L1650" s="41"/>
      <c r="M1650" s="174" t="s">
        <v>3</v>
      </c>
      <c r="N1650" s="175" t="s">
        <v>43</v>
      </c>
      <c r="O1650" s="74"/>
      <c r="P1650" s="176">
        <f>O1650*H1650</f>
        <v>0</v>
      </c>
      <c r="Q1650" s="176">
        <v>0</v>
      </c>
      <c r="R1650" s="176">
        <f>Q1650*H1650</f>
        <v>0</v>
      </c>
      <c r="S1650" s="176">
        <v>0</v>
      </c>
      <c r="T1650" s="177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178" t="s">
        <v>322</v>
      </c>
      <c r="AT1650" s="178" t="s">
        <v>157</v>
      </c>
      <c r="AU1650" s="178" t="s">
        <v>82</v>
      </c>
      <c r="AY1650" s="21" t="s">
        <v>154</v>
      </c>
      <c r="BE1650" s="179">
        <f>IF(N1650="základní",J1650,0)</f>
        <v>0</v>
      </c>
      <c r="BF1650" s="179">
        <f>IF(N1650="snížená",J1650,0)</f>
        <v>0</v>
      </c>
      <c r="BG1650" s="179">
        <f>IF(N1650="zákl. přenesená",J1650,0)</f>
        <v>0</v>
      </c>
      <c r="BH1650" s="179">
        <f>IF(N1650="sníž. přenesená",J1650,0)</f>
        <v>0</v>
      </c>
      <c r="BI1650" s="179">
        <f>IF(N1650="nulová",J1650,0)</f>
        <v>0</v>
      </c>
      <c r="BJ1650" s="21" t="s">
        <v>80</v>
      </c>
      <c r="BK1650" s="179">
        <f>ROUND(I1650*H1650,2)</f>
        <v>0</v>
      </c>
      <c r="BL1650" s="21" t="s">
        <v>322</v>
      </c>
      <c r="BM1650" s="178" t="s">
        <v>2004</v>
      </c>
    </row>
    <row r="1651" s="2" customFormat="1">
      <c r="A1651" s="40"/>
      <c r="B1651" s="41"/>
      <c r="C1651" s="40"/>
      <c r="D1651" s="180" t="s">
        <v>164</v>
      </c>
      <c r="E1651" s="40"/>
      <c r="F1651" s="181" t="s">
        <v>2005</v>
      </c>
      <c r="G1651" s="40"/>
      <c r="H1651" s="40"/>
      <c r="I1651" s="182"/>
      <c r="J1651" s="40"/>
      <c r="K1651" s="40"/>
      <c r="L1651" s="41"/>
      <c r="M1651" s="183"/>
      <c r="N1651" s="184"/>
      <c r="O1651" s="74"/>
      <c r="P1651" s="74"/>
      <c r="Q1651" s="74"/>
      <c r="R1651" s="74"/>
      <c r="S1651" s="74"/>
      <c r="T1651" s="75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21" t="s">
        <v>164</v>
      </c>
      <c r="AU1651" s="21" t="s">
        <v>82</v>
      </c>
    </row>
    <row r="1652" s="12" customFormat="1" ht="22.8" customHeight="1">
      <c r="A1652" s="12"/>
      <c r="B1652" s="153"/>
      <c r="C1652" s="12"/>
      <c r="D1652" s="154" t="s">
        <v>71</v>
      </c>
      <c r="E1652" s="164" t="s">
        <v>2006</v>
      </c>
      <c r="F1652" s="164" t="s">
        <v>2007</v>
      </c>
      <c r="G1652" s="12"/>
      <c r="H1652" s="12"/>
      <c r="I1652" s="156"/>
      <c r="J1652" s="165">
        <f>BK1652</f>
        <v>0</v>
      </c>
      <c r="K1652" s="12"/>
      <c r="L1652" s="153"/>
      <c r="M1652" s="158"/>
      <c r="N1652" s="159"/>
      <c r="O1652" s="159"/>
      <c r="P1652" s="160">
        <f>SUM(P1653:P1677)</f>
        <v>0</v>
      </c>
      <c r="Q1652" s="159"/>
      <c r="R1652" s="160">
        <f>SUM(R1653:R1677)</f>
        <v>9.0598515800000001</v>
      </c>
      <c r="S1652" s="159"/>
      <c r="T1652" s="161">
        <f>SUM(T1653:T1677)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154" t="s">
        <v>82</v>
      </c>
      <c r="AT1652" s="162" t="s">
        <v>71</v>
      </c>
      <c r="AU1652" s="162" t="s">
        <v>80</v>
      </c>
      <c r="AY1652" s="154" t="s">
        <v>154</v>
      </c>
      <c r="BK1652" s="163">
        <f>SUM(BK1653:BK1677)</f>
        <v>0</v>
      </c>
    </row>
    <row r="1653" s="2" customFormat="1" ht="24.15" customHeight="1">
      <c r="A1653" s="40"/>
      <c r="B1653" s="166"/>
      <c r="C1653" s="167" t="s">
        <v>2008</v>
      </c>
      <c r="D1653" s="167" t="s">
        <v>157</v>
      </c>
      <c r="E1653" s="168" t="s">
        <v>2009</v>
      </c>
      <c r="F1653" s="169" t="s">
        <v>2010</v>
      </c>
      <c r="G1653" s="170" t="s">
        <v>186</v>
      </c>
      <c r="H1653" s="171">
        <v>273.54599999999999</v>
      </c>
      <c r="I1653" s="172"/>
      <c r="J1653" s="173">
        <f>ROUND(I1653*H1653,2)</f>
        <v>0</v>
      </c>
      <c r="K1653" s="169" t="s">
        <v>161</v>
      </c>
      <c r="L1653" s="41"/>
      <c r="M1653" s="174" t="s">
        <v>3</v>
      </c>
      <c r="N1653" s="175" t="s">
        <v>43</v>
      </c>
      <c r="O1653" s="74"/>
      <c r="P1653" s="176">
        <f>O1653*H1653</f>
        <v>0</v>
      </c>
      <c r="Q1653" s="176">
        <v>0</v>
      </c>
      <c r="R1653" s="176">
        <f>Q1653*H1653</f>
        <v>0</v>
      </c>
      <c r="S1653" s="176">
        <v>0</v>
      </c>
      <c r="T1653" s="177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178" t="s">
        <v>322</v>
      </c>
      <c r="AT1653" s="178" t="s">
        <v>157</v>
      </c>
      <c r="AU1653" s="178" t="s">
        <v>82</v>
      </c>
      <c r="AY1653" s="21" t="s">
        <v>154</v>
      </c>
      <c r="BE1653" s="179">
        <f>IF(N1653="základní",J1653,0)</f>
        <v>0</v>
      </c>
      <c r="BF1653" s="179">
        <f>IF(N1653="snížená",J1653,0)</f>
        <v>0</v>
      </c>
      <c r="BG1653" s="179">
        <f>IF(N1653="zákl. přenesená",J1653,0)</f>
        <v>0</v>
      </c>
      <c r="BH1653" s="179">
        <f>IF(N1653="sníž. přenesená",J1653,0)</f>
        <v>0</v>
      </c>
      <c r="BI1653" s="179">
        <f>IF(N1653="nulová",J1653,0)</f>
        <v>0</v>
      </c>
      <c r="BJ1653" s="21" t="s">
        <v>80</v>
      </c>
      <c r="BK1653" s="179">
        <f>ROUND(I1653*H1653,2)</f>
        <v>0</v>
      </c>
      <c r="BL1653" s="21" t="s">
        <v>322</v>
      </c>
      <c r="BM1653" s="178" t="s">
        <v>2011</v>
      </c>
    </row>
    <row r="1654" s="2" customFormat="1">
      <c r="A1654" s="40"/>
      <c r="B1654" s="41"/>
      <c r="C1654" s="40"/>
      <c r="D1654" s="180" t="s">
        <v>164</v>
      </c>
      <c r="E1654" s="40"/>
      <c r="F1654" s="181" t="s">
        <v>2012</v>
      </c>
      <c r="G1654" s="40"/>
      <c r="H1654" s="40"/>
      <c r="I1654" s="182"/>
      <c r="J1654" s="40"/>
      <c r="K1654" s="40"/>
      <c r="L1654" s="41"/>
      <c r="M1654" s="183"/>
      <c r="N1654" s="184"/>
      <c r="O1654" s="74"/>
      <c r="P1654" s="74"/>
      <c r="Q1654" s="74"/>
      <c r="R1654" s="74"/>
      <c r="S1654" s="74"/>
      <c r="T1654" s="75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21" t="s">
        <v>164</v>
      </c>
      <c r="AU1654" s="21" t="s">
        <v>82</v>
      </c>
    </row>
    <row r="1655" s="14" customFormat="1">
      <c r="A1655" s="14"/>
      <c r="B1655" s="193"/>
      <c r="C1655" s="14"/>
      <c r="D1655" s="186" t="s">
        <v>166</v>
      </c>
      <c r="E1655" s="194" t="s">
        <v>3</v>
      </c>
      <c r="F1655" s="195" t="s">
        <v>732</v>
      </c>
      <c r="G1655" s="14"/>
      <c r="H1655" s="196">
        <v>273.54599999999999</v>
      </c>
      <c r="I1655" s="197"/>
      <c r="J1655" s="14"/>
      <c r="K1655" s="14"/>
      <c r="L1655" s="193"/>
      <c r="M1655" s="198"/>
      <c r="N1655" s="199"/>
      <c r="O1655" s="199"/>
      <c r="P1655" s="199"/>
      <c r="Q1655" s="199"/>
      <c r="R1655" s="199"/>
      <c r="S1655" s="199"/>
      <c r="T1655" s="20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194" t="s">
        <v>166</v>
      </c>
      <c r="AU1655" s="194" t="s">
        <v>82</v>
      </c>
      <c r="AV1655" s="14" t="s">
        <v>82</v>
      </c>
      <c r="AW1655" s="14" t="s">
        <v>34</v>
      </c>
      <c r="AX1655" s="14" t="s">
        <v>80</v>
      </c>
      <c r="AY1655" s="194" t="s">
        <v>154</v>
      </c>
    </row>
    <row r="1656" s="2" customFormat="1" ht="24.15" customHeight="1">
      <c r="A1656" s="40"/>
      <c r="B1656" s="166"/>
      <c r="C1656" s="167" t="s">
        <v>2013</v>
      </c>
      <c r="D1656" s="167" t="s">
        <v>157</v>
      </c>
      <c r="E1656" s="168" t="s">
        <v>2014</v>
      </c>
      <c r="F1656" s="169" t="s">
        <v>2015</v>
      </c>
      <c r="G1656" s="170" t="s">
        <v>186</v>
      </c>
      <c r="H1656" s="171">
        <v>273.54599999999999</v>
      </c>
      <c r="I1656" s="172"/>
      <c r="J1656" s="173">
        <f>ROUND(I1656*H1656,2)</f>
        <v>0</v>
      </c>
      <c r="K1656" s="169" t="s">
        <v>161</v>
      </c>
      <c r="L1656" s="41"/>
      <c r="M1656" s="174" t="s">
        <v>3</v>
      </c>
      <c r="N1656" s="175" t="s">
        <v>43</v>
      </c>
      <c r="O1656" s="74"/>
      <c r="P1656" s="176">
        <f>O1656*H1656</f>
        <v>0</v>
      </c>
      <c r="Q1656" s="176">
        <v>0.00029999999999999997</v>
      </c>
      <c r="R1656" s="176">
        <f>Q1656*H1656</f>
        <v>0.082063799999999992</v>
      </c>
      <c r="S1656" s="176">
        <v>0</v>
      </c>
      <c r="T1656" s="177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178" t="s">
        <v>322</v>
      </c>
      <c r="AT1656" s="178" t="s">
        <v>157</v>
      </c>
      <c r="AU1656" s="178" t="s">
        <v>82</v>
      </c>
      <c r="AY1656" s="21" t="s">
        <v>154</v>
      </c>
      <c r="BE1656" s="179">
        <f>IF(N1656="základní",J1656,0)</f>
        <v>0</v>
      </c>
      <c r="BF1656" s="179">
        <f>IF(N1656="snížená",J1656,0)</f>
        <v>0</v>
      </c>
      <c r="BG1656" s="179">
        <f>IF(N1656="zákl. přenesená",J1656,0)</f>
        <v>0</v>
      </c>
      <c r="BH1656" s="179">
        <f>IF(N1656="sníž. přenesená",J1656,0)</f>
        <v>0</v>
      </c>
      <c r="BI1656" s="179">
        <f>IF(N1656="nulová",J1656,0)</f>
        <v>0</v>
      </c>
      <c r="BJ1656" s="21" t="s">
        <v>80</v>
      </c>
      <c r="BK1656" s="179">
        <f>ROUND(I1656*H1656,2)</f>
        <v>0</v>
      </c>
      <c r="BL1656" s="21" t="s">
        <v>322</v>
      </c>
      <c r="BM1656" s="178" t="s">
        <v>2016</v>
      </c>
    </row>
    <row r="1657" s="2" customFormat="1">
      <c r="A1657" s="40"/>
      <c r="B1657" s="41"/>
      <c r="C1657" s="40"/>
      <c r="D1657" s="180" t="s">
        <v>164</v>
      </c>
      <c r="E1657" s="40"/>
      <c r="F1657" s="181" t="s">
        <v>2017</v>
      </c>
      <c r="G1657" s="40"/>
      <c r="H1657" s="40"/>
      <c r="I1657" s="182"/>
      <c r="J1657" s="40"/>
      <c r="K1657" s="40"/>
      <c r="L1657" s="41"/>
      <c r="M1657" s="183"/>
      <c r="N1657" s="184"/>
      <c r="O1657" s="74"/>
      <c r="P1657" s="74"/>
      <c r="Q1657" s="74"/>
      <c r="R1657" s="74"/>
      <c r="S1657" s="74"/>
      <c r="T1657" s="75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21" t="s">
        <v>164</v>
      </c>
      <c r="AU1657" s="21" t="s">
        <v>82</v>
      </c>
    </row>
    <row r="1658" s="14" customFormat="1">
      <c r="A1658" s="14"/>
      <c r="B1658" s="193"/>
      <c r="C1658" s="14"/>
      <c r="D1658" s="186" t="s">
        <v>166</v>
      </c>
      <c r="E1658" s="194" t="s">
        <v>3</v>
      </c>
      <c r="F1658" s="195" t="s">
        <v>732</v>
      </c>
      <c r="G1658" s="14"/>
      <c r="H1658" s="196">
        <v>273.54599999999999</v>
      </c>
      <c r="I1658" s="197"/>
      <c r="J1658" s="14"/>
      <c r="K1658" s="14"/>
      <c r="L1658" s="193"/>
      <c r="M1658" s="198"/>
      <c r="N1658" s="199"/>
      <c r="O1658" s="199"/>
      <c r="P1658" s="199"/>
      <c r="Q1658" s="199"/>
      <c r="R1658" s="199"/>
      <c r="S1658" s="199"/>
      <c r="T1658" s="20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194" t="s">
        <v>166</v>
      </c>
      <c r="AU1658" s="194" t="s">
        <v>82</v>
      </c>
      <c r="AV1658" s="14" t="s">
        <v>82</v>
      </c>
      <c r="AW1658" s="14" t="s">
        <v>34</v>
      </c>
      <c r="AX1658" s="14" t="s">
        <v>80</v>
      </c>
      <c r="AY1658" s="194" t="s">
        <v>154</v>
      </c>
    </row>
    <row r="1659" s="2" customFormat="1" ht="24.15" customHeight="1">
      <c r="A1659" s="40"/>
      <c r="B1659" s="166"/>
      <c r="C1659" s="167" t="s">
        <v>2018</v>
      </c>
      <c r="D1659" s="167" t="s">
        <v>157</v>
      </c>
      <c r="E1659" s="168" t="s">
        <v>2019</v>
      </c>
      <c r="F1659" s="169" t="s">
        <v>2020</v>
      </c>
      <c r="G1659" s="170" t="s">
        <v>186</v>
      </c>
      <c r="H1659" s="171">
        <v>273.54599999999999</v>
      </c>
      <c r="I1659" s="172"/>
      <c r="J1659" s="173">
        <f>ROUND(I1659*H1659,2)</f>
        <v>0</v>
      </c>
      <c r="K1659" s="169" t="s">
        <v>161</v>
      </c>
      <c r="L1659" s="41"/>
      <c r="M1659" s="174" t="s">
        <v>3</v>
      </c>
      <c r="N1659" s="175" t="s">
        <v>43</v>
      </c>
      <c r="O1659" s="74"/>
      <c r="P1659" s="176">
        <f>O1659*H1659</f>
        <v>0</v>
      </c>
      <c r="Q1659" s="176">
        <v>0.0015</v>
      </c>
      <c r="R1659" s="176">
        <f>Q1659*H1659</f>
        <v>0.41031899999999999</v>
      </c>
      <c r="S1659" s="176">
        <v>0</v>
      </c>
      <c r="T1659" s="177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178" t="s">
        <v>322</v>
      </c>
      <c r="AT1659" s="178" t="s">
        <v>157</v>
      </c>
      <c r="AU1659" s="178" t="s">
        <v>82</v>
      </c>
      <c r="AY1659" s="21" t="s">
        <v>154</v>
      </c>
      <c r="BE1659" s="179">
        <f>IF(N1659="základní",J1659,0)</f>
        <v>0</v>
      </c>
      <c r="BF1659" s="179">
        <f>IF(N1659="snížená",J1659,0)</f>
        <v>0</v>
      </c>
      <c r="BG1659" s="179">
        <f>IF(N1659="zákl. přenesená",J1659,0)</f>
        <v>0</v>
      </c>
      <c r="BH1659" s="179">
        <f>IF(N1659="sníž. přenesená",J1659,0)</f>
        <v>0</v>
      </c>
      <c r="BI1659" s="179">
        <f>IF(N1659="nulová",J1659,0)</f>
        <v>0</v>
      </c>
      <c r="BJ1659" s="21" t="s">
        <v>80</v>
      </c>
      <c r="BK1659" s="179">
        <f>ROUND(I1659*H1659,2)</f>
        <v>0</v>
      </c>
      <c r="BL1659" s="21" t="s">
        <v>322</v>
      </c>
      <c r="BM1659" s="178" t="s">
        <v>2021</v>
      </c>
    </row>
    <row r="1660" s="2" customFormat="1">
      <c r="A1660" s="40"/>
      <c r="B1660" s="41"/>
      <c r="C1660" s="40"/>
      <c r="D1660" s="180" t="s">
        <v>164</v>
      </c>
      <c r="E1660" s="40"/>
      <c r="F1660" s="181" t="s">
        <v>2022</v>
      </c>
      <c r="G1660" s="40"/>
      <c r="H1660" s="40"/>
      <c r="I1660" s="182"/>
      <c r="J1660" s="40"/>
      <c r="K1660" s="40"/>
      <c r="L1660" s="41"/>
      <c r="M1660" s="183"/>
      <c r="N1660" s="184"/>
      <c r="O1660" s="74"/>
      <c r="P1660" s="74"/>
      <c r="Q1660" s="74"/>
      <c r="R1660" s="74"/>
      <c r="S1660" s="74"/>
      <c r="T1660" s="75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21" t="s">
        <v>164</v>
      </c>
      <c r="AU1660" s="21" t="s">
        <v>82</v>
      </c>
    </row>
    <row r="1661" s="14" customFormat="1">
      <c r="A1661" s="14"/>
      <c r="B1661" s="193"/>
      <c r="C1661" s="14"/>
      <c r="D1661" s="186" t="s">
        <v>166</v>
      </c>
      <c r="E1661" s="194" t="s">
        <v>3</v>
      </c>
      <c r="F1661" s="195" t="s">
        <v>732</v>
      </c>
      <c r="G1661" s="14"/>
      <c r="H1661" s="196">
        <v>273.54599999999999</v>
      </c>
      <c r="I1661" s="197"/>
      <c r="J1661" s="14"/>
      <c r="K1661" s="14"/>
      <c r="L1661" s="193"/>
      <c r="M1661" s="198"/>
      <c r="N1661" s="199"/>
      <c r="O1661" s="199"/>
      <c r="P1661" s="199"/>
      <c r="Q1661" s="199"/>
      <c r="R1661" s="199"/>
      <c r="S1661" s="199"/>
      <c r="T1661" s="20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194" t="s">
        <v>166</v>
      </c>
      <c r="AU1661" s="194" t="s">
        <v>82</v>
      </c>
      <c r="AV1661" s="14" t="s">
        <v>82</v>
      </c>
      <c r="AW1661" s="14" t="s">
        <v>34</v>
      </c>
      <c r="AX1661" s="14" t="s">
        <v>80</v>
      </c>
      <c r="AY1661" s="194" t="s">
        <v>154</v>
      </c>
    </row>
    <row r="1662" s="2" customFormat="1" ht="37.8" customHeight="1">
      <c r="A1662" s="40"/>
      <c r="B1662" s="166"/>
      <c r="C1662" s="167" t="s">
        <v>2023</v>
      </c>
      <c r="D1662" s="167" t="s">
        <v>157</v>
      </c>
      <c r="E1662" s="168" t="s">
        <v>2024</v>
      </c>
      <c r="F1662" s="169" t="s">
        <v>2025</v>
      </c>
      <c r="G1662" s="170" t="s">
        <v>186</v>
      </c>
      <c r="H1662" s="171">
        <v>273.54599999999999</v>
      </c>
      <c r="I1662" s="172"/>
      <c r="J1662" s="173">
        <f>ROUND(I1662*H1662,2)</f>
        <v>0</v>
      </c>
      <c r="K1662" s="169" t="s">
        <v>161</v>
      </c>
      <c r="L1662" s="41"/>
      <c r="M1662" s="174" t="s">
        <v>3</v>
      </c>
      <c r="N1662" s="175" t="s">
        <v>43</v>
      </c>
      <c r="O1662" s="74"/>
      <c r="P1662" s="176">
        <f>O1662*H1662</f>
        <v>0</v>
      </c>
      <c r="Q1662" s="176">
        <v>0.0090900000000000009</v>
      </c>
      <c r="R1662" s="176">
        <f>Q1662*H1662</f>
        <v>2.4865331400000001</v>
      </c>
      <c r="S1662" s="176">
        <v>0</v>
      </c>
      <c r="T1662" s="177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178" t="s">
        <v>322</v>
      </c>
      <c r="AT1662" s="178" t="s">
        <v>157</v>
      </c>
      <c r="AU1662" s="178" t="s">
        <v>82</v>
      </c>
      <c r="AY1662" s="21" t="s">
        <v>154</v>
      </c>
      <c r="BE1662" s="179">
        <f>IF(N1662="základní",J1662,0)</f>
        <v>0</v>
      </c>
      <c r="BF1662" s="179">
        <f>IF(N1662="snížená",J1662,0)</f>
        <v>0</v>
      </c>
      <c r="BG1662" s="179">
        <f>IF(N1662="zákl. přenesená",J1662,0)</f>
        <v>0</v>
      </c>
      <c r="BH1662" s="179">
        <f>IF(N1662="sníž. přenesená",J1662,0)</f>
        <v>0</v>
      </c>
      <c r="BI1662" s="179">
        <f>IF(N1662="nulová",J1662,0)</f>
        <v>0</v>
      </c>
      <c r="BJ1662" s="21" t="s">
        <v>80</v>
      </c>
      <c r="BK1662" s="179">
        <f>ROUND(I1662*H1662,2)</f>
        <v>0</v>
      </c>
      <c r="BL1662" s="21" t="s">
        <v>322</v>
      </c>
      <c r="BM1662" s="178" t="s">
        <v>2026</v>
      </c>
    </row>
    <row r="1663" s="2" customFormat="1">
      <c r="A1663" s="40"/>
      <c r="B1663" s="41"/>
      <c r="C1663" s="40"/>
      <c r="D1663" s="180" t="s">
        <v>164</v>
      </c>
      <c r="E1663" s="40"/>
      <c r="F1663" s="181" t="s">
        <v>2027</v>
      </c>
      <c r="G1663" s="40"/>
      <c r="H1663" s="40"/>
      <c r="I1663" s="182"/>
      <c r="J1663" s="40"/>
      <c r="K1663" s="40"/>
      <c r="L1663" s="41"/>
      <c r="M1663" s="183"/>
      <c r="N1663" s="184"/>
      <c r="O1663" s="74"/>
      <c r="P1663" s="74"/>
      <c r="Q1663" s="74"/>
      <c r="R1663" s="74"/>
      <c r="S1663" s="74"/>
      <c r="T1663" s="75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21" t="s">
        <v>164</v>
      </c>
      <c r="AU1663" s="21" t="s">
        <v>82</v>
      </c>
    </row>
    <row r="1664" s="14" customFormat="1">
      <c r="A1664" s="14"/>
      <c r="B1664" s="193"/>
      <c r="C1664" s="14"/>
      <c r="D1664" s="186" t="s">
        <v>166</v>
      </c>
      <c r="E1664" s="194" t="s">
        <v>3</v>
      </c>
      <c r="F1664" s="195" t="s">
        <v>732</v>
      </c>
      <c r="G1664" s="14"/>
      <c r="H1664" s="196">
        <v>273.54599999999999</v>
      </c>
      <c r="I1664" s="197"/>
      <c r="J1664" s="14"/>
      <c r="K1664" s="14"/>
      <c r="L1664" s="193"/>
      <c r="M1664" s="198"/>
      <c r="N1664" s="199"/>
      <c r="O1664" s="199"/>
      <c r="P1664" s="199"/>
      <c r="Q1664" s="199"/>
      <c r="R1664" s="199"/>
      <c r="S1664" s="199"/>
      <c r="T1664" s="20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194" t="s">
        <v>166</v>
      </c>
      <c r="AU1664" s="194" t="s">
        <v>82</v>
      </c>
      <c r="AV1664" s="14" t="s">
        <v>82</v>
      </c>
      <c r="AW1664" s="14" t="s">
        <v>34</v>
      </c>
      <c r="AX1664" s="14" t="s">
        <v>80</v>
      </c>
      <c r="AY1664" s="194" t="s">
        <v>154</v>
      </c>
    </row>
    <row r="1665" s="2" customFormat="1" ht="24.15" customHeight="1">
      <c r="A1665" s="40"/>
      <c r="B1665" s="166"/>
      <c r="C1665" s="222" t="s">
        <v>2028</v>
      </c>
      <c r="D1665" s="222" t="s">
        <v>817</v>
      </c>
      <c r="E1665" s="223" t="s">
        <v>2029</v>
      </c>
      <c r="F1665" s="224" t="s">
        <v>2030</v>
      </c>
      <c r="G1665" s="225" t="s">
        <v>186</v>
      </c>
      <c r="H1665" s="226">
        <v>300.90100000000001</v>
      </c>
      <c r="I1665" s="227"/>
      <c r="J1665" s="228">
        <f>ROUND(I1665*H1665,2)</f>
        <v>0</v>
      </c>
      <c r="K1665" s="224" t="s">
        <v>3</v>
      </c>
      <c r="L1665" s="229"/>
      <c r="M1665" s="230" t="s">
        <v>3</v>
      </c>
      <c r="N1665" s="231" t="s">
        <v>43</v>
      </c>
      <c r="O1665" s="74"/>
      <c r="P1665" s="176">
        <f>O1665*H1665</f>
        <v>0</v>
      </c>
      <c r="Q1665" s="176">
        <v>0.02</v>
      </c>
      <c r="R1665" s="176">
        <f>Q1665*H1665</f>
        <v>6.0180199999999999</v>
      </c>
      <c r="S1665" s="176">
        <v>0</v>
      </c>
      <c r="T1665" s="177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178" t="s">
        <v>495</v>
      </c>
      <c r="AT1665" s="178" t="s">
        <v>817</v>
      </c>
      <c r="AU1665" s="178" t="s">
        <v>82</v>
      </c>
      <c r="AY1665" s="21" t="s">
        <v>154</v>
      </c>
      <c r="BE1665" s="179">
        <f>IF(N1665="základní",J1665,0)</f>
        <v>0</v>
      </c>
      <c r="BF1665" s="179">
        <f>IF(N1665="snížená",J1665,0)</f>
        <v>0</v>
      </c>
      <c r="BG1665" s="179">
        <f>IF(N1665="zákl. přenesená",J1665,0)</f>
        <v>0</v>
      </c>
      <c r="BH1665" s="179">
        <f>IF(N1665="sníž. přenesená",J1665,0)</f>
        <v>0</v>
      </c>
      <c r="BI1665" s="179">
        <f>IF(N1665="nulová",J1665,0)</f>
        <v>0</v>
      </c>
      <c r="BJ1665" s="21" t="s">
        <v>80</v>
      </c>
      <c r="BK1665" s="179">
        <f>ROUND(I1665*H1665,2)</f>
        <v>0</v>
      </c>
      <c r="BL1665" s="21" t="s">
        <v>322</v>
      </c>
      <c r="BM1665" s="178" t="s">
        <v>2031</v>
      </c>
    </row>
    <row r="1666" s="14" customFormat="1">
      <c r="A1666" s="14"/>
      <c r="B1666" s="193"/>
      <c r="C1666" s="14"/>
      <c r="D1666" s="186" t="s">
        <v>166</v>
      </c>
      <c r="E1666" s="194" t="s">
        <v>3</v>
      </c>
      <c r="F1666" s="195" t="s">
        <v>2032</v>
      </c>
      <c r="G1666" s="14"/>
      <c r="H1666" s="196">
        <v>300.90100000000001</v>
      </c>
      <c r="I1666" s="197"/>
      <c r="J1666" s="14"/>
      <c r="K1666" s="14"/>
      <c r="L1666" s="193"/>
      <c r="M1666" s="198"/>
      <c r="N1666" s="199"/>
      <c r="O1666" s="199"/>
      <c r="P1666" s="199"/>
      <c r="Q1666" s="199"/>
      <c r="R1666" s="199"/>
      <c r="S1666" s="199"/>
      <c r="T1666" s="20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194" t="s">
        <v>166</v>
      </c>
      <c r="AU1666" s="194" t="s">
        <v>82</v>
      </c>
      <c r="AV1666" s="14" t="s">
        <v>82</v>
      </c>
      <c r="AW1666" s="14" t="s">
        <v>34</v>
      </c>
      <c r="AX1666" s="14" t="s">
        <v>80</v>
      </c>
      <c r="AY1666" s="194" t="s">
        <v>154</v>
      </c>
    </row>
    <row r="1667" s="2" customFormat="1" ht="24.15" customHeight="1">
      <c r="A1667" s="40"/>
      <c r="B1667" s="166"/>
      <c r="C1667" s="167" t="s">
        <v>2033</v>
      </c>
      <c r="D1667" s="167" t="s">
        <v>157</v>
      </c>
      <c r="E1667" s="168" t="s">
        <v>2034</v>
      </c>
      <c r="F1667" s="169" t="s">
        <v>2035</v>
      </c>
      <c r="G1667" s="170" t="s">
        <v>160</v>
      </c>
      <c r="H1667" s="171">
        <v>109.41800000000001</v>
      </c>
      <c r="I1667" s="172"/>
      <c r="J1667" s="173">
        <f>ROUND(I1667*H1667,2)</f>
        <v>0</v>
      </c>
      <c r="K1667" s="169" t="s">
        <v>161</v>
      </c>
      <c r="L1667" s="41"/>
      <c r="M1667" s="174" t="s">
        <v>3</v>
      </c>
      <c r="N1667" s="175" t="s">
        <v>43</v>
      </c>
      <c r="O1667" s="74"/>
      <c r="P1667" s="176">
        <f>O1667*H1667</f>
        <v>0</v>
      </c>
      <c r="Q1667" s="176">
        <v>9.0000000000000006E-05</v>
      </c>
      <c r="R1667" s="176">
        <f>Q1667*H1667</f>
        <v>0.0098476200000000014</v>
      </c>
      <c r="S1667" s="176">
        <v>0</v>
      </c>
      <c r="T1667" s="177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178" t="s">
        <v>322</v>
      </c>
      <c r="AT1667" s="178" t="s">
        <v>157</v>
      </c>
      <c r="AU1667" s="178" t="s">
        <v>82</v>
      </c>
      <c r="AY1667" s="21" t="s">
        <v>154</v>
      </c>
      <c r="BE1667" s="179">
        <f>IF(N1667="základní",J1667,0)</f>
        <v>0</v>
      </c>
      <c r="BF1667" s="179">
        <f>IF(N1667="snížená",J1667,0)</f>
        <v>0</v>
      </c>
      <c r="BG1667" s="179">
        <f>IF(N1667="zákl. přenesená",J1667,0)</f>
        <v>0</v>
      </c>
      <c r="BH1667" s="179">
        <f>IF(N1667="sníž. přenesená",J1667,0)</f>
        <v>0</v>
      </c>
      <c r="BI1667" s="179">
        <f>IF(N1667="nulová",J1667,0)</f>
        <v>0</v>
      </c>
      <c r="BJ1667" s="21" t="s">
        <v>80</v>
      </c>
      <c r="BK1667" s="179">
        <f>ROUND(I1667*H1667,2)</f>
        <v>0</v>
      </c>
      <c r="BL1667" s="21" t="s">
        <v>322</v>
      </c>
      <c r="BM1667" s="178" t="s">
        <v>2036</v>
      </c>
    </row>
    <row r="1668" s="2" customFormat="1">
      <c r="A1668" s="40"/>
      <c r="B1668" s="41"/>
      <c r="C1668" s="40"/>
      <c r="D1668" s="180" t="s">
        <v>164</v>
      </c>
      <c r="E1668" s="40"/>
      <c r="F1668" s="181" t="s">
        <v>2037</v>
      </c>
      <c r="G1668" s="40"/>
      <c r="H1668" s="40"/>
      <c r="I1668" s="182"/>
      <c r="J1668" s="40"/>
      <c r="K1668" s="40"/>
      <c r="L1668" s="41"/>
      <c r="M1668" s="183"/>
      <c r="N1668" s="184"/>
      <c r="O1668" s="74"/>
      <c r="P1668" s="74"/>
      <c r="Q1668" s="74"/>
      <c r="R1668" s="74"/>
      <c r="S1668" s="74"/>
      <c r="T1668" s="75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21" t="s">
        <v>164</v>
      </c>
      <c r="AU1668" s="21" t="s">
        <v>82</v>
      </c>
    </row>
    <row r="1669" s="14" customFormat="1">
      <c r="A1669" s="14"/>
      <c r="B1669" s="193"/>
      <c r="C1669" s="14"/>
      <c r="D1669" s="186" t="s">
        <v>166</v>
      </c>
      <c r="E1669" s="194" t="s">
        <v>3</v>
      </c>
      <c r="F1669" s="195" t="s">
        <v>2038</v>
      </c>
      <c r="G1669" s="14"/>
      <c r="H1669" s="196">
        <v>109.41800000000001</v>
      </c>
      <c r="I1669" s="197"/>
      <c r="J1669" s="14"/>
      <c r="K1669" s="14"/>
      <c r="L1669" s="193"/>
      <c r="M1669" s="198"/>
      <c r="N1669" s="199"/>
      <c r="O1669" s="199"/>
      <c r="P1669" s="199"/>
      <c r="Q1669" s="199"/>
      <c r="R1669" s="199"/>
      <c r="S1669" s="199"/>
      <c r="T1669" s="20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194" t="s">
        <v>166</v>
      </c>
      <c r="AU1669" s="194" t="s">
        <v>82</v>
      </c>
      <c r="AV1669" s="14" t="s">
        <v>82</v>
      </c>
      <c r="AW1669" s="14" t="s">
        <v>34</v>
      </c>
      <c r="AX1669" s="14" t="s">
        <v>80</v>
      </c>
      <c r="AY1669" s="194" t="s">
        <v>154</v>
      </c>
    </row>
    <row r="1670" s="2" customFormat="1" ht="24.15" customHeight="1">
      <c r="A1670" s="40"/>
      <c r="B1670" s="166"/>
      <c r="C1670" s="167" t="s">
        <v>2039</v>
      </c>
      <c r="D1670" s="167" t="s">
        <v>157</v>
      </c>
      <c r="E1670" s="168" t="s">
        <v>2040</v>
      </c>
      <c r="F1670" s="169" t="s">
        <v>2041</v>
      </c>
      <c r="G1670" s="170" t="s">
        <v>160</v>
      </c>
      <c r="H1670" s="171">
        <v>164.12799999999999</v>
      </c>
      <c r="I1670" s="172"/>
      <c r="J1670" s="173">
        <f>ROUND(I1670*H1670,2)</f>
        <v>0</v>
      </c>
      <c r="K1670" s="169" t="s">
        <v>161</v>
      </c>
      <c r="L1670" s="41"/>
      <c r="M1670" s="174" t="s">
        <v>3</v>
      </c>
      <c r="N1670" s="175" t="s">
        <v>43</v>
      </c>
      <c r="O1670" s="74"/>
      <c r="P1670" s="176">
        <f>O1670*H1670</f>
        <v>0</v>
      </c>
      <c r="Q1670" s="176">
        <v>0.00024000000000000001</v>
      </c>
      <c r="R1670" s="176">
        <f>Q1670*H1670</f>
        <v>0.039390719999999997</v>
      </c>
      <c r="S1670" s="176">
        <v>0</v>
      </c>
      <c r="T1670" s="177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178" t="s">
        <v>322</v>
      </c>
      <c r="AT1670" s="178" t="s">
        <v>157</v>
      </c>
      <c r="AU1670" s="178" t="s">
        <v>82</v>
      </c>
      <c r="AY1670" s="21" t="s">
        <v>154</v>
      </c>
      <c r="BE1670" s="179">
        <f>IF(N1670="základní",J1670,0)</f>
        <v>0</v>
      </c>
      <c r="BF1670" s="179">
        <f>IF(N1670="snížená",J1670,0)</f>
        <v>0</v>
      </c>
      <c r="BG1670" s="179">
        <f>IF(N1670="zákl. přenesená",J1670,0)</f>
        <v>0</v>
      </c>
      <c r="BH1670" s="179">
        <f>IF(N1670="sníž. přenesená",J1670,0)</f>
        <v>0</v>
      </c>
      <c r="BI1670" s="179">
        <f>IF(N1670="nulová",J1670,0)</f>
        <v>0</v>
      </c>
      <c r="BJ1670" s="21" t="s">
        <v>80</v>
      </c>
      <c r="BK1670" s="179">
        <f>ROUND(I1670*H1670,2)</f>
        <v>0</v>
      </c>
      <c r="BL1670" s="21" t="s">
        <v>322</v>
      </c>
      <c r="BM1670" s="178" t="s">
        <v>2042</v>
      </c>
    </row>
    <row r="1671" s="2" customFormat="1">
      <c r="A1671" s="40"/>
      <c r="B1671" s="41"/>
      <c r="C1671" s="40"/>
      <c r="D1671" s="180" t="s">
        <v>164</v>
      </c>
      <c r="E1671" s="40"/>
      <c r="F1671" s="181" t="s">
        <v>2043</v>
      </c>
      <c r="G1671" s="40"/>
      <c r="H1671" s="40"/>
      <c r="I1671" s="182"/>
      <c r="J1671" s="40"/>
      <c r="K1671" s="40"/>
      <c r="L1671" s="41"/>
      <c r="M1671" s="183"/>
      <c r="N1671" s="184"/>
      <c r="O1671" s="74"/>
      <c r="P1671" s="74"/>
      <c r="Q1671" s="74"/>
      <c r="R1671" s="74"/>
      <c r="S1671" s="74"/>
      <c r="T1671" s="75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21" t="s">
        <v>164</v>
      </c>
      <c r="AU1671" s="21" t="s">
        <v>82</v>
      </c>
    </row>
    <row r="1672" s="14" customFormat="1">
      <c r="A1672" s="14"/>
      <c r="B1672" s="193"/>
      <c r="C1672" s="14"/>
      <c r="D1672" s="186" t="s">
        <v>166</v>
      </c>
      <c r="E1672" s="194" t="s">
        <v>3</v>
      </c>
      <c r="F1672" s="195" t="s">
        <v>2044</v>
      </c>
      <c r="G1672" s="14"/>
      <c r="H1672" s="196">
        <v>164.12799999999999</v>
      </c>
      <c r="I1672" s="197"/>
      <c r="J1672" s="14"/>
      <c r="K1672" s="14"/>
      <c r="L1672" s="193"/>
      <c r="M1672" s="198"/>
      <c r="N1672" s="199"/>
      <c r="O1672" s="199"/>
      <c r="P1672" s="199"/>
      <c r="Q1672" s="199"/>
      <c r="R1672" s="199"/>
      <c r="S1672" s="199"/>
      <c r="T1672" s="20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194" t="s">
        <v>166</v>
      </c>
      <c r="AU1672" s="194" t="s">
        <v>82</v>
      </c>
      <c r="AV1672" s="14" t="s">
        <v>82</v>
      </c>
      <c r="AW1672" s="14" t="s">
        <v>34</v>
      </c>
      <c r="AX1672" s="14" t="s">
        <v>80</v>
      </c>
      <c r="AY1672" s="194" t="s">
        <v>154</v>
      </c>
    </row>
    <row r="1673" s="2" customFormat="1" ht="24.15" customHeight="1">
      <c r="A1673" s="40"/>
      <c r="B1673" s="166"/>
      <c r="C1673" s="167" t="s">
        <v>2045</v>
      </c>
      <c r="D1673" s="167" t="s">
        <v>157</v>
      </c>
      <c r="E1673" s="168" t="s">
        <v>2046</v>
      </c>
      <c r="F1673" s="169" t="s">
        <v>2047</v>
      </c>
      <c r="G1673" s="170" t="s">
        <v>186</v>
      </c>
      <c r="H1673" s="171">
        <v>273.54599999999999</v>
      </c>
      <c r="I1673" s="172"/>
      <c r="J1673" s="173">
        <f>ROUND(I1673*H1673,2)</f>
        <v>0</v>
      </c>
      <c r="K1673" s="169" t="s">
        <v>161</v>
      </c>
      <c r="L1673" s="41"/>
      <c r="M1673" s="174" t="s">
        <v>3</v>
      </c>
      <c r="N1673" s="175" t="s">
        <v>43</v>
      </c>
      <c r="O1673" s="74"/>
      <c r="P1673" s="176">
        <f>O1673*H1673</f>
        <v>0</v>
      </c>
      <c r="Q1673" s="176">
        <v>5.0000000000000002E-05</v>
      </c>
      <c r="R1673" s="176">
        <f>Q1673*H1673</f>
        <v>0.0136773</v>
      </c>
      <c r="S1673" s="176">
        <v>0</v>
      </c>
      <c r="T1673" s="177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178" t="s">
        <v>322</v>
      </c>
      <c r="AT1673" s="178" t="s">
        <v>157</v>
      </c>
      <c r="AU1673" s="178" t="s">
        <v>82</v>
      </c>
      <c r="AY1673" s="21" t="s">
        <v>154</v>
      </c>
      <c r="BE1673" s="179">
        <f>IF(N1673="základní",J1673,0)</f>
        <v>0</v>
      </c>
      <c r="BF1673" s="179">
        <f>IF(N1673="snížená",J1673,0)</f>
        <v>0</v>
      </c>
      <c r="BG1673" s="179">
        <f>IF(N1673="zákl. přenesená",J1673,0)</f>
        <v>0</v>
      </c>
      <c r="BH1673" s="179">
        <f>IF(N1673="sníž. přenesená",J1673,0)</f>
        <v>0</v>
      </c>
      <c r="BI1673" s="179">
        <f>IF(N1673="nulová",J1673,0)</f>
        <v>0</v>
      </c>
      <c r="BJ1673" s="21" t="s">
        <v>80</v>
      </c>
      <c r="BK1673" s="179">
        <f>ROUND(I1673*H1673,2)</f>
        <v>0</v>
      </c>
      <c r="BL1673" s="21" t="s">
        <v>322</v>
      </c>
      <c r="BM1673" s="178" t="s">
        <v>2048</v>
      </c>
    </row>
    <row r="1674" s="2" customFormat="1">
      <c r="A1674" s="40"/>
      <c r="B1674" s="41"/>
      <c r="C1674" s="40"/>
      <c r="D1674" s="180" t="s">
        <v>164</v>
      </c>
      <c r="E1674" s="40"/>
      <c r="F1674" s="181" t="s">
        <v>2049</v>
      </c>
      <c r="G1674" s="40"/>
      <c r="H1674" s="40"/>
      <c r="I1674" s="182"/>
      <c r="J1674" s="40"/>
      <c r="K1674" s="40"/>
      <c r="L1674" s="41"/>
      <c r="M1674" s="183"/>
      <c r="N1674" s="184"/>
      <c r="O1674" s="74"/>
      <c r="P1674" s="74"/>
      <c r="Q1674" s="74"/>
      <c r="R1674" s="74"/>
      <c r="S1674" s="74"/>
      <c r="T1674" s="75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21" t="s">
        <v>164</v>
      </c>
      <c r="AU1674" s="21" t="s">
        <v>82</v>
      </c>
    </row>
    <row r="1675" s="14" customFormat="1">
      <c r="A1675" s="14"/>
      <c r="B1675" s="193"/>
      <c r="C1675" s="14"/>
      <c r="D1675" s="186" t="s">
        <v>166</v>
      </c>
      <c r="E1675" s="194" t="s">
        <v>3</v>
      </c>
      <c r="F1675" s="195" t="s">
        <v>732</v>
      </c>
      <c r="G1675" s="14"/>
      <c r="H1675" s="196">
        <v>273.54599999999999</v>
      </c>
      <c r="I1675" s="197"/>
      <c r="J1675" s="14"/>
      <c r="K1675" s="14"/>
      <c r="L1675" s="193"/>
      <c r="M1675" s="198"/>
      <c r="N1675" s="199"/>
      <c r="O1675" s="199"/>
      <c r="P1675" s="199"/>
      <c r="Q1675" s="199"/>
      <c r="R1675" s="199"/>
      <c r="S1675" s="199"/>
      <c r="T1675" s="200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194" t="s">
        <v>166</v>
      </c>
      <c r="AU1675" s="194" t="s">
        <v>82</v>
      </c>
      <c r="AV1675" s="14" t="s">
        <v>82</v>
      </c>
      <c r="AW1675" s="14" t="s">
        <v>34</v>
      </c>
      <c r="AX1675" s="14" t="s">
        <v>80</v>
      </c>
      <c r="AY1675" s="194" t="s">
        <v>154</v>
      </c>
    </row>
    <row r="1676" s="2" customFormat="1" ht="49.05" customHeight="1">
      <c r="A1676" s="40"/>
      <c r="B1676" s="166"/>
      <c r="C1676" s="167" t="s">
        <v>2050</v>
      </c>
      <c r="D1676" s="167" t="s">
        <v>157</v>
      </c>
      <c r="E1676" s="168" t="s">
        <v>2051</v>
      </c>
      <c r="F1676" s="169" t="s">
        <v>2052</v>
      </c>
      <c r="G1676" s="170" t="s">
        <v>435</v>
      </c>
      <c r="H1676" s="171">
        <v>9.0600000000000005</v>
      </c>
      <c r="I1676" s="172"/>
      <c r="J1676" s="173">
        <f>ROUND(I1676*H1676,2)</f>
        <v>0</v>
      </c>
      <c r="K1676" s="169" t="s">
        <v>161</v>
      </c>
      <c r="L1676" s="41"/>
      <c r="M1676" s="174" t="s">
        <v>3</v>
      </c>
      <c r="N1676" s="175" t="s">
        <v>43</v>
      </c>
      <c r="O1676" s="74"/>
      <c r="P1676" s="176">
        <f>O1676*H1676</f>
        <v>0</v>
      </c>
      <c r="Q1676" s="176">
        <v>0</v>
      </c>
      <c r="R1676" s="176">
        <f>Q1676*H1676</f>
        <v>0</v>
      </c>
      <c r="S1676" s="176">
        <v>0</v>
      </c>
      <c r="T1676" s="177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178" t="s">
        <v>322</v>
      </c>
      <c r="AT1676" s="178" t="s">
        <v>157</v>
      </c>
      <c r="AU1676" s="178" t="s">
        <v>82</v>
      </c>
      <c r="AY1676" s="21" t="s">
        <v>154</v>
      </c>
      <c r="BE1676" s="179">
        <f>IF(N1676="základní",J1676,0)</f>
        <v>0</v>
      </c>
      <c r="BF1676" s="179">
        <f>IF(N1676="snížená",J1676,0)</f>
        <v>0</v>
      </c>
      <c r="BG1676" s="179">
        <f>IF(N1676="zákl. přenesená",J1676,0)</f>
        <v>0</v>
      </c>
      <c r="BH1676" s="179">
        <f>IF(N1676="sníž. přenesená",J1676,0)</f>
        <v>0</v>
      </c>
      <c r="BI1676" s="179">
        <f>IF(N1676="nulová",J1676,0)</f>
        <v>0</v>
      </c>
      <c r="BJ1676" s="21" t="s">
        <v>80</v>
      </c>
      <c r="BK1676" s="179">
        <f>ROUND(I1676*H1676,2)</f>
        <v>0</v>
      </c>
      <c r="BL1676" s="21" t="s">
        <v>322</v>
      </c>
      <c r="BM1676" s="178" t="s">
        <v>2053</v>
      </c>
    </row>
    <row r="1677" s="2" customFormat="1">
      <c r="A1677" s="40"/>
      <c r="B1677" s="41"/>
      <c r="C1677" s="40"/>
      <c r="D1677" s="180" t="s">
        <v>164</v>
      </c>
      <c r="E1677" s="40"/>
      <c r="F1677" s="181" t="s">
        <v>2054</v>
      </c>
      <c r="G1677" s="40"/>
      <c r="H1677" s="40"/>
      <c r="I1677" s="182"/>
      <c r="J1677" s="40"/>
      <c r="K1677" s="40"/>
      <c r="L1677" s="41"/>
      <c r="M1677" s="183"/>
      <c r="N1677" s="184"/>
      <c r="O1677" s="74"/>
      <c r="P1677" s="74"/>
      <c r="Q1677" s="74"/>
      <c r="R1677" s="74"/>
      <c r="S1677" s="74"/>
      <c r="T1677" s="75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21" t="s">
        <v>164</v>
      </c>
      <c r="AU1677" s="21" t="s">
        <v>82</v>
      </c>
    </row>
    <row r="1678" s="12" customFormat="1" ht="22.8" customHeight="1">
      <c r="A1678" s="12"/>
      <c r="B1678" s="153"/>
      <c r="C1678" s="12"/>
      <c r="D1678" s="154" t="s">
        <v>71</v>
      </c>
      <c r="E1678" s="164" t="s">
        <v>2055</v>
      </c>
      <c r="F1678" s="164" t="s">
        <v>2056</v>
      </c>
      <c r="G1678" s="12"/>
      <c r="H1678" s="12"/>
      <c r="I1678" s="156"/>
      <c r="J1678" s="165">
        <f>BK1678</f>
        <v>0</v>
      </c>
      <c r="K1678" s="12"/>
      <c r="L1678" s="153"/>
      <c r="M1678" s="158"/>
      <c r="N1678" s="159"/>
      <c r="O1678" s="159"/>
      <c r="P1678" s="160">
        <f>SUM(P1679:P1688)</f>
        <v>0</v>
      </c>
      <c r="Q1678" s="159"/>
      <c r="R1678" s="160">
        <f>SUM(R1679:R1688)</f>
        <v>0.052631700000000003</v>
      </c>
      <c r="S1678" s="159"/>
      <c r="T1678" s="161">
        <f>SUM(T1679:T1688)</f>
        <v>0</v>
      </c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R1678" s="154" t="s">
        <v>82</v>
      </c>
      <c r="AT1678" s="162" t="s">
        <v>71</v>
      </c>
      <c r="AU1678" s="162" t="s">
        <v>80</v>
      </c>
      <c r="AY1678" s="154" t="s">
        <v>154</v>
      </c>
      <c r="BK1678" s="163">
        <f>SUM(BK1679:BK1688)</f>
        <v>0</v>
      </c>
    </row>
    <row r="1679" s="2" customFormat="1" ht="24.15" customHeight="1">
      <c r="A1679" s="40"/>
      <c r="B1679" s="166"/>
      <c r="C1679" s="167" t="s">
        <v>2057</v>
      </c>
      <c r="D1679" s="167" t="s">
        <v>157</v>
      </c>
      <c r="E1679" s="168" t="s">
        <v>2058</v>
      </c>
      <c r="F1679" s="169" t="s">
        <v>2059</v>
      </c>
      <c r="G1679" s="170" t="s">
        <v>186</v>
      </c>
      <c r="H1679" s="171">
        <v>79.745000000000005</v>
      </c>
      <c r="I1679" s="172"/>
      <c r="J1679" s="173">
        <f>ROUND(I1679*H1679,2)</f>
        <v>0</v>
      </c>
      <c r="K1679" s="169" t="s">
        <v>161</v>
      </c>
      <c r="L1679" s="41"/>
      <c r="M1679" s="174" t="s">
        <v>3</v>
      </c>
      <c r="N1679" s="175" t="s">
        <v>43</v>
      </c>
      <c r="O1679" s="74"/>
      <c r="P1679" s="176">
        <f>O1679*H1679</f>
        <v>0</v>
      </c>
      <c r="Q1679" s="176">
        <v>0.00066</v>
      </c>
      <c r="R1679" s="176">
        <f>Q1679*H1679</f>
        <v>0.052631700000000003</v>
      </c>
      <c r="S1679" s="176">
        <v>0</v>
      </c>
      <c r="T1679" s="177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178" t="s">
        <v>322</v>
      </c>
      <c r="AT1679" s="178" t="s">
        <v>157</v>
      </c>
      <c r="AU1679" s="178" t="s">
        <v>82</v>
      </c>
      <c r="AY1679" s="21" t="s">
        <v>154</v>
      </c>
      <c r="BE1679" s="179">
        <f>IF(N1679="základní",J1679,0)</f>
        <v>0</v>
      </c>
      <c r="BF1679" s="179">
        <f>IF(N1679="snížená",J1679,0)</f>
        <v>0</v>
      </c>
      <c r="BG1679" s="179">
        <f>IF(N1679="zákl. přenesená",J1679,0)</f>
        <v>0</v>
      </c>
      <c r="BH1679" s="179">
        <f>IF(N1679="sníž. přenesená",J1679,0)</f>
        <v>0</v>
      </c>
      <c r="BI1679" s="179">
        <f>IF(N1679="nulová",J1679,0)</f>
        <v>0</v>
      </c>
      <c r="BJ1679" s="21" t="s">
        <v>80</v>
      </c>
      <c r="BK1679" s="179">
        <f>ROUND(I1679*H1679,2)</f>
        <v>0</v>
      </c>
      <c r="BL1679" s="21" t="s">
        <v>322</v>
      </c>
      <c r="BM1679" s="178" t="s">
        <v>2060</v>
      </c>
    </row>
    <row r="1680" s="2" customFormat="1">
      <c r="A1680" s="40"/>
      <c r="B1680" s="41"/>
      <c r="C1680" s="40"/>
      <c r="D1680" s="180" t="s">
        <v>164</v>
      </c>
      <c r="E1680" s="40"/>
      <c r="F1680" s="181" t="s">
        <v>2061</v>
      </c>
      <c r="G1680" s="40"/>
      <c r="H1680" s="40"/>
      <c r="I1680" s="182"/>
      <c r="J1680" s="40"/>
      <c r="K1680" s="40"/>
      <c r="L1680" s="41"/>
      <c r="M1680" s="183"/>
      <c r="N1680" s="184"/>
      <c r="O1680" s="74"/>
      <c r="P1680" s="74"/>
      <c r="Q1680" s="74"/>
      <c r="R1680" s="74"/>
      <c r="S1680" s="74"/>
      <c r="T1680" s="75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21" t="s">
        <v>164</v>
      </c>
      <c r="AU1680" s="21" t="s">
        <v>82</v>
      </c>
    </row>
    <row r="1681" s="13" customFormat="1">
      <c r="A1681" s="13"/>
      <c r="B1681" s="185"/>
      <c r="C1681" s="13"/>
      <c r="D1681" s="186" t="s">
        <v>166</v>
      </c>
      <c r="E1681" s="187" t="s">
        <v>3</v>
      </c>
      <c r="F1681" s="188" t="s">
        <v>841</v>
      </c>
      <c r="G1681" s="13"/>
      <c r="H1681" s="187" t="s">
        <v>3</v>
      </c>
      <c r="I1681" s="189"/>
      <c r="J1681" s="13"/>
      <c r="K1681" s="13"/>
      <c r="L1681" s="185"/>
      <c r="M1681" s="190"/>
      <c r="N1681" s="191"/>
      <c r="O1681" s="191"/>
      <c r="P1681" s="191"/>
      <c r="Q1681" s="191"/>
      <c r="R1681" s="191"/>
      <c r="S1681" s="191"/>
      <c r="T1681" s="19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187" t="s">
        <v>166</v>
      </c>
      <c r="AU1681" s="187" t="s">
        <v>82</v>
      </c>
      <c r="AV1681" s="13" t="s">
        <v>80</v>
      </c>
      <c r="AW1681" s="13" t="s">
        <v>34</v>
      </c>
      <c r="AX1681" s="13" t="s">
        <v>72</v>
      </c>
      <c r="AY1681" s="187" t="s">
        <v>154</v>
      </c>
    </row>
    <row r="1682" s="14" customFormat="1">
      <c r="A1682" s="14"/>
      <c r="B1682" s="193"/>
      <c r="C1682" s="14"/>
      <c r="D1682" s="186" t="s">
        <v>166</v>
      </c>
      <c r="E1682" s="194" t="s">
        <v>3</v>
      </c>
      <c r="F1682" s="195" t="s">
        <v>987</v>
      </c>
      <c r="G1682" s="14"/>
      <c r="H1682" s="196">
        <v>5.7030000000000003</v>
      </c>
      <c r="I1682" s="197"/>
      <c r="J1682" s="14"/>
      <c r="K1682" s="14"/>
      <c r="L1682" s="193"/>
      <c r="M1682" s="198"/>
      <c r="N1682" s="199"/>
      <c r="O1682" s="199"/>
      <c r="P1682" s="199"/>
      <c r="Q1682" s="199"/>
      <c r="R1682" s="199"/>
      <c r="S1682" s="199"/>
      <c r="T1682" s="20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194" t="s">
        <v>166</v>
      </c>
      <c r="AU1682" s="194" t="s">
        <v>82</v>
      </c>
      <c r="AV1682" s="14" t="s">
        <v>82</v>
      </c>
      <c r="AW1682" s="14" t="s">
        <v>34</v>
      </c>
      <c r="AX1682" s="14" t="s">
        <v>72</v>
      </c>
      <c r="AY1682" s="194" t="s">
        <v>154</v>
      </c>
    </row>
    <row r="1683" s="13" customFormat="1">
      <c r="A1683" s="13"/>
      <c r="B1683" s="185"/>
      <c r="C1683" s="13"/>
      <c r="D1683" s="186" t="s">
        <v>166</v>
      </c>
      <c r="E1683" s="187" t="s">
        <v>3</v>
      </c>
      <c r="F1683" s="188" t="s">
        <v>872</v>
      </c>
      <c r="G1683" s="13"/>
      <c r="H1683" s="187" t="s">
        <v>3</v>
      </c>
      <c r="I1683" s="189"/>
      <c r="J1683" s="13"/>
      <c r="K1683" s="13"/>
      <c r="L1683" s="185"/>
      <c r="M1683" s="190"/>
      <c r="N1683" s="191"/>
      <c r="O1683" s="191"/>
      <c r="P1683" s="191"/>
      <c r="Q1683" s="191"/>
      <c r="R1683" s="191"/>
      <c r="S1683" s="191"/>
      <c r="T1683" s="19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187" t="s">
        <v>166</v>
      </c>
      <c r="AU1683" s="187" t="s">
        <v>82</v>
      </c>
      <c r="AV1683" s="13" t="s">
        <v>80</v>
      </c>
      <c r="AW1683" s="13" t="s">
        <v>34</v>
      </c>
      <c r="AX1683" s="13" t="s">
        <v>72</v>
      </c>
      <c r="AY1683" s="187" t="s">
        <v>154</v>
      </c>
    </row>
    <row r="1684" s="14" customFormat="1">
      <c r="A1684" s="14"/>
      <c r="B1684" s="193"/>
      <c r="C1684" s="14"/>
      <c r="D1684" s="186" t="s">
        <v>166</v>
      </c>
      <c r="E1684" s="194" t="s">
        <v>3</v>
      </c>
      <c r="F1684" s="195" t="s">
        <v>2062</v>
      </c>
      <c r="G1684" s="14"/>
      <c r="H1684" s="196">
        <v>7.2300000000000004</v>
      </c>
      <c r="I1684" s="197"/>
      <c r="J1684" s="14"/>
      <c r="K1684" s="14"/>
      <c r="L1684" s="193"/>
      <c r="M1684" s="198"/>
      <c r="N1684" s="199"/>
      <c r="O1684" s="199"/>
      <c r="P1684" s="199"/>
      <c r="Q1684" s="199"/>
      <c r="R1684" s="199"/>
      <c r="S1684" s="199"/>
      <c r="T1684" s="20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194" t="s">
        <v>166</v>
      </c>
      <c r="AU1684" s="194" t="s">
        <v>82</v>
      </c>
      <c r="AV1684" s="14" t="s">
        <v>82</v>
      </c>
      <c r="AW1684" s="14" t="s">
        <v>34</v>
      </c>
      <c r="AX1684" s="14" t="s">
        <v>72</v>
      </c>
      <c r="AY1684" s="194" t="s">
        <v>154</v>
      </c>
    </row>
    <row r="1685" s="13" customFormat="1">
      <c r="A1685" s="13"/>
      <c r="B1685" s="185"/>
      <c r="C1685" s="13"/>
      <c r="D1685" s="186" t="s">
        <v>166</v>
      </c>
      <c r="E1685" s="187" t="s">
        <v>3</v>
      </c>
      <c r="F1685" s="188" t="s">
        <v>907</v>
      </c>
      <c r="G1685" s="13"/>
      <c r="H1685" s="187" t="s">
        <v>3</v>
      </c>
      <c r="I1685" s="189"/>
      <c r="J1685" s="13"/>
      <c r="K1685" s="13"/>
      <c r="L1685" s="185"/>
      <c r="M1685" s="190"/>
      <c r="N1685" s="191"/>
      <c r="O1685" s="191"/>
      <c r="P1685" s="191"/>
      <c r="Q1685" s="191"/>
      <c r="R1685" s="191"/>
      <c r="S1685" s="191"/>
      <c r="T1685" s="19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187" t="s">
        <v>166</v>
      </c>
      <c r="AU1685" s="187" t="s">
        <v>82</v>
      </c>
      <c r="AV1685" s="13" t="s">
        <v>80</v>
      </c>
      <c r="AW1685" s="13" t="s">
        <v>34</v>
      </c>
      <c r="AX1685" s="13" t="s">
        <v>72</v>
      </c>
      <c r="AY1685" s="187" t="s">
        <v>154</v>
      </c>
    </row>
    <row r="1686" s="14" customFormat="1">
      <c r="A1686" s="14"/>
      <c r="B1686" s="193"/>
      <c r="C1686" s="14"/>
      <c r="D1686" s="186" t="s">
        <v>166</v>
      </c>
      <c r="E1686" s="194" t="s">
        <v>3</v>
      </c>
      <c r="F1686" s="195" t="s">
        <v>1242</v>
      </c>
      <c r="G1686" s="14"/>
      <c r="H1686" s="196">
        <v>73.477999999999994</v>
      </c>
      <c r="I1686" s="197"/>
      <c r="J1686" s="14"/>
      <c r="K1686" s="14"/>
      <c r="L1686" s="193"/>
      <c r="M1686" s="198"/>
      <c r="N1686" s="199"/>
      <c r="O1686" s="199"/>
      <c r="P1686" s="199"/>
      <c r="Q1686" s="199"/>
      <c r="R1686" s="199"/>
      <c r="S1686" s="199"/>
      <c r="T1686" s="200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194" t="s">
        <v>166</v>
      </c>
      <c r="AU1686" s="194" t="s">
        <v>82</v>
      </c>
      <c r="AV1686" s="14" t="s">
        <v>82</v>
      </c>
      <c r="AW1686" s="14" t="s">
        <v>34</v>
      </c>
      <c r="AX1686" s="14" t="s">
        <v>72</v>
      </c>
      <c r="AY1686" s="194" t="s">
        <v>154</v>
      </c>
    </row>
    <row r="1687" s="14" customFormat="1">
      <c r="A1687" s="14"/>
      <c r="B1687" s="193"/>
      <c r="C1687" s="14"/>
      <c r="D1687" s="186" t="s">
        <v>166</v>
      </c>
      <c r="E1687" s="194" t="s">
        <v>3</v>
      </c>
      <c r="F1687" s="195" t="s">
        <v>1243</v>
      </c>
      <c r="G1687" s="14"/>
      <c r="H1687" s="196">
        <v>-6.6660000000000004</v>
      </c>
      <c r="I1687" s="197"/>
      <c r="J1687" s="14"/>
      <c r="K1687" s="14"/>
      <c r="L1687" s="193"/>
      <c r="M1687" s="198"/>
      <c r="N1687" s="199"/>
      <c r="O1687" s="199"/>
      <c r="P1687" s="199"/>
      <c r="Q1687" s="199"/>
      <c r="R1687" s="199"/>
      <c r="S1687" s="199"/>
      <c r="T1687" s="200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194" t="s">
        <v>166</v>
      </c>
      <c r="AU1687" s="194" t="s">
        <v>82</v>
      </c>
      <c r="AV1687" s="14" t="s">
        <v>82</v>
      </c>
      <c r="AW1687" s="14" t="s">
        <v>34</v>
      </c>
      <c r="AX1687" s="14" t="s">
        <v>72</v>
      </c>
      <c r="AY1687" s="194" t="s">
        <v>154</v>
      </c>
    </row>
    <row r="1688" s="15" customFormat="1">
      <c r="A1688" s="15"/>
      <c r="B1688" s="201"/>
      <c r="C1688" s="15"/>
      <c r="D1688" s="186" t="s">
        <v>166</v>
      </c>
      <c r="E1688" s="202" t="s">
        <v>3</v>
      </c>
      <c r="F1688" s="203" t="s">
        <v>171</v>
      </c>
      <c r="G1688" s="15"/>
      <c r="H1688" s="204">
        <v>79.745000000000005</v>
      </c>
      <c r="I1688" s="205"/>
      <c r="J1688" s="15"/>
      <c r="K1688" s="15"/>
      <c r="L1688" s="201"/>
      <c r="M1688" s="206"/>
      <c r="N1688" s="207"/>
      <c r="O1688" s="207"/>
      <c r="P1688" s="207"/>
      <c r="Q1688" s="207"/>
      <c r="R1688" s="207"/>
      <c r="S1688" s="207"/>
      <c r="T1688" s="208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02" t="s">
        <v>166</v>
      </c>
      <c r="AU1688" s="202" t="s">
        <v>82</v>
      </c>
      <c r="AV1688" s="15" t="s">
        <v>162</v>
      </c>
      <c r="AW1688" s="15" t="s">
        <v>34</v>
      </c>
      <c r="AX1688" s="15" t="s">
        <v>80</v>
      </c>
      <c r="AY1688" s="202" t="s">
        <v>154</v>
      </c>
    </row>
    <row r="1689" s="12" customFormat="1" ht="22.8" customHeight="1">
      <c r="A1689" s="12"/>
      <c r="B1689" s="153"/>
      <c r="C1689" s="12"/>
      <c r="D1689" s="154" t="s">
        <v>71</v>
      </c>
      <c r="E1689" s="164" t="s">
        <v>699</v>
      </c>
      <c r="F1689" s="164" t="s">
        <v>700</v>
      </c>
      <c r="G1689" s="12"/>
      <c r="H1689" s="12"/>
      <c r="I1689" s="156"/>
      <c r="J1689" s="165">
        <f>BK1689</f>
        <v>0</v>
      </c>
      <c r="K1689" s="12"/>
      <c r="L1689" s="153"/>
      <c r="M1689" s="158"/>
      <c r="N1689" s="159"/>
      <c r="O1689" s="159"/>
      <c r="P1689" s="160">
        <f>SUM(P1690:P1857)</f>
        <v>0</v>
      </c>
      <c r="Q1689" s="159"/>
      <c r="R1689" s="160">
        <f>SUM(R1690:R1857)</f>
        <v>0.6607845</v>
      </c>
      <c r="S1689" s="159"/>
      <c r="T1689" s="161">
        <f>SUM(T1690:T1857)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154" t="s">
        <v>82</v>
      </c>
      <c r="AT1689" s="162" t="s">
        <v>71</v>
      </c>
      <c r="AU1689" s="162" t="s">
        <v>80</v>
      </c>
      <c r="AY1689" s="154" t="s">
        <v>154</v>
      </c>
      <c r="BK1689" s="163">
        <f>SUM(BK1690:BK1857)</f>
        <v>0</v>
      </c>
    </row>
    <row r="1690" s="2" customFormat="1" ht="24.15" customHeight="1">
      <c r="A1690" s="40"/>
      <c r="B1690" s="166"/>
      <c r="C1690" s="167" t="s">
        <v>2063</v>
      </c>
      <c r="D1690" s="167" t="s">
        <v>157</v>
      </c>
      <c r="E1690" s="168" t="s">
        <v>2064</v>
      </c>
      <c r="F1690" s="169" t="s">
        <v>2065</v>
      </c>
      <c r="G1690" s="170" t="s">
        <v>186</v>
      </c>
      <c r="H1690" s="171">
        <v>1321.569</v>
      </c>
      <c r="I1690" s="172"/>
      <c r="J1690" s="173">
        <f>ROUND(I1690*H1690,2)</f>
        <v>0</v>
      </c>
      <c r="K1690" s="169" t="s">
        <v>161</v>
      </c>
      <c r="L1690" s="41"/>
      <c r="M1690" s="174" t="s">
        <v>3</v>
      </c>
      <c r="N1690" s="175" t="s">
        <v>43</v>
      </c>
      <c r="O1690" s="74"/>
      <c r="P1690" s="176">
        <f>O1690*H1690</f>
        <v>0</v>
      </c>
      <c r="Q1690" s="176">
        <v>0.00021000000000000001</v>
      </c>
      <c r="R1690" s="176">
        <f>Q1690*H1690</f>
        <v>0.27752948999999999</v>
      </c>
      <c r="S1690" s="176">
        <v>0</v>
      </c>
      <c r="T1690" s="177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178" t="s">
        <v>322</v>
      </c>
      <c r="AT1690" s="178" t="s">
        <v>157</v>
      </c>
      <c r="AU1690" s="178" t="s">
        <v>82</v>
      </c>
      <c r="AY1690" s="21" t="s">
        <v>154</v>
      </c>
      <c r="BE1690" s="179">
        <f>IF(N1690="základní",J1690,0)</f>
        <v>0</v>
      </c>
      <c r="BF1690" s="179">
        <f>IF(N1690="snížená",J1690,0)</f>
        <v>0</v>
      </c>
      <c r="BG1690" s="179">
        <f>IF(N1690="zákl. přenesená",J1690,0)</f>
        <v>0</v>
      </c>
      <c r="BH1690" s="179">
        <f>IF(N1690="sníž. přenesená",J1690,0)</f>
        <v>0</v>
      </c>
      <c r="BI1690" s="179">
        <f>IF(N1690="nulová",J1690,0)</f>
        <v>0</v>
      </c>
      <c r="BJ1690" s="21" t="s">
        <v>80</v>
      </c>
      <c r="BK1690" s="179">
        <f>ROUND(I1690*H1690,2)</f>
        <v>0</v>
      </c>
      <c r="BL1690" s="21" t="s">
        <v>322</v>
      </c>
      <c r="BM1690" s="178" t="s">
        <v>2066</v>
      </c>
    </row>
    <row r="1691" s="2" customFormat="1">
      <c r="A1691" s="40"/>
      <c r="B1691" s="41"/>
      <c r="C1691" s="40"/>
      <c r="D1691" s="180" t="s">
        <v>164</v>
      </c>
      <c r="E1691" s="40"/>
      <c r="F1691" s="181" t="s">
        <v>2067</v>
      </c>
      <c r="G1691" s="40"/>
      <c r="H1691" s="40"/>
      <c r="I1691" s="182"/>
      <c r="J1691" s="40"/>
      <c r="K1691" s="40"/>
      <c r="L1691" s="41"/>
      <c r="M1691" s="183"/>
      <c r="N1691" s="184"/>
      <c r="O1691" s="74"/>
      <c r="P1691" s="74"/>
      <c r="Q1691" s="74"/>
      <c r="R1691" s="74"/>
      <c r="S1691" s="74"/>
      <c r="T1691" s="75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21" t="s">
        <v>164</v>
      </c>
      <c r="AU1691" s="21" t="s">
        <v>82</v>
      </c>
    </row>
    <row r="1692" s="13" customFormat="1">
      <c r="A1692" s="13"/>
      <c r="B1692" s="185"/>
      <c r="C1692" s="13"/>
      <c r="D1692" s="186" t="s">
        <v>166</v>
      </c>
      <c r="E1692" s="187" t="s">
        <v>3</v>
      </c>
      <c r="F1692" s="188" t="s">
        <v>2068</v>
      </c>
      <c r="G1692" s="13"/>
      <c r="H1692" s="187" t="s">
        <v>3</v>
      </c>
      <c r="I1692" s="189"/>
      <c r="J1692" s="13"/>
      <c r="K1692" s="13"/>
      <c r="L1692" s="185"/>
      <c r="M1692" s="190"/>
      <c r="N1692" s="191"/>
      <c r="O1692" s="191"/>
      <c r="P1692" s="191"/>
      <c r="Q1692" s="191"/>
      <c r="R1692" s="191"/>
      <c r="S1692" s="191"/>
      <c r="T1692" s="19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187" t="s">
        <v>166</v>
      </c>
      <c r="AU1692" s="187" t="s">
        <v>82</v>
      </c>
      <c r="AV1692" s="13" t="s">
        <v>80</v>
      </c>
      <c r="AW1692" s="13" t="s">
        <v>34</v>
      </c>
      <c r="AX1692" s="13" t="s">
        <v>72</v>
      </c>
      <c r="AY1692" s="187" t="s">
        <v>154</v>
      </c>
    </row>
    <row r="1693" s="14" customFormat="1">
      <c r="A1693" s="14"/>
      <c r="B1693" s="193"/>
      <c r="C1693" s="14"/>
      <c r="D1693" s="186" t="s">
        <v>166</v>
      </c>
      <c r="E1693" s="194" t="s">
        <v>3</v>
      </c>
      <c r="F1693" s="195" t="s">
        <v>583</v>
      </c>
      <c r="G1693" s="14"/>
      <c r="H1693" s="196">
        <v>206.387</v>
      </c>
      <c r="I1693" s="197"/>
      <c r="J1693" s="14"/>
      <c r="K1693" s="14"/>
      <c r="L1693" s="193"/>
      <c r="M1693" s="198"/>
      <c r="N1693" s="199"/>
      <c r="O1693" s="199"/>
      <c r="P1693" s="199"/>
      <c r="Q1693" s="199"/>
      <c r="R1693" s="199"/>
      <c r="S1693" s="199"/>
      <c r="T1693" s="20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194" t="s">
        <v>166</v>
      </c>
      <c r="AU1693" s="194" t="s">
        <v>82</v>
      </c>
      <c r="AV1693" s="14" t="s">
        <v>82</v>
      </c>
      <c r="AW1693" s="14" t="s">
        <v>34</v>
      </c>
      <c r="AX1693" s="14" t="s">
        <v>72</v>
      </c>
      <c r="AY1693" s="194" t="s">
        <v>154</v>
      </c>
    </row>
    <row r="1694" s="13" customFormat="1">
      <c r="A1694" s="13"/>
      <c r="B1694" s="185"/>
      <c r="C1694" s="13"/>
      <c r="D1694" s="186" t="s">
        <v>166</v>
      </c>
      <c r="E1694" s="187" t="s">
        <v>3</v>
      </c>
      <c r="F1694" s="188" t="s">
        <v>195</v>
      </c>
      <c r="G1694" s="13"/>
      <c r="H1694" s="187" t="s">
        <v>3</v>
      </c>
      <c r="I1694" s="189"/>
      <c r="J1694" s="13"/>
      <c r="K1694" s="13"/>
      <c r="L1694" s="185"/>
      <c r="M1694" s="190"/>
      <c r="N1694" s="191"/>
      <c r="O1694" s="191"/>
      <c r="P1694" s="191"/>
      <c r="Q1694" s="191"/>
      <c r="R1694" s="191"/>
      <c r="S1694" s="191"/>
      <c r="T1694" s="19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187" t="s">
        <v>166</v>
      </c>
      <c r="AU1694" s="187" t="s">
        <v>82</v>
      </c>
      <c r="AV1694" s="13" t="s">
        <v>80</v>
      </c>
      <c r="AW1694" s="13" t="s">
        <v>34</v>
      </c>
      <c r="AX1694" s="13" t="s">
        <v>72</v>
      </c>
      <c r="AY1694" s="187" t="s">
        <v>154</v>
      </c>
    </row>
    <row r="1695" s="13" customFormat="1">
      <c r="A1695" s="13"/>
      <c r="B1695" s="185"/>
      <c r="C1695" s="13"/>
      <c r="D1695" s="186" t="s">
        <v>166</v>
      </c>
      <c r="E1695" s="187" t="s">
        <v>3</v>
      </c>
      <c r="F1695" s="188" t="s">
        <v>1172</v>
      </c>
      <c r="G1695" s="13"/>
      <c r="H1695" s="187" t="s">
        <v>3</v>
      </c>
      <c r="I1695" s="189"/>
      <c r="J1695" s="13"/>
      <c r="K1695" s="13"/>
      <c r="L1695" s="185"/>
      <c r="M1695" s="190"/>
      <c r="N1695" s="191"/>
      <c r="O1695" s="191"/>
      <c r="P1695" s="191"/>
      <c r="Q1695" s="191"/>
      <c r="R1695" s="191"/>
      <c r="S1695" s="191"/>
      <c r="T1695" s="19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187" t="s">
        <v>166</v>
      </c>
      <c r="AU1695" s="187" t="s">
        <v>82</v>
      </c>
      <c r="AV1695" s="13" t="s">
        <v>80</v>
      </c>
      <c r="AW1695" s="13" t="s">
        <v>34</v>
      </c>
      <c r="AX1695" s="13" t="s">
        <v>72</v>
      </c>
      <c r="AY1695" s="187" t="s">
        <v>154</v>
      </c>
    </row>
    <row r="1696" s="14" customFormat="1">
      <c r="A1696" s="14"/>
      <c r="B1696" s="193"/>
      <c r="C1696" s="14"/>
      <c r="D1696" s="186" t="s">
        <v>166</v>
      </c>
      <c r="E1696" s="194" t="s">
        <v>3</v>
      </c>
      <c r="F1696" s="195" t="s">
        <v>393</v>
      </c>
      <c r="G1696" s="14"/>
      <c r="H1696" s="196">
        <v>45.723999999999997</v>
      </c>
      <c r="I1696" s="197"/>
      <c r="J1696" s="14"/>
      <c r="K1696" s="14"/>
      <c r="L1696" s="193"/>
      <c r="M1696" s="198"/>
      <c r="N1696" s="199"/>
      <c r="O1696" s="199"/>
      <c r="P1696" s="199"/>
      <c r="Q1696" s="199"/>
      <c r="R1696" s="199"/>
      <c r="S1696" s="199"/>
      <c r="T1696" s="20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194" t="s">
        <v>166</v>
      </c>
      <c r="AU1696" s="194" t="s">
        <v>82</v>
      </c>
      <c r="AV1696" s="14" t="s">
        <v>82</v>
      </c>
      <c r="AW1696" s="14" t="s">
        <v>34</v>
      </c>
      <c r="AX1696" s="14" t="s">
        <v>72</v>
      </c>
      <c r="AY1696" s="194" t="s">
        <v>154</v>
      </c>
    </row>
    <row r="1697" s="14" customFormat="1">
      <c r="A1697" s="14"/>
      <c r="B1697" s="193"/>
      <c r="C1697" s="14"/>
      <c r="D1697" s="186" t="s">
        <v>166</v>
      </c>
      <c r="E1697" s="194" t="s">
        <v>3</v>
      </c>
      <c r="F1697" s="195" t="s">
        <v>1173</v>
      </c>
      <c r="G1697" s="14"/>
      <c r="H1697" s="196">
        <v>-4.9779999999999998</v>
      </c>
      <c r="I1697" s="197"/>
      <c r="J1697" s="14"/>
      <c r="K1697" s="14"/>
      <c r="L1697" s="193"/>
      <c r="M1697" s="198"/>
      <c r="N1697" s="199"/>
      <c r="O1697" s="199"/>
      <c r="P1697" s="199"/>
      <c r="Q1697" s="199"/>
      <c r="R1697" s="199"/>
      <c r="S1697" s="199"/>
      <c r="T1697" s="20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194" t="s">
        <v>166</v>
      </c>
      <c r="AU1697" s="194" t="s">
        <v>82</v>
      </c>
      <c r="AV1697" s="14" t="s">
        <v>82</v>
      </c>
      <c r="AW1697" s="14" t="s">
        <v>34</v>
      </c>
      <c r="AX1697" s="14" t="s">
        <v>72</v>
      </c>
      <c r="AY1697" s="194" t="s">
        <v>154</v>
      </c>
    </row>
    <row r="1698" s="14" customFormat="1">
      <c r="A1698" s="14"/>
      <c r="B1698" s="193"/>
      <c r="C1698" s="14"/>
      <c r="D1698" s="186" t="s">
        <v>166</v>
      </c>
      <c r="E1698" s="194" t="s">
        <v>3</v>
      </c>
      <c r="F1698" s="195" t="s">
        <v>380</v>
      </c>
      <c r="G1698" s="14"/>
      <c r="H1698" s="196">
        <v>-2.4630000000000001</v>
      </c>
      <c r="I1698" s="197"/>
      <c r="J1698" s="14"/>
      <c r="K1698" s="14"/>
      <c r="L1698" s="193"/>
      <c r="M1698" s="198"/>
      <c r="N1698" s="199"/>
      <c r="O1698" s="199"/>
      <c r="P1698" s="199"/>
      <c r="Q1698" s="199"/>
      <c r="R1698" s="199"/>
      <c r="S1698" s="199"/>
      <c r="T1698" s="20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194" t="s">
        <v>166</v>
      </c>
      <c r="AU1698" s="194" t="s">
        <v>82</v>
      </c>
      <c r="AV1698" s="14" t="s">
        <v>82</v>
      </c>
      <c r="AW1698" s="14" t="s">
        <v>34</v>
      </c>
      <c r="AX1698" s="14" t="s">
        <v>72</v>
      </c>
      <c r="AY1698" s="194" t="s">
        <v>154</v>
      </c>
    </row>
    <row r="1699" s="14" customFormat="1">
      <c r="A1699" s="14"/>
      <c r="B1699" s="193"/>
      <c r="C1699" s="14"/>
      <c r="D1699" s="186" t="s">
        <v>166</v>
      </c>
      <c r="E1699" s="194" t="s">
        <v>3</v>
      </c>
      <c r="F1699" s="195" t="s">
        <v>1174</v>
      </c>
      <c r="G1699" s="14"/>
      <c r="H1699" s="196">
        <v>-4.7279999999999998</v>
      </c>
      <c r="I1699" s="197"/>
      <c r="J1699" s="14"/>
      <c r="K1699" s="14"/>
      <c r="L1699" s="193"/>
      <c r="M1699" s="198"/>
      <c r="N1699" s="199"/>
      <c r="O1699" s="199"/>
      <c r="P1699" s="199"/>
      <c r="Q1699" s="199"/>
      <c r="R1699" s="199"/>
      <c r="S1699" s="199"/>
      <c r="T1699" s="20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194" t="s">
        <v>166</v>
      </c>
      <c r="AU1699" s="194" t="s">
        <v>82</v>
      </c>
      <c r="AV1699" s="14" t="s">
        <v>82</v>
      </c>
      <c r="AW1699" s="14" t="s">
        <v>34</v>
      </c>
      <c r="AX1699" s="14" t="s">
        <v>72</v>
      </c>
      <c r="AY1699" s="194" t="s">
        <v>154</v>
      </c>
    </row>
    <row r="1700" s="13" customFormat="1">
      <c r="A1700" s="13"/>
      <c r="B1700" s="185"/>
      <c r="C1700" s="13"/>
      <c r="D1700" s="186" t="s">
        <v>166</v>
      </c>
      <c r="E1700" s="187" t="s">
        <v>3</v>
      </c>
      <c r="F1700" s="188" t="s">
        <v>1175</v>
      </c>
      <c r="G1700" s="13"/>
      <c r="H1700" s="187" t="s">
        <v>3</v>
      </c>
      <c r="I1700" s="189"/>
      <c r="J1700" s="13"/>
      <c r="K1700" s="13"/>
      <c r="L1700" s="185"/>
      <c r="M1700" s="190"/>
      <c r="N1700" s="191"/>
      <c r="O1700" s="191"/>
      <c r="P1700" s="191"/>
      <c r="Q1700" s="191"/>
      <c r="R1700" s="191"/>
      <c r="S1700" s="191"/>
      <c r="T1700" s="19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187" t="s">
        <v>166</v>
      </c>
      <c r="AU1700" s="187" t="s">
        <v>82</v>
      </c>
      <c r="AV1700" s="13" t="s">
        <v>80</v>
      </c>
      <c r="AW1700" s="13" t="s">
        <v>34</v>
      </c>
      <c r="AX1700" s="13" t="s">
        <v>72</v>
      </c>
      <c r="AY1700" s="187" t="s">
        <v>154</v>
      </c>
    </row>
    <row r="1701" s="14" customFormat="1">
      <c r="A1701" s="14"/>
      <c r="B1701" s="193"/>
      <c r="C1701" s="14"/>
      <c r="D1701" s="186" t="s">
        <v>166</v>
      </c>
      <c r="E1701" s="194" t="s">
        <v>3</v>
      </c>
      <c r="F1701" s="195" t="s">
        <v>1176</v>
      </c>
      <c r="G1701" s="14"/>
      <c r="H1701" s="196">
        <v>69.423000000000002</v>
      </c>
      <c r="I1701" s="197"/>
      <c r="J1701" s="14"/>
      <c r="K1701" s="14"/>
      <c r="L1701" s="193"/>
      <c r="M1701" s="198"/>
      <c r="N1701" s="199"/>
      <c r="O1701" s="199"/>
      <c r="P1701" s="199"/>
      <c r="Q1701" s="199"/>
      <c r="R1701" s="199"/>
      <c r="S1701" s="199"/>
      <c r="T1701" s="20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194" t="s">
        <v>166</v>
      </c>
      <c r="AU1701" s="194" t="s">
        <v>82</v>
      </c>
      <c r="AV1701" s="14" t="s">
        <v>82</v>
      </c>
      <c r="AW1701" s="14" t="s">
        <v>34</v>
      </c>
      <c r="AX1701" s="14" t="s">
        <v>72</v>
      </c>
      <c r="AY1701" s="194" t="s">
        <v>154</v>
      </c>
    </row>
    <row r="1702" s="14" customFormat="1">
      <c r="A1702" s="14"/>
      <c r="B1702" s="193"/>
      <c r="C1702" s="14"/>
      <c r="D1702" s="186" t="s">
        <v>166</v>
      </c>
      <c r="E1702" s="194" t="s">
        <v>3</v>
      </c>
      <c r="F1702" s="195" t="s">
        <v>237</v>
      </c>
      <c r="G1702" s="14"/>
      <c r="H1702" s="196">
        <v>-1.5760000000000001</v>
      </c>
      <c r="I1702" s="197"/>
      <c r="J1702" s="14"/>
      <c r="K1702" s="14"/>
      <c r="L1702" s="193"/>
      <c r="M1702" s="198"/>
      <c r="N1702" s="199"/>
      <c r="O1702" s="199"/>
      <c r="P1702" s="199"/>
      <c r="Q1702" s="199"/>
      <c r="R1702" s="199"/>
      <c r="S1702" s="199"/>
      <c r="T1702" s="20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194" t="s">
        <v>166</v>
      </c>
      <c r="AU1702" s="194" t="s">
        <v>82</v>
      </c>
      <c r="AV1702" s="14" t="s">
        <v>82</v>
      </c>
      <c r="AW1702" s="14" t="s">
        <v>34</v>
      </c>
      <c r="AX1702" s="14" t="s">
        <v>72</v>
      </c>
      <c r="AY1702" s="194" t="s">
        <v>154</v>
      </c>
    </row>
    <row r="1703" s="14" customFormat="1">
      <c r="A1703" s="14"/>
      <c r="B1703" s="193"/>
      <c r="C1703" s="14"/>
      <c r="D1703" s="186" t="s">
        <v>166</v>
      </c>
      <c r="E1703" s="194" t="s">
        <v>3</v>
      </c>
      <c r="F1703" s="195" t="s">
        <v>1177</v>
      </c>
      <c r="G1703" s="14"/>
      <c r="H1703" s="196">
        <v>-3.5419999999999998</v>
      </c>
      <c r="I1703" s="197"/>
      <c r="J1703" s="14"/>
      <c r="K1703" s="14"/>
      <c r="L1703" s="193"/>
      <c r="M1703" s="198"/>
      <c r="N1703" s="199"/>
      <c r="O1703" s="199"/>
      <c r="P1703" s="199"/>
      <c r="Q1703" s="199"/>
      <c r="R1703" s="199"/>
      <c r="S1703" s="199"/>
      <c r="T1703" s="200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194" t="s">
        <v>166</v>
      </c>
      <c r="AU1703" s="194" t="s">
        <v>82</v>
      </c>
      <c r="AV1703" s="14" t="s">
        <v>82</v>
      </c>
      <c r="AW1703" s="14" t="s">
        <v>34</v>
      </c>
      <c r="AX1703" s="14" t="s">
        <v>72</v>
      </c>
      <c r="AY1703" s="194" t="s">
        <v>154</v>
      </c>
    </row>
    <row r="1704" s="14" customFormat="1">
      <c r="A1704" s="14"/>
      <c r="B1704" s="193"/>
      <c r="C1704" s="14"/>
      <c r="D1704" s="186" t="s">
        <v>166</v>
      </c>
      <c r="E1704" s="194" t="s">
        <v>3</v>
      </c>
      <c r="F1704" s="195" t="s">
        <v>237</v>
      </c>
      <c r="G1704" s="14"/>
      <c r="H1704" s="196">
        <v>-1.5760000000000001</v>
      </c>
      <c r="I1704" s="197"/>
      <c r="J1704" s="14"/>
      <c r="K1704" s="14"/>
      <c r="L1704" s="193"/>
      <c r="M1704" s="198"/>
      <c r="N1704" s="199"/>
      <c r="O1704" s="199"/>
      <c r="P1704" s="199"/>
      <c r="Q1704" s="199"/>
      <c r="R1704" s="199"/>
      <c r="S1704" s="199"/>
      <c r="T1704" s="20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194" t="s">
        <v>166</v>
      </c>
      <c r="AU1704" s="194" t="s">
        <v>82</v>
      </c>
      <c r="AV1704" s="14" t="s">
        <v>82</v>
      </c>
      <c r="AW1704" s="14" t="s">
        <v>34</v>
      </c>
      <c r="AX1704" s="14" t="s">
        <v>72</v>
      </c>
      <c r="AY1704" s="194" t="s">
        <v>154</v>
      </c>
    </row>
    <row r="1705" s="13" customFormat="1">
      <c r="A1705" s="13"/>
      <c r="B1705" s="185"/>
      <c r="C1705" s="13"/>
      <c r="D1705" s="186" t="s">
        <v>166</v>
      </c>
      <c r="E1705" s="187" t="s">
        <v>3</v>
      </c>
      <c r="F1705" s="188" t="s">
        <v>1178</v>
      </c>
      <c r="G1705" s="13"/>
      <c r="H1705" s="187" t="s">
        <v>3</v>
      </c>
      <c r="I1705" s="189"/>
      <c r="J1705" s="13"/>
      <c r="K1705" s="13"/>
      <c r="L1705" s="185"/>
      <c r="M1705" s="190"/>
      <c r="N1705" s="191"/>
      <c r="O1705" s="191"/>
      <c r="P1705" s="191"/>
      <c r="Q1705" s="191"/>
      <c r="R1705" s="191"/>
      <c r="S1705" s="191"/>
      <c r="T1705" s="19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187" t="s">
        <v>166</v>
      </c>
      <c r="AU1705" s="187" t="s">
        <v>82</v>
      </c>
      <c r="AV1705" s="13" t="s">
        <v>80</v>
      </c>
      <c r="AW1705" s="13" t="s">
        <v>34</v>
      </c>
      <c r="AX1705" s="13" t="s">
        <v>72</v>
      </c>
      <c r="AY1705" s="187" t="s">
        <v>154</v>
      </c>
    </row>
    <row r="1706" s="14" customFormat="1">
      <c r="A1706" s="14"/>
      <c r="B1706" s="193"/>
      <c r="C1706" s="14"/>
      <c r="D1706" s="186" t="s">
        <v>166</v>
      </c>
      <c r="E1706" s="194" t="s">
        <v>3</v>
      </c>
      <c r="F1706" s="195" t="s">
        <v>1179</v>
      </c>
      <c r="G1706" s="14"/>
      <c r="H1706" s="196">
        <v>36.707999999999998</v>
      </c>
      <c r="I1706" s="197"/>
      <c r="J1706" s="14"/>
      <c r="K1706" s="14"/>
      <c r="L1706" s="193"/>
      <c r="M1706" s="198"/>
      <c r="N1706" s="199"/>
      <c r="O1706" s="199"/>
      <c r="P1706" s="199"/>
      <c r="Q1706" s="199"/>
      <c r="R1706" s="199"/>
      <c r="S1706" s="199"/>
      <c r="T1706" s="20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194" t="s">
        <v>166</v>
      </c>
      <c r="AU1706" s="194" t="s">
        <v>82</v>
      </c>
      <c r="AV1706" s="14" t="s">
        <v>82</v>
      </c>
      <c r="AW1706" s="14" t="s">
        <v>34</v>
      </c>
      <c r="AX1706" s="14" t="s">
        <v>72</v>
      </c>
      <c r="AY1706" s="194" t="s">
        <v>154</v>
      </c>
    </row>
    <row r="1707" s="14" customFormat="1">
      <c r="A1707" s="14"/>
      <c r="B1707" s="193"/>
      <c r="C1707" s="14"/>
      <c r="D1707" s="186" t="s">
        <v>166</v>
      </c>
      <c r="E1707" s="194" t="s">
        <v>3</v>
      </c>
      <c r="F1707" s="195" t="s">
        <v>237</v>
      </c>
      <c r="G1707" s="14"/>
      <c r="H1707" s="196">
        <v>-1.5760000000000001</v>
      </c>
      <c r="I1707" s="197"/>
      <c r="J1707" s="14"/>
      <c r="K1707" s="14"/>
      <c r="L1707" s="193"/>
      <c r="M1707" s="198"/>
      <c r="N1707" s="199"/>
      <c r="O1707" s="199"/>
      <c r="P1707" s="199"/>
      <c r="Q1707" s="199"/>
      <c r="R1707" s="199"/>
      <c r="S1707" s="199"/>
      <c r="T1707" s="20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194" t="s">
        <v>166</v>
      </c>
      <c r="AU1707" s="194" t="s">
        <v>82</v>
      </c>
      <c r="AV1707" s="14" t="s">
        <v>82</v>
      </c>
      <c r="AW1707" s="14" t="s">
        <v>34</v>
      </c>
      <c r="AX1707" s="14" t="s">
        <v>72</v>
      </c>
      <c r="AY1707" s="194" t="s">
        <v>154</v>
      </c>
    </row>
    <row r="1708" s="14" customFormat="1">
      <c r="A1708" s="14"/>
      <c r="B1708" s="193"/>
      <c r="C1708" s="14"/>
      <c r="D1708" s="186" t="s">
        <v>166</v>
      </c>
      <c r="E1708" s="194" t="s">
        <v>3</v>
      </c>
      <c r="F1708" s="195" t="s">
        <v>396</v>
      </c>
      <c r="G1708" s="14"/>
      <c r="H1708" s="196">
        <v>-0.95999999999999996</v>
      </c>
      <c r="I1708" s="197"/>
      <c r="J1708" s="14"/>
      <c r="K1708" s="14"/>
      <c r="L1708" s="193"/>
      <c r="M1708" s="198"/>
      <c r="N1708" s="199"/>
      <c r="O1708" s="199"/>
      <c r="P1708" s="199"/>
      <c r="Q1708" s="199"/>
      <c r="R1708" s="199"/>
      <c r="S1708" s="199"/>
      <c r="T1708" s="20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194" t="s">
        <v>166</v>
      </c>
      <c r="AU1708" s="194" t="s">
        <v>82</v>
      </c>
      <c r="AV1708" s="14" t="s">
        <v>82</v>
      </c>
      <c r="AW1708" s="14" t="s">
        <v>34</v>
      </c>
      <c r="AX1708" s="14" t="s">
        <v>72</v>
      </c>
      <c r="AY1708" s="194" t="s">
        <v>154</v>
      </c>
    </row>
    <row r="1709" s="13" customFormat="1">
      <c r="A1709" s="13"/>
      <c r="B1709" s="185"/>
      <c r="C1709" s="13"/>
      <c r="D1709" s="186" t="s">
        <v>166</v>
      </c>
      <c r="E1709" s="187" t="s">
        <v>3</v>
      </c>
      <c r="F1709" s="188" t="s">
        <v>1180</v>
      </c>
      <c r="G1709" s="13"/>
      <c r="H1709" s="187" t="s">
        <v>3</v>
      </c>
      <c r="I1709" s="189"/>
      <c r="J1709" s="13"/>
      <c r="K1709" s="13"/>
      <c r="L1709" s="185"/>
      <c r="M1709" s="190"/>
      <c r="N1709" s="191"/>
      <c r="O1709" s="191"/>
      <c r="P1709" s="191"/>
      <c r="Q1709" s="191"/>
      <c r="R1709" s="191"/>
      <c r="S1709" s="191"/>
      <c r="T1709" s="19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187" t="s">
        <v>166</v>
      </c>
      <c r="AU1709" s="187" t="s">
        <v>82</v>
      </c>
      <c r="AV1709" s="13" t="s">
        <v>80</v>
      </c>
      <c r="AW1709" s="13" t="s">
        <v>34</v>
      </c>
      <c r="AX1709" s="13" t="s">
        <v>72</v>
      </c>
      <c r="AY1709" s="187" t="s">
        <v>154</v>
      </c>
    </row>
    <row r="1710" s="14" customFormat="1">
      <c r="A1710" s="14"/>
      <c r="B1710" s="193"/>
      <c r="C1710" s="14"/>
      <c r="D1710" s="186" t="s">
        <v>166</v>
      </c>
      <c r="E1710" s="194" t="s">
        <v>3</v>
      </c>
      <c r="F1710" s="195" t="s">
        <v>1181</v>
      </c>
      <c r="G1710" s="14"/>
      <c r="H1710" s="196">
        <v>31.105</v>
      </c>
      <c r="I1710" s="197"/>
      <c r="J1710" s="14"/>
      <c r="K1710" s="14"/>
      <c r="L1710" s="193"/>
      <c r="M1710" s="198"/>
      <c r="N1710" s="199"/>
      <c r="O1710" s="199"/>
      <c r="P1710" s="199"/>
      <c r="Q1710" s="199"/>
      <c r="R1710" s="199"/>
      <c r="S1710" s="199"/>
      <c r="T1710" s="200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194" t="s">
        <v>166</v>
      </c>
      <c r="AU1710" s="194" t="s">
        <v>82</v>
      </c>
      <c r="AV1710" s="14" t="s">
        <v>82</v>
      </c>
      <c r="AW1710" s="14" t="s">
        <v>34</v>
      </c>
      <c r="AX1710" s="14" t="s">
        <v>72</v>
      </c>
      <c r="AY1710" s="194" t="s">
        <v>154</v>
      </c>
    </row>
    <row r="1711" s="14" customFormat="1">
      <c r="A1711" s="14"/>
      <c r="B1711" s="193"/>
      <c r="C1711" s="14"/>
      <c r="D1711" s="186" t="s">
        <v>166</v>
      </c>
      <c r="E1711" s="194" t="s">
        <v>3</v>
      </c>
      <c r="F1711" s="195" t="s">
        <v>237</v>
      </c>
      <c r="G1711" s="14"/>
      <c r="H1711" s="196">
        <v>-1.5760000000000001</v>
      </c>
      <c r="I1711" s="197"/>
      <c r="J1711" s="14"/>
      <c r="K1711" s="14"/>
      <c r="L1711" s="193"/>
      <c r="M1711" s="198"/>
      <c r="N1711" s="199"/>
      <c r="O1711" s="199"/>
      <c r="P1711" s="199"/>
      <c r="Q1711" s="199"/>
      <c r="R1711" s="199"/>
      <c r="S1711" s="199"/>
      <c r="T1711" s="200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194" t="s">
        <v>166</v>
      </c>
      <c r="AU1711" s="194" t="s">
        <v>82</v>
      </c>
      <c r="AV1711" s="14" t="s">
        <v>82</v>
      </c>
      <c r="AW1711" s="14" t="s">
        <v>34</v>
      </c>
      <c r="AX1711" s="14" t="s">
        <v>72</v>
      </c>
      <c r="AY1711" s="194" t="s">
        <v>154</v>
      </c>
    </row>
    <row r="1712" s="13" customFormat="1">
      <c r="A1712" s="13"/>
      <c r="B1712" s="185"/>
      <c r="C1712" s="13"/>
      <c r="D1712" s="186" t="s">
        <v>166</v>
      </c>
      <c r="E1712" s="187" t="s">
        <v>3</v>
      </c>
      <c r="F1712" s="188" t="s">
        <v>1182</v>
      </c>
      <c r="G1712" s="13"/>
      <c r="H1712" s="187" t="s">
        <v>3</v>
      </c>
      <c r="I1712" s="189"/>
      <c r="J1712" s="13"/>
      <c r="K1712" s="13"/>
      <c r="L1712" s="185"/>
      <c r="M1712" s="190"/>
      <c r="N1712" s="191"/>
      <c r="O1712" s="191"/>
      <c r="P1712" s="191"/>
      <c r="Q1712" s="191"/>
      <c r="R1712" s="191"/>
      <c r="S1712" s="191"/>
      <c r="T1712" s="19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187" t="s">
        <v>166</v>
      </c>
      <c r="AU1712" s="187" t="s">
        <v>82</v>
      </c>
      <c r="AV1712" s="13" t="s">
        <v>80</v>
      </c>
      <c r="AW1712" s="13" t="s">
        <v>34</v>
      </c>
      <c r="AX1712" s="13" t="s">
        <v>72</v>
      </c>
      <c r="AY1712" s="187" t="s">
        <v>154</v>
      </c>
    </row>
    <row r="1713" s="14" customFormat="1">
      <c r="A1713" s="14"/>
      <c r="B1713" s="193"/>
      <c r="C1713" s="14"/>
      <c r="D1713" s="186" t="s">
        <v>166</v>
      </c>
      <c r="E1713" s="194" t="s">
        <v>3</v>
      </c>
      <c r="F1713" s="195" t="s">
        <v>1183</v>
      </c>
      <c r="G1713" s="14"/>
      <c r="H1713" s="196">
        <v>38.704000000000001</v>
      </c>
      <c r="I1713" s="197"/>
      <c r="J1713" s="14"/>
      <c r="K1713" s="14"/>
      <c r="L1713" s="193"/>
      <c r="M1713" s="198"/>
      <c r="N1713" s="199"/>
      <c r="O1713" s="199"/>
      <c r="P1713" s="199"/>
      <c r="Q1713" s="199"/>
      <c r="R1713" s="199"/>
      <c r="S1713" s="199"/>
      <c r="T1713" s="20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194" t="s">
        <v>166</v>
      </c>
      <c r="AU1713" s="194" t="s">
        <v>82</v>
      </c>
      <c r="AV1713" s="14" t="s">
        <v>82</v>
      </c>
      <c r="AW1713" s="14" t="s">
        <v>34</v>
      </c>
      <c r="AX1713" s="14" t="s">
        <v>72</v>
      </c>
      <c r="AY1713" s="194" t="s">
        <v>154</v>
      </c>
    </row>
    <row r="1714" s="14" customFormat="1">
      <c r="A1714" s="14"/>
      <c r="B1714" s="193"/>
      <c r="C1714" s="14"/>
      <c r="D1714" s="186" t="s">
        <v>166</v>
      </c>
      <c r="E1714" s="194" t="s">
        <v>3</v>
      </c>
      <c r="F1714" s="195" t="s">
        <v>237</v>
      </c>
      <c r="G1714" s="14"/>
      <c r="H1714" s="196">
        <v>-1.5760000000000001</v>
      </c>
      <c r="I1714" s="197"/>
      <c r="J1714" s="14"/>
      <c r="K1714" s="14"/>
      <c r="L1714" s="193"/>
      <c r="M1714" s="198"/>
      <c r="N1714" s="199"/>
      <c r="O1714" s="199"/>
      <c r="P1714" s="199"/>
      <c r="Q1714" s="199"/>
      <c r="R1714" s="199"/>
      <c r="S1714" s="199"/>
      <c r="T1714" s="20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194" t="s">
        <v>166</v>
      </c>
      <c r="AU1714" s="194" t="s">
        <v>82</v>
      </c>
      <c r="AV1714" s="14" t="s">
        <v>82</v>
      </c>
      <c r="AW1714" s="14" t="s">
        <v>34</v>
      </c>
      <c r="AX1714" s="14" t="s">
        <v>72</v>
      </c>
      <c r="AY1714" s="194" t="s">
        <v>154</v>
      </c>
    </row>
    <row r="1715" s="13" customFormat="1">
      <c r="A1715" s="13"/>
      <c r="B1715" s="185"/>
      <c r="C1715" s="13"/>
      <c r="D1715" s="186" t="s">
        <v>166</v>
      </c>
      <c r="E1715" s="187" t="s">
        <v>3</v>
      </c>
      <c r="F1715" s="188" t="s">
        <v>1184</v>
      </c>
      <c r="G1715" s="13"/>
      <c r="H1715" s="187" t="s">
        <v>3</v>
      </c>
      <c r="I1715" s="189"/>
      <c r="J1715" s="13"/>
      <c r="K1715" s="13"/>
      <c r="L1715" s="185"/>
      <c r="M1715" s="190"/>
      <c r="N1715" s="191"/>
      <c r="O1715" s="191"/>
      <c r="P1715" s="191"/>
      <c r="Q1715" s="191"/>
      <c r="R1715" s="191"/>
      <c r="S1715" s="191"/>
      <c r="T1715" s="19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187" t="s">
        <v>166</v>
      </c>
      <c r="AU1715" s="187" t="s">
        <v>82</v>
      </c>
      <c r="AV1715" s="13" t="s">
        <v>80</v>
      </c>
      <c r="AW1715" s="13" t="s">
        <v>34</v>
      </c>
      <c r="AX1715" s="13" t="s">
        <v>72</v>
      </c>
      <c r="AY1715" s="187" t="s">
        <v>154</v>
      </c>
    </row>
    <row r="1716" s="14" customFormat="1">
      <c r="A1716" s="14"/>
      <c r="B1716" s="193"/>
      <c r="C1716" s="14"/>
      <c r="D1716" s="186" t="s">
        <v>166</v>
      </c>
      <c r="E1716" s="194" t="s">
        <v>3</v>
      </c>
      <c r="F1716" s="195" t="s">
        <v>1185</v>
      </c>
      <c r="G1716" s="14"/>
      <c r="H1716" s="196">
        <v>36.386000000000003</v>
      </c>
      <c r="I1716" s="197"/>
      <c r="J1716" s="14"/>
      <c r="K1716" s="14"/>
      <c r="L1716" s="193"/>
      <c r="M1716" s="198"/>
      <c r="N1716" s="199"/>
      <c r="O1716" s="199"/>
      <c r="P1716" s="199"/>
      <c r="Q1716" s="199"/>
      <c r="R1716" s="199"/>
      <c r="S1716" s="199"/>
      <c r="T1716" s="20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194" t="s">
        <v>166</v>
      </c>
      <c r="AU1716" s="194" t="s">
        <v>82</v>
      </c>
      <c r="AV1716" s="14" t="s">
        <v>82</v>
      </c>
      <c r="AW1716" s="14" t="s">
        <v>34</v>
      </c>
      <c r="AX1716" s="14" t="s">
        <v>72</v>
      </c>
      <c r="AY1716" s="194" t="s">
        <v>154</v>
      </c>
    </row>
    <row r="1717" s="14" customFormat="1">
      <c r="A1717" s="14"/>
      <c r="B1717" s="193"/>
      <c r="C1717" s="14"/>
      <c r="D1717" s="186" t="s">
        <v>166</v>
      </c>
      <c r="E1717" s="194" t="s">
        <v>3</v>
      </c>
      <c r="F1717" s="195" t="s">
        <v>237</v>
      </c>
      <c r="G1717" s="14"/>
      <c r="H1717" s="196">
        <v>-1.5760000000000001</v>
      </c>
      <c r="I1717" s="197"/>
      <c r="J1717" s="14"/>
      <c r="K1717" s="14"/>
      <c r="L1717" s="193"/>
      <c r="M1717" s="198"/>
      <c r="N1717" s="199"/>
      <c r="O1717" s="199"/>
      <c r="P1717" s="199"/>
      <c r="Q1717" s="199"/>
      <c r="R1717" s="199"/>
      <c r="S1717" s="199"/>
      <c r="T1717" s="20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194" t="s">
        <v>166</v>
      </c>
      <c r="AU1717" s="194" t="s">
        <v>82</v>
      </c>
      <c r="AV1717" s="14" t="s">
        <v>82</v>
      </c>
      <c r="AW1717" s="14" t="s">
        <v>34</v>
      </c>
      <c r="AX1717" s="14" t="s">
        <v>72</v>
      </c>
      <c r="AY1717" s="194" t="s">
        <v>154</v>
      </c>
    </row>
    <row r="1718" s="14" customFormat="1">
      <c r="A1718" s="14"/>
      <c r="B1718" s="193"/>
      <c r="C1718" s="14"/>
      <c r="D1718" s="186" t="s">
        <v>166</v>
      </c>
      <c r="E1718" s="194" t="s">
        <v>3</v>
      </c>
      <c r="F1718" s="195" t="s">
        <v>396</v>
      </c>
      <c r="G1718" s="14"/>
      <c r="H1718" s="196">
        <v>-0.95999999999999996</v>
      </c>
      <c r="I1718" s="197"/>
      <c r="J1718" s="14"/>
      <c r="K1718" s="14"/>
      <c r="L1718" s="193"/>
      <c r="M1718" s="198"/>
      <c r="N1718" s="199"/>
      <c r="O1718" s="199"/>
      <c r="P1718" s="199"/>
      <c r="Q1718" s="199"/>
      <c r="R1718" s="199"/>
      <c r="S1718" s="199"/>
      <c r="T1718" s="20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194" t="s">
        <v>166</v>
      </c>
      <c r="AU1718" s="194" t="s">
        <v>82</v>
      </c>
      <c r="AV1718" s="14" t="s">
        <v>82</v>
      </c>
      <c r="AW1718" s="14" t="s">
        <v>34</v>
      </c>
      <c r="AX1718" s="14" t="s">
        <v>72</v>
      </c>
      <c r="AY1718" s="194" t="s">
        <v>154</v>
      </c>
    </row>
    <row r="1719" s="13" customFormat="1">
      <c r="A1719" s="13"/>
      <c r="B1719" s="185"/>
      <c r="C1719" s="13"/>
      <c r="D1719" s="186" t="s">
        <v>166</v>
      </c>
      <c r="E1719" s="187" t="s">
        <v>3</v>
      </c>
      <c r="F1719" s="188" t="s">
        <v>1186</v>
      </c>
      <c r="G1719" s="13"/>
      <c r="H1719" s="187" t="s">
        <v>3</v>
      </c>
      <c r="I1719" s="189"/>
      <c r="J1719" s="13"/>
      <c r="K1719" s="13"/>
      <c r="L1719" s="185"/>
      <c r="M1719" s="190"/>
      <c r="N1719" s="191"/>
      <c r="O1719" s="191"/>
      <c r="P1719" s="191"/>
      <c r="Q1719" s="191"/>
      <c r="R1719" s="191"/>
      <c r="S1719" s="191"/>
      <c r="T1719" s="19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187" t="s">
        <v>166</v>
      </c>
      <c r="AU1719" s="187" t="s">
        <v>82</v>
      </c>
      <c r="AV1719" s="13" t="s">
        <v>80</v>
      </c>
      <c r="AW1719" s="13" t="s">
        <v>34</v>
      </c>
      <c r="AX1719" s="13" t="s">
        <v>72</v>
      </c>
      <c r="AY1719" s="187" t="s">
        <v>154</v>
      </c>
    </row>
    <row r="1720" s="14" customFormat="1">
      <c r="A1720" s="14"/>
      <c r="B1720" s="193"/>
      <c r="C1720" s="14"/>
      <c r="D1720" s="186" t="s">
        <v>166</v>
      </c>
      <c r="E1720" s="194" t="s">
        <v>3</v>
      </c>
      <c r="F1720" s="195" t="s">
        <v>1187</v>
      </c>
      <c r="G1720" s="14"/>
      <c r="H1720" s="196">
        <v>50.006999999999998</v>
      </c>
      <c r="I1720" s="197"/>
      <c r="J1720" s="14"/>
      <c r="K1720" s="14"/>
      <c r="L1720" s="193"/>
      <c r="M1720" s="198"/>
      <c r="N1720" s="199"/>
      <c r="O1720" s="199"/>
      <c r="P1720" s="199"/>
      <c r="Q1720" s="199"/>
      <c r="R1720" s="199"/>
      <c r="S1720" s="199"/>
      <c r="T1720" s="20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194" t="s">
        <v>166</v>
      </c>
      <c r="AU1720" s="194" t="s">
        <v>82</v>
      </c>
      <c r="AV1720" s="14" t="s">
        <v>82</v>
      </c>
      <c r="AW1720" s="14" t="s">
        <v>34</v>
      </c>
      <c r="AX1720" s="14" t="s">
        <v>72</v>
      </c>
      <c r="AY1720" s="194" t="s">
        <v>154</v>
      </c>
    </row>
    <row r="1721" s="14" customFormat="1">
      <c r="A1721" s="14"/>
      <c r="B1721" s="193"/>
      <c r="C1721" s="14"/>
      <c r="D1721" s="186" t="s">
        <v>166</v>
      </c>
      <c r="E1721" s="194" t="s">
        <v>3</v>
      </c>
      <c r="F1721" s="195" t="s">
        <v>380</v>
      </c>
      <c r="G1721" s="14"/>
      <c r="H1721" s="196">
        <v>-2.4630000000000001</v>
      </c>
      <c r="I1721" s="197"/>
      <c r="J1721" s="14"/>
      <c r="K1721" s="14"/>
      <c r="L1721" s="193"/>
      <c r="M1721" s="198"/>
      <c r="N1721" s="199"/>
      <c r="O1721" s="199"/>
      <c r="P1721" s="199"/>
      <c r="Q1721" s="199"/>
      <c r="R1721" s="199"/>
      <c r="S1721" s="199"/>
      <c r="T1721" s="20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194" t="s">
        <v>166</v>
      </c>
      <c r="AU1721" s="194" t="s">
        <v>82</v>
      </c>
      <c r="AV1721" s="14" t="s">
        <v>82</v>
      </c>
      <c r="AW1721" s="14" t="s">
        <v>34</v>
      </c>
      <c r="AX1721" s="14" t="s">
        <v>72</v>
      </c>
      <c r="AY1721" s="194" t="s">
        <v>154</v>
      </c>
    </row>
    <row r="1722" s="14" customFormat="1">
      <c r="A1722" s="14"/>
      <c r="B1722" s="193"/>
      <c r="C1722" s="14"/>
      <c r="D1722" s="186" t="s">
        <v>166</v>
      </c>
      <c r="E1722" s="194" t="s">
        <v>3</v>
      </c>
      <c r="F1722" s="195" t="s">
        <v>237</v>
      </c>
      <c r="G1722" s="14"/>
      <c r="H1722" s="196">
        <v>-1.5760000000000001</v>
      </c>
      <c r="I1722" s="197"/>
      <c r="J1722" s="14"/>
      <c r="K1722" s="14"/>
      <c r="L1722" s="193"/>
      <c r="M1722" s="198"/>
      <c r="N1722" s="199"/>
      <c r="O1722" s="199"/>
      <c r="P1722" s="199"/>
      <c r="Q1722" s="199"/>
      <c r="R1722" s="199"/>
      <c r="S1722" s="199"/>
      <c r="T1722" s="20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194" t="s">
        <v>166</v>
      </c>
      <c r="AU1722" s="194" t="s">
        <v>82</v>
      </c>
      <c r="AV1722" s="14" t="s">
        <v>82</v>
      </c>
      <c r="AW1722" s="14" t="s">
        <v>34</v>
      </c>
      <c r="AX1722" s="14" t="s">
        <v>72</v>
      </c>
      <c r="AY1722" s="194" t="s">
        <v>154</v>
      </c>
    </row>
    <row r="1723" s="14" customFormat="1">
      <c r="A1723" s="14"/>
      <c r="B1723" s="193"/>
      <c r="C1723" s="14"/>
      <c r="D1723" s="186" t="s">
        <v>166</v>
      </c>
      <c r="E1723" s="194" t="s">
        <v>3</v>
      </c>
      <c r="F1723" s="195" t="s">
        <v>1188</v>
      </c>
      <c r="G1723" s="14"/>
      <c r="H1723" s="196">
        <v>-2.3399999999999999</v>
      </c>
      <c r="I1723" s="197"/>
      <c r="J1723" s="14"/>
      <c r="K1723" s="14"/>
      <c r="L1723" s="193"/>
      <c r="M1723" s="198"/>
      <c r="N1723" s="199"/>
      <c r="O1723" s="199"/>
      <c r="P1723" s="199"/>
      <c r="Q1723" s="199"/>
      <c r="R1723" s="199"/>
      <c r="S1723" s="199"/>
      <c r="T1723" s="20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194" t="s">
        <v>166</v>
      </c>
      <c r="AU1723" s="194" t="s">
        <v>82</v>
      </c>
      <c r="AV1723" s="14" t="s">
        <v>82</v>
      </c>
      <c r="AW1723" s="14" t="s">
        <v>34</v>
      </c>
      <c r="AX1723" s="14" t="s">
        <v>72</v>
      </c>
      <c r="AY1723" s="194" t="s">
        <v>154</v>
      </c>
    </row>
    <row r="1724" s="13" customFormat="1">
      <c r="A1724" s="13"/>
      <c r="B1724" s="185"/>
      <c r="C1724" s="13"/>
      <c r="D1724" s="186" t="s">
        <v>166</v>
      </c>
      <c r="E1724" s="187" t="s">
        <v>3</v>
      </c>
      <c r="F1724" s="188" t="s">
        <v>1189</v>
      </c>
      <c r="G1724" s="13"/>
      <c r="H1724" s="187" t="s">
        <v>3</v>
      </c>
      <c r="I1724" s="189"/>
      <c r="J1724" s="13"/>
      <c r="K1724" s="13"/>
      <c r="L1724" s="185"/>
      <c r="M1724" s="190"/>
      <c r="N1724" s="191"/>
      <c r="O1724" s="191"/>
      <c r="P1724" s="191"/>
      <c r="Q1724" s="191"/>
      <c r="R1724" s="191"/>
      <c r="S1724" s="191"/>
      <c r="T1724" s="19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187" t="s">
        <v>166</v>
      </c>
      <c r="AU1724" s="187" t="s">
        <v>82</v>
      </c>
      <c r="AV1724" s="13" t="s">
        <v>80</v>
      </c>
      <c r="AW1724" s="13" t="s">
        <v>34</v>
      </c>
      <c r="AX1724" s="13" t="s">
        <v>72</v>
      </c>
      <c r="AY1724" s="187" t="s">
        <v>154</v>
      </c>
    </row>
    <row r="1725" s="14" customFormat="1">
      <c r="A1725" s="14"/>
      <c r="B1725" s="193"/>
      <c r="C1725" s="14"/>
      <c r="D1725" s="186" t="s">
        <v>166</v>
      </c>
      <c r="E1725" s="194" t="s">
        <v>3</v>
      </c>
      <c r="F1725" s="195" t="s">
        <v>1190</v>
      </c>
      <c r="G1725" s="14"/>
      <c r="H1725" s="196">
        <v>83.623000000000005</v>
      </c>
      <c r="I1725" s="197"/>
      <c r="J1725" s="14"/>
      <c r="K1725" s="14"/>
      <c r="L1725" s="193"/>
      <c r="M1725" s="198"/>
      <c r="N1725" s="199"/>
      <c r="O1725" s="199"/>
      <c r="P1725" s="199"/>
      <c r="Q1725" s="199"/>
      <c r="R1725" s="199"/>
      <c r="S1725" s="199"/>
      <c r="T1725" s="20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194" t="s">
        <v>166</v>
      </c>
      <c r="AU1725" s="194" t="s">
        <v>82</v>
      </c>
      <c r="AV1725" s="14" t="s">
        <v>82</v>
      </c>
      <c r="AW1725" s="14" t="s">
        <v>34</v>
      </c>
      <c r="AX1725" s="14" t="s">
        <v>72</v>
      </c>
      <c r="AY1725" s="194" t="s">
        <v>154</v>
      </c>
    </row>
    <row r="1726" s="14" customFormat="1">
      <c r="A1726" s="14"/>
      <c r="B1726" s="193"/>
      <c r="C1726" s="14"/>
      <c r="D1726" s="186" t="s">
        <v>166</v>
      </c>
      <c r="E1726" s="194" t="s">
        <v>3</v>
      </c>
      <c r="F1726" s="195" t="s">
        <v>248</v>
      </c>
      <c r="G1726" s="14"/>
      <c r="H1726" s="196">
        <v>-1.7729999999999999</v>
      </c>
      <c r="I1726" s="197"/>
      <c r="J1726" s="14"/>
      <c r="K1726" s="14"/>
      <c r="L1726" s="193"/>
      <c r="M1726" s="198"/>
      <c r="N1726" s="199"/>
      <c r="O1726" s="199"/>
      <c r="P1726" s="199"/>
      <c r="Q1726" s="199"/>
      <c r="R1726" s="199"/>
      <c r="S1726" s="199"/>
      <c r="T1726" s="20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194" t="s">
        <v>166</v>
      </c>
      <c r="AU1726" s="194" t="s">
        <v>82</v>
      </c>
      <c r="AV1726" s="14" t="s">
        <v>82</v>
      </c>
      <c r="AW1726" s="14" t="s">
        <v>34</v>
      </c>
      <c r="AX1726" s="14" t="s">
        <v>72</v>
      </c>
      <c r="AY1726" s="194" t="s">
        <v>154</v>
      </c>
    </row>
    <row r="1727" s="14" customFormat="1">
      <c r="A1727" s="14"/>
      <c r="B1727" s="193"/>
      <c r="C1727" s="14"/>
      <c r="D1727" s="186" t="s">
        <v>166</v>
      </c>
      <c r="E1727" s="194" t="s">
        <v>3</v>
      </c>
      <c r="F1727" s="195" t="s">
        <v>232</v>
      </c>
      <c r="G1727" s="14"/>
      <c r="H1727" s="196">
        <v>-1.379</v>
      </c>
      <c r="I1727" s="197"/>
      <c r="J1727" s="14"/>
      <c r="K1727" s="14"/>
      <c r="L1727" s="193"/>
      <c r="M1727" s="198"/>
      <c r="N1727" s="199"/>
      <c r="O1727" s="199"/>
      <c r="P1727" s="199"/>
      <c r="Q1727" s="199"/>
      <c r="R1727" s="199"/>
      <c r="S1727" s="199"/>
      <c r="T1727" s="20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194" t="s">
        <v>166</v>
      </c>
      <c r="AU1727" s="194" t="s">
        <v>82</v>
      </c>
      <c r="AV1727" s="14" t="s">
        <v>82</v>
      </c>
      <c r="AW1727" s="14" t="s">
        <v>34</v>
      </c>
      <c r="AX1727" s="14" t="s">
        <v>72</v>
      </c>
      <c r="AY1727" s="194" t="s">
        <v>154</v>
      </c>
    </row>
    <row r="1728" s="14" customFormat="1">
      <c r="A1728" s="14"/>
      <c r="B1728" s="193"/>
      <c r="C1728" s="14"/>
      <c r="D1728" s="186" t="s">
        <v>166</v>
      </c>
      <c r="E1728" s="194" t="s">
        <v>3</v>
      </c>
      <c r="F1728" s="195" t="s">
        <v>237</v>
      </c>
      <c r="G1728" s="14"/>
      <c r="H1728" s="196">
        <v>-1.5760000000000001</v>
      </c>
      <c r="I1728" s="197"/>
      <c r="J1728" s="14"/>
      <c r="K1728" s="14"/>
      <c r="L1728" s="193"/>
      <c r="M1728" s="198"/>
      <c r="N1728" s="199"/>
      <c r="O1728" s="199"/>
      <c r="P1728" s="199"/>
      <c r="Q1728" s="199"/>
      <c r="R1728" s="199"/>
      <c r="S1728" s="199"/>
      <c r="T1728" s="20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194" t="s">
        <v>166</v>
      </c>
      <c r="AU1728" s="194" t="s">
        <v>82</v>
      </c>
      <c r="AV1728" s="14" t="s">
        <v>82</v>
      </c>
      <c r="AW1728" s="14" t="s">
        <v>34</v>
      </c>
      <c r="AX1728" s="14" t="s">
        <v>72</v>
      </c>
      <c r="AY1728" s="194" t="s">
        <v>154</v>
      </c>
    </row>
    <row r="1729" s="14" customFormat="1">
      <c r="A1729" s="14"/>
      <c r="B1729" s="193"/>
      <c r="C1729" s="14"/>
      <c r="D1729" s="186" t="s">
        <v>166</v>
      </c>
      <c r="E1729" s="194" t="s">
        <v>3</v>
      </c>
      <c r="F1729" s="195" t="s">
        <v>379</v>
      </c>
      <c r="G1729" s="14"/>
      <c r="H1729" s="196">
        <v>-7.2149999999999999</v>
      </c>
      <c r="I1729" s="197"/>
      <c r="J1729" s="14"/>
      <c r="K1729" s="14"/>
      <c r="L1729" s="193"/>
      <c r="M1729" s="198"/>
      <c r="N1729" s="199"/>
      <c r="O1729" s="199"/>
      <c r="P1729" s="199"/>
      <c r="Q1729" s="199"/>
      <c r="R1729" s="199"/>
      <c r="S1729" s="199"/>
      <c r="T1729" s="20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194" t="s">
        <v>166</v>
      </c>
      <c r="AU1729" s="194" t="s">
        <v>82</v>
      </c>
      <c r="AV1729" s="14" t="s">
        <v>82</v>
      </c>
      <c r="AW1729" s="14" t="s">
        <v>34</v>
      </c>
      <c r="AX1729" s="14" t="s">
        <v>72</v>
      </c>
      <c r="AY1729" s="194" t="s">
        <v>154</v>
      </c>
    </row>
    <row r="1730" s="13" customFormat="1">
      <c r="A1730" s="13"/>
      <c r="B1730" s="185"/>
      <c r="C1730" s="13"/>
      <c r="D1730" s="186" t="s">
        <v>166</v>
      </c>
      <c r="E1730" s="187" t="s">
        <v>3</v>
      </c>
      <c r="F1730" s="188" t="s">
        <v>1191</v>
      </c>
      <c r="G1730" s="13"/>
      <c r="H1730" s="187" t="s">
        <v>3</v>
      </c>
      <c r="I1730" s="189"/>
      <c r="J1730" s="13"/>
      <c r="K1730" s="13"/>
      <c r="L1730" s="185"/>
      <c r="M1730" s="190"/>
      <c r="N1730" s="191"/>
      <c r="O1730" s="191"/>
      <c r="P1730" s="191"/>
      <c r="Q1730" s="191"/>
      <c r="R1730" s="191"/>
      <c r="S1730" s="191"/>
      <c r="T1730" s="19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187" t="s">
        <v>166</v>
      </c>
      <c r="AU1730" s="187" t="s">
        <v>82</v>
      </c>
      <c r="AV1730" s="13" t="s">
        <v>80</v>
      </c>
      <c r="AW1730" s="13" t="s">
        <v>34</v>
      </c>
      <c r="AX1730" s="13" t="s">
        <v>72</v>
      </c>
      <c r="AY1730" s="187" t="s">
        <v>154</v>
      </c>
    </row>
    <row r="1731" s="14" customFormat="1">
      <c r="A1731" s="14"/>
      <c r="B1731" s="193"/>
      <c r="C1731" s="14"/>
      <c r="D1731" s="186" t="s">
        <v>166</v>
      </c>
      <c r="E1731" s="194" t="s">
        <v>3</v>
      </c>
      <c r="F1731" s="195" t="s">
        <v>1192</v>
      </c>
      <c r="G1731" s="14"/>
      <c r="H1731" s="196">
        <v>47.655999999999999</v>
      </c>
      <c r="I1731" s="197"/>
      <c r="J1731" s="14"/>
      <c r="K1731" s="14"/>
      <c r="L1731" s="193"/>
      <c r="M1731" s="198"/>
      <c r="N1731" s="199"/>
      <c r="O1731" s="199"/>
      <c r="P1731" s="199"/>
      <c r="Q1731" s="199"/>
      <c r="R1731" s="199"/>
      <c r="S1731" s="199"/>
      <c r="T1731" s="20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194" t="s">
        <v>166</v>
      </c>
      <c r="AU1731" s="194" t="s">
        <v>82</v>
      </c>
      <c r="AV1731" s="14" t="s">
        <v>82</v>
      </c>
      <c r="AW1731" s="14" t="s">
        <v>34</v>
      </c>
      <c r="AX1731" s="14" t="s">
        <v>72</v>
      </c>
      <c r="AY1731" s="194" t="s">
        <v>154</v>
      </c>
    </row>
    <row r="1732" s="14" customFormat="1">
      <c r="A1732" s="14"/>
      <c r="B1732" s="193"/>
      <c r="C1732" s="14"/>
      <c r="D1732" s="186" t="s">
        <v>166</v>
      </c>
      <c r="E1732" s="194" t="s">
        <v>3</v>
      </c>
      <c r="F1732" s="195" t="s">
        <v>237</v>
      </c>
      <c r="G1732" s="14"/>
      <c r="H1732" s="196">
        <v>-1.5760000000000001</v>
      </c>
      <c r="I1732" s="197"/>
      <c r="J1732" s="14"/>
      <c r="K1732" s="14"/>
      <c r="L1732" s="193"/>
      <c r="M1732" s="198"/>
      <c r="N1732" s="199"/>
      <c r="O1732" s="199"/>
      <c r="P1732" s="199"/>
      <c r="Q1732" s="199"/>
      <c r="R1732" s="199"/>
      <c r="S1732" s="199"/>
      <c r="T1732" s="20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194" t="s">
        <v>166</v>
      </c>
      <c r="AU1732" s="194" t="s">
        <v>82</v>
      </c>
      <c r="AV1732" s="14" t="s">
        <v>82</v>
      </c>
      <c r="AW1732" s="14" t="s">
        <v>34</v>
      </c>
      <c r="AX1732" s="14" t="s">
        <v>72</v>
      </c>
      <c r="AY1732" s="194" t="s">
        <v>154</v>
      </c>
    </row>
    <row r="1733" s="14" customFormat="1">
      <c r="A1733" s="14"/>
      <c r="B1733" s="193"/>
      <c r="C1733" s="14"/>
      <c r="D1733" s="186" t="s">
        <v>166</v>
      </c>
      <c r="E1733" s="194" t="s">
        <v>3</v>
      </c>
      <c r="F1733" s="195" t="s">
        <v>382</v>
      </c>
      <c r="G1733" s="14"/>
      <c r="H1733" s="196">
        <v>-1.3500000000000001</v>
      </c>
      <c r="I1733" s="197"/>
      <c r="J1733" s="14"/>
      <c r="K1733" s="14"/>
      <c r="L1733" s="193"/>
      <c r="M1733" s="198"/>
      <c r="N1733" s="199"/>
      <c r="O1733" s="199"/>
      <c r="P1733" s="199"/>
      <c r="Q1733" s="199"/>
      <c r="R1733" s="199"/>
      <c r="S1733" s="199"/>
      <c r="T1733" s="20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194" t="s">
        <v>166</v>
      </c>
      <c r="AU1733" s="194" t="s">
        <v>82</v>
      </c>
      <c r="AV1733" s="14" t="s">
        <v>82</v>
      </c>
      <c r="AW1733" s="14" t="s">
        <v>34</v>
      </c>
      <c r="AX1733" s="14" t="s">
        <v>72</v>
      </c>
      <c r="AY1733" s="194" t="s">
        <v>154</v>
      </c>
    </row>
    <row r="1734" s="14" customFormat="1">
      <c r="A1734" s="14"/>
      <c r="B1734" s="193"/>
      <c r="C1734" s="14"/>
      <c r="D1734" s="186" t="s">
        <v>166</v>
      </c>
      <c r="E1734" s="194" t="s">
        <v>3</v>
      </c>
      <c r="F1734" s="195" t="s">
        <v>232</v>
      </c>
      <c r="G1734" s="14"/>
      <c r="H1734" s="196">
        <v>-1.379</v>
      </c>
      <c r="I1734" s="197"/>
      <c r="J1734" s="14"/>
      <c r="K1734" s="14"/>
      <c r="L1734" s="193"/>
      <c r="M1734" s="198"/>
      <c r="N1734" s="199"/>
      <c r="O1734" s="199"/>
      <c r="P1734" s="199"/>
      <c r="Q1734" s="199"/>
      <c r="R1734" s="199"/>
      <c r="S1734" s="199"/>
      <c r="T1734" s="20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194" t="s">
        <v>166</v>
      </c>
      <c r="AU1734" s="194" t="s">
        <v>82</v>
      </c>
      <c r="AV1734" s="14" t="s">
        <v>82</v>
      </c>
      <c r="AW1734" s="14" t="s">
        <v>34</v>
      </c>
      <c r="AX1734" s="14" t="s">
        <v>72</v>
      </c>
      <c r="AY1734" s="194" t="s">
        <v>154</v>
      </c>
    </row>
    <row r="1735" s="13" customFormat="1">
      <c r="A1735" s="13"/>
      <c r="B1735" s="185"/>
      <c r="C1735" s="13"/>
      <c r="D1735" s="186" t="s">
        <v>166</v>
      </c>
      <c r="E1735" s="187" t="s">
        <v>3</v>
      </c>
      <c r="F1735" s="188" t="s">
        <v>1193</v>
      </c>
      <c r="G1735" s="13"/>
      <c r="H1735" s="187" t="s">
        <v>3</v>
      </c>
      <c r="I1735" s="189"/>
      <c r="J1735" s="13"/>
      <c r="K1735" s="13"/>
      <c r="L1735" s="185"/>
      <c r="M1735" s="190"/>
      <c r="N1735" s="191"/>
      <c r="O1735" s="191"/>
      <c r="P1735" s="191"/>
      <c r="Q1735" s="191"/>
      <c r="R1735" s="191"/>
      <c r="S1735" s="191"/>
      <c r="T1735" s="192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187" t="s">
        <v>166</v>
      </c>
      <c r="AU1735" s="187" t="s">
        <v>82</v>
      </c>
      <c r="AV1735" s="13" t="s">
        <v>80</v>
      </c>
      <c r="AW1735" s="13" t="s">
        <v>34</v>
      </c>
      <c r="AX1735" s="13" t="s">
        <v>72</v>
      </c>
      <c r="AY1735" s="187" t="s">
        <v>154</v>
      </c>
    </row>
    <row r="1736" s="14" customFormat="1">
      <c r="A1736" s="14"/>
      <c r="B1736" s="193"/>
      <c r="C1736" s="14"/>
      <c r="D1736" s="186" t="s">
        <v>166</v>
      </c>
      <c r="E1736" s="194" t="s">
        <v>3</v>
      </c>
      <c r="F1736" s="195" t="s">
        <v>1194</v>
      </c>
      <c r="G1736" s="14"/>
      <c r="H1736" s="196">
        <v>31.234000000000002</v>
      </c>
      <c r="I1736" s="197"/>
      <c r="J1736" s="14"/>
      <c r="K1736" s="14"/>
      <c r="L1736" s="193"/>
      <c r="M1736" s="198"/>
      <c r="N1736" s="199"/>
      <c r="O1736" s="199"/>
      <c r="P1736" s="199"/>
      <c r="Q1736" s="199"/>
      <c r="R1736" s="199"/>
      <c r="S1736" s="199"/>
      <c r="T1736" s="20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194" t="s">
        <v>166</v>
      </c>
      <c r="AU1736" s="194" t="s">
        <v>82</v>
      </c>
      <c r="AV1736" s="14" t="s">
        <v>82</v>
      </c>
      <c r="AW1736" s="14" t="s">
        <v>34</v>
      </c>
      <c r="AX1736" s="14" t="s">
        <v>72</v>
      </c>
      <c r="AY1736" s="194" t="s">
        <v>154</v>
      </c>
    </row>
    <row r="1737" s="14" customFormat="1">
      <c r="A1737" s="14"/>
      <c r="B1737" s="193"/>
      <c r="C1737" s="14"/>
      <c r="D1737" s="186" t="s">
        <v>166</v>
      </c>
      <c r="E1737" s="194" t="s">
        <v>3</v>
      </c>
      <c r="F1737" s="195" t="s">
        <v>236</v>
      </c>
      <c r="G1737" s="14"/>
      <c r="H1737" s="196">
        <v>-2.758</v>
      </c>
      <c r="I1737" s="197"/>
      <c r="J1737" s="14"/>
      <c r="K1737" s="14"/>
      <c r="L1737" s="193"/>
      <c r="M1737" s="198"/>
      <c r="N1737" s="199"/>
      <c r="O1737" s="199"/>
      <c r="P1737" s="199"/>
      <c r="Q1737" s="199"/>
      <c r="R1737" s="199"/>
      <c r="S1737" s="199"/>
      <c r="T1737" s="20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194" t="s">
        <v>166</v>
      </c>
      <c r="AU1737" s="194" t="s">
        <v>82</v>
      </c>
      <c r="AV1737" s="14" t="s">
        <v>82</v>
      </c>
      <c r="AW1737" s="14" t="s">
        <v>34</v>
      </c>
      <c r="AX1737" s="14" t="s">
        <v>72</v>
      </c>
      <c r="AY1737" s="194" t="s">
        <v>154</v>
      </c>
    </row>
    <row r="1738" s="13" customFormat="1">
      <c r="A1738" s="13"/>
      <c r="B1738" s="185"/>
      <c r="C1738" s="13"/>
      <c r="D1738" s="186" t="s">
        <v>166</v>
      </c>
      <c r="E1738" s="187" t="s">
        <v>3</v>
      </c>
      <c r="F1738" s="188" t="s">
        <v>1195</v>
      </c>
      <c r="G1738" s="13"/>
      <c r="H1738" s="187" t="s">
        <v>3</v>
      </c>
      <c r="I1738" s="189"/>
      <c r="J1738" s="13"/>
      <c r="K1738" s="13"/>
      <c r="L1738" s="185"/>
      <c r="M1738" s="190"/>
      <c r="N1738" s="191"/>
      <c r="O1738" s="191"/>
      <c r="P1738" s="191"/>
      <c r="Q1738" s="191"/>
      <c r="R1738" s="191"/>
      <c r="S1738" s="191"/>
      <c r="T1738" s="19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187" t="s">
        <v>166</v>
      </c>
      <c r="AU1738" s="187" t="s">
        <v>82</v>
      </c>
      <c r="AV1738" s="13" t="s">
        <v>80</v>
      </c>
      <c r="AW1738" s="13" t="s">
        <v>34</v>
      </c>
      <c r="AX1738" s="13" t="s">
        <v>72</v>
      </c>
      <c r="AY1738" s="187" t="s">
        <v>154</v>
      </c>
    </row>
    <row r="1739" s="14" customFormat="1">
      <c r="A1739" s="14"/>
      <c r="B1739" s="193"/>
      <c r="C1739" s="14"/>
      <c r="D1739" s="186" t="s">
        <v>166</v>
      </c>
      <c r="E1739" s="194" t="s">
        <v>3</v>
      </c>
      <c r="F1739" s="195" t="s">
        <v>1196</v>
      </c>
      <c r="G1739" s="14"/>
      <c r="H1739" s="196">
        <v>33.810000000000002</v>
      </c>
      <c r="I1739" s="197"/>
      <c r="J1739" s="14"/>
      <c r="K1739" s="14"/>
      <c r="L1739" s="193"/>
      <c r="M1739" s="198"/>
      <c r="N1739" s="199"/>
      <c r="O1739" s="199"/>
      <c r="P1739" s="199"/>
      <c r="Q1739" s="199"/>
      <c r="R1739" s="199"/>
      <c r="S1739" s="199"/>
      <c r="T1739" s="20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194" t="s">
        <v>166</v>
      </c>
      <c r="AU1739" s="194" t="s">
        <v>82</v>
      </c>
      <c r="AV1739" s="14" t="s">
        <v>82</v>
      </c>
      <c r="AW1739" s="14" t="s">
        <v>34</v>
      </c>
      <c r="AX1739" s="14" t="s">
        <v>72</v>
      </c>
      <c r="AY1739" s="194" t="s">
        <v>154</v>
      </c>
    </row>
    <row r="1740" s="14" customFormat="1">
      <c r="A1740" s="14"/>
      <c r="B1740" s="193"/>
      <c r="C1740" s="14"/>
      <c r="D1740" s="186" t="s">
        <v>166</v>
      </c>
      <c r="E1740" s="194" t="s">
        <v>3</v>
      </c>
      <c r="F1740" s="195" t="s">
        <v>237</v>
      </c>
      <c r="G1740" s="14"/>
      <c r="H1740" s="196">
        <v>-1.5760000000000001</v>
      </c>
      <c r="I1740" s="197"/>
      <c r="J1740" s="14"/>
      <c r="K1740" s="14"/>
      <c r="L1740" s="193"/>
      <c r="M1740" s="198"/>
      <c r="N1740" s="199"/>
      <c r="O1740" s="199"/>
      <c r="P1740" s="199"/>
      <c r="Q1740" s="199"/>
      <c r="R1740" s="199"/>
      <c r="S1740" s="199"/>
      <c r="T1740" s="20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194" t="s">
        <v>166</v>
      </c>
      <c r="AU1740" s="194" t="s">
        <v>82</v>
      </c>
      <c r="AV1740" s="14" t="s">
        <v>82</v>
      </c>
      <c r="AW1740" s="14" t="s">
        <v>34</v>
      </c>
      <c r="AX1740" s="14" t="s">
        <v>72</v>
      </c>
      <c r="AY1740" s="194" t="s">
        <v>154</v>
      </c>
    </row>
    <row r="1741" s="14" customFormat="1">
      <c r="A1741" s="14"/>
      <c r="B1741" s="193"/>
      <c r="C1741" s="14"/>
      <c r="D1741" s="186" t="s">
        <v>166</v>
      </c>
      <c r="E1741" s="194" t="s">
        <v>3</v>
      </c>
      <c r="F1741" s="195" t="s">
        <v>382</v>
      </c>
      <c r="G1741" s="14"/>
      <c r="H1741" s="196">
        <v>-1.3500000000000001</v>
      </c>
      <c r="I1741" s="197"/>
      <c r="J1741" s="14"/>
      <c r="K1741" s="14"/>
      <c r="L1741" s="193"/>
      <c r="M1741" s="198"/>
      <c r="N1741" s="199"/>
      <c r="O1741" s="199"/>
      <c r="P1741" s="199"/>
      <c r="Q1741" s="199"/>
      <c r="R1741" s="199"/>
      <c r="S1741" s="199"/>
      <c r="T1741" s="20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194" t="s">
        <v>166</v>
      </c>
      <c r="AU1741" s="194" t="s">
        <v>82</v>
      </c>
      <c r="AV1741" s="14" t="s">
        <v>82</v>
      </c>
      <c r="AW1741" s="14" t="s">
        <v>34</v>
      </c>
      <c r="AX1741" s="14" t="s">
        <v>72</v>
      </c>
      <c r="AY1741" s="194" t="s">
        <v>154</v>
      </c>
    </row>
    <row r="1742" s="13" customFormat="1">
      <c r="A1742" s="13"/>
      <c r="B1742" s="185"/>
      <c r="C1742" s="13"/>
      <c r="D1742" s="186" t="s">
        <v>166</v>
      </c>
      <c r="E1742" s="187" t="s">
        <v>3</v>
      </c>
      <c r="F1742" s="188" t="s">
        <v>1197</v>
      </c>
      <c r="G1742" s="13"/>
      <c r="H1742" s="187" t="s">
        <v>3</v>
      </c>
      <c r="I1742" s="189"/>
      <c r="J1742" s="13"/>
      <c r="K1742" s="13"/>
      <c r="L1742" s="185"/>
      <c r="M1742" s="190"/>
      <c r="N1742" s="191"/>
      <c r="O1742" s="191"/>
      <c r="P1742" s="191"/>
      <c r="Q1742" s="191"/>
      <c r="R1742" s="191"/>
      <c r="S1742" s="191"/>
      <c r="T1742" s="19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187" t="s">
        <v>166</v>
      </c>
      <c r="AU1742" s="187" t="s">
        <v>82</v>
      </c>
      <c r="AV1742" s="13" t="s">
        <v>80</v>
      </c>
      <c r="AW1742" s="13" t="s">
        <v>34</v>
      </c>
      <c r="AX1742" s="13" t="s">
        <v>72</v>
      </c>
      <c r="AY1742" s="187" t="s">
        <v>154</v>
      </c>
    </row>
    <row r="1743" s="14" customFormat="1">
      <c r="A1743" s="14"/>
      <c r="B1743" s="193"/>
      <c r="C1743" s="14"/>
      <c r="D1743" s="186" t="s">
        <v>166</v>
      </c>
      <c r="E1743" s="194" t="s">
        <v>3</v>
      </c>
      <c r="F1743" s="195" t="s">
        <v>1198</v>
      </c>
      <c r="G1743" s="14"/>
      <c r="H1743" s="196">
        <v>43.148000000000003</v>
      </c>
      <c r="I1743" s="197"/>
      <c r="J1743" s="14"/>
      <c r="K1743" s="14"/>
      <c r="L1743" s="193"/>
      <c r="M1743" s="198"/>
      <c r="N1743" s="199"/>
      <c r="O1743" s="199"/>
      <c r="P1743" s="199"/>
      <c r="Q1743" s="199"/>
      <c r="R1743" s="199"/>
      <c r="S1743" s="199"/>
      <c r="T1743" s="20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194" t="s">
        <v>166</v>
      </c>
      <c r="AU1743" s="194" t="s">
        <v>82</v>
      </c>
      <c r="AV1743" s="14" t="s">
        <v>82</v>
      </c>
      <c r="AW1743" s="14" t="s">
        <v>34</v>
      </c>
      <c r="AX1743" s="14" t="s">
        <v>72</v>
      </c>
      <c r="AY1743" s="194" t="s">
        <v>154</v>
      </c>
    </row>
    <row r="1744" s="14" customFormat="1">
      <c r="A1744" s="14"/>
      <c r="B1744" s="193"/>
      <c r="C1744" s="14"/>
      <c r="D1744" s="186" t="s">
        <v>166</v>
      </c>
      <c r="E1744" s="194" t="s">
        <v>3</v>
      </c>
      <c r="F1744" s="195" t="s">
        <v>237</v>
      </c>
      <c r="G1744" s="14"/>
      <c r="H1744" s="196">
        <v>-1.5760000000000001</v>
      </c>
      <c r="I1744" s="197"/>
      <c r="J1744" s="14"/>
      <c r="K1744" s="14"/>
      <c r="L1744" s="193"/>
      <c r="M1744" s="198"/>
      <c r="N1744" s="199"/>
      <c r="O1744" s="199"/>
      <c r="P1744" s="199"/>
      <c r="Q1744" s="199"/>
      <c r="R1744" s="199"/>
      <c r="S1744" s="199"/>
      <c r="T1744" s="20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194" t="s">
        <v>166</v>
      </c>
      <c r="AU1744" s="194" t="s">
        <v>82</v>
      </c>
      <c r="AV1744" s="14" t="s">
        <v>82</v>
      </c>
      <c r="AW1744" s="14" t="s">
        <v>34</v>
      </c>
      <c r="AX1744" s="14" t="s">
        <v>72</v>
      </c>
      <c r="AY1744" s="194" t="s">
        <v>154</v>
      </c>
    </row>
    <row r="1745" s="14" customFormat="1">
      <c r="A1745" s="14"/>
      <c r="B1745" s="193"/>
      <c r="C1745" s="14"/>
      <c r="D1745" s="186" t="s">
        <v>166</v>
      </c>
      <c r="E1745" s="194" t="s">
        <v>3</v>
      </c>
      <c r="F1745" s="195" t="s">
        <v>237</v>
      </c>
      <c r="G1745" s="14"/>
      <c r="H1745" s="196">
        <v>-1.5760000000000001</v>
      </c>
      <c r="I1745" s="197"/>
      <c r="J1745" s="14"/>
      <c r="K1745" s="14"/>
      <c r="L1745" s="193"/>
      <c r="M1745" s="198"/>
      <c r="N1745" s="199"/>
      <c r="O1745" s="199"/>
      <c r="P1745" s="199"/>
      <c r="Q1745" s="199"/>
      <c r="R1745" s="199"/>
      <c r="S1745" s="199"/>
      <c r="T1745" s="20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194" t="s">
        <v>166</v>
      </c>
      <c r="AU1745" s="194" t="s">
        <v>82</v>
      </c>
      <c r="AV1745" s="14" t="s">
        <v>82</v>
      </c>
      <c r="AW1745" s="14" t="s">
        <v>34</v>
      </c>
      <c r="AX1745" s="14" t="s">
        <v>72</v>
      </c>
      <c r="AY1745" s="194" t="s">
        <v>154</v>
      </c>
    </row>
    <row r="1746" s="14" customFormat="1">
      <c r="A1746" s="14"/>
      <c r="B1746" s="193"/>
      <c r="C1746" s="14"/>
      <c r="D1746" s="186" t="s">
        <v>166</v>
      </c>
      <c r="E1746" s="194" t="s">
        <v>3</v>
      </c>
      <c r="F1746" s="195" t="s">
        <v>237</v>
      </c>
      <c r="G1746" s="14"/>
      <c r="H1746" s="196">
        <v>-1.5760000000000001</v>
      </c>
      <c r="I1746" s="197"/>
      <c r="J1746" s="14"/>
      <c r="K1746" s="14"/>
      <c r="L1746" s="193"/>
      <c r="M1746" s="198"/>
      <c r="N1746" s="199"/>
      <c r="O1746" s="199"/>
      <c r="P1746" s="199"/>
      <c r="Q1746" s="199"/>
      <c r="R1746" s="199"/>
      <c r="S1746" s="199"/>
      <c r="T1746" s="200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194" t="s">
        <v>166</v>
      </c>
      <c r="AU1746" s="194" t="s">
        <v>82</v>
      </c>
      <c r="AV1746" s="14" t="s">
        <v>82</v>
      </c>
      <c r="AW1746" s="14" t="s">
        <v>34</v>
      </c>
      <c r="AX1746" s="14" t="s">
        <v>72</v>
      </c>
      <c r="AY1746" s="194" t="s">
        <v>154</v>
      </c>
    </row>
    <row r="1747" s="14" customFormat="1">
      <c r="A1747" s="14"/>
      <c r="B1747" s="193"/>
      <c r="C1747" s="14"/>
      <c r="D1747" s="186" t="s">
        <v>166</v>
      </c>
      <c r="E1747" s="194" t="s">
        <v>3</v>
      </c>
      <c r="F1747" s="195" t="s">
        <v>248</v>
      </c>
      <c r="G1747" s="14"/>
      <c r="H1747" s="196">
        <v>-1.7729999999999999</v>
      </c>
      <c r="I1747" s="197"/>
      <c r="J1747" s="14"/>
      <c r="K1747" s="14"/>
      <c r="L1747" s="193"/>
      <c r="M1747" s="198"/>
      <c r="N1747" s="199"/>
      <c r="O1747" s="199"/>
      <c r="P1747" s="199"/>
      <c r="Q1747" s="199"/>
      <c r="R1747" s="199"/>
      <c r="S1747" s="199"/>
      <c r="T1747" s="20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194" t="s">
        <v>166</v>
      </c>
      <c r="AU1747" s="194" t="s">
        <v>82</v>
      </c>
      <c r="AV1747" s="14" t="s">
        <v>82</v>
      </c>
      <c r="AW1747" s="14" t="s">
        <v>34</v>
      </c>
      <c r="AX1747" s="14" t="s">
        <v>72</v>
      </c>
      <c r="AY1747" s="194" t="s">
        <v>154</v>
      </c>
    </row>
    <row r="1748" s="14" customFormat="1">
      <c r="A1748" s="14"/>
      <c r="B1748" s="193"/>
      <c r="C1748" s="14"/>
      <c r="D1748" s="186" t="s">
        <v>166</v>
      </c>
      <c r="E1748" s="194" t="s">
        <v>3</v>
      </c>
      <c r="F1748" s="195" t="s">
        <v>232</v>
      </c>
      <c r="G1748" s="14"/>
      <c r="H1748" s="196">
        <v>-1.379</v>
      </c>
      <c r="I1748" s="197"/>
      <c r="J1748" s="14"/>
      <c r="K1748" s="14"/>
      <c r="L1748" s="193"/>
      <c r="M1748" s="198"/>
      <c r="N1748" s="199"/>
      <c r="O1748" s="199"/>
      <c r="P1748" s="199"/>
      <c r="Q1748" s="199"/>
      <c r="R1748" s="199"/>
      <c r="S1748" s="199"/>
      <c r="T1748" s="20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194" t="s">
        <v>166</v>
      </c>
      <c r="AU1748" s="194" t="s">
        <v>82</v>
      </c>
      <c r="AV1748" s="14" t="s">
        <v>82</v>
      </c>
      <c r="AW1748" s="14" t="s">
        <v>34</v>
      </c>
      <c r="AX1748" s="14" t="s">
        <v>72</v>
      </c>
      <c r="AY1748" s="194" t="s">
        <v>154</v>
      </c>
    </row>
    <row r="1749" s="13" customFormat="1">
      <c r="A1749" s="13"/>
      <c r="B1749" s="185"/>
      <c r="C1749" s="13"/>
      <c r="D1749" s="186" t="s">
        <v>166</v>
      </c>
      <c r="E1749" s="187" t="s">
        <v>3</v>
      </c>
      <c r="F1749" s="188" t="s">
        <v>1199</v>
      </c>
      <c r="G1749" s="13"/>
      <c r="H1749" s="187" t="s">
        <v>3</v>
      </c>
      <c r="I1749" s="189"/>
      <c r="J1749" s="13"/>
      <c r="K1749" s="13"/>
      <c r="L1749" s="185"/>
      <c r="M1749" s="190"/>
      <c r="N1749" s="191"/>
      <c r="O1749" s="191"/>
      <c r="P1749" s="191"/>
      <c r="Q1749" s="191"/>
      <c r="R1749" s="191"/>
      <c r="S1749" s="191"/>
      <c r="T1749" s="19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187" t="s">
        <v>166</v>
      </c>
      <c r="AU1749" s="187" t="s">
        <v>82</v>
      </c>
      <c r="AV1749" s="13" t="s">
        <v>80</v>
      </c>
      <c r="AW1749" s="13" t="s">
        <v>34</v>
      </c>
      <c r="AX1749" s="13" t="s">
        <v>72</v>
      </c>
      <c r="AY1749" s="187" t="s">
        <v>154</v>
      </c>
    </row>
    <row r="1750" s="14" customFormat="1">
      <c r="A1750" s="14"/>
      <c r="B1750" s="193"/>
      <c r="C1750" s="14"/>
      <c r="D1750" s="186" t="s">
        <v>166</v>
      </c>
      <c r="E1750" s="194" t="s">
        <v>3</v>
      </c>
      <c r="F1750" s="195" t="s">
        <v>1200</v>
      </c>
      <c r="G1750" s="14"/>
      <c r="H1750" s="196">
        <v>52.164000000000001</v>
      </c>
      <c r="I1750" s="197"/>
      <c r="J1750" s="14"/>
      <c r="K1750" s="14"/>
      <c r="L1750" s="193"/>
      <c r="M1750" s="198"/>
      <c r="N1750" s="199"/>
      <c r="O1750" s="199"/>
      <c r="P1750" s="199"/>
      <c r="Q1750" s="199"/>
      <c r="R1750" s="199"/>
      <c r="S1750" s="199"/>
      <c r="T1750" s="20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194" t="s">
        <v>166</v>
      </c>
      <c r="AU1750" s="194" t="s">
        <v>82</v>
      </c>
      <c r="AV1750" s="14" t="s">
        <v>82</v>
      </c>
      <c r="AW1750" s="14" t="s">
        <v>34</v>
      </c>
      <c r="AX1750" s="14" t="s">
        <v>72</v>
      </c>
      <c r="AY1750" s="194" t="s">
        <v>154</v>
      </c>
    </row>
    <row r="1751" s="14" customFormat="1">
      <c r="A1751" s="14"/>
      <c r="B1751" s="193"/>
      <c r="C1751" s="14"/>
      <c r="D1751" s="186" t="s">
        <v>166</v>
      </c>
      <c r="E1751" s="194" t="s">
        <v>3</v>
      </c>
      <c r="F1751" s="195" t="s">
        <v>232</v>
      </c>
      <c r="G1751" s="14"/>
      <c r="H1751" s="196">
        <v>-1.379</v>
      </c>
      <c r="I1751" s="197"/>
      <c r="J1751" s="14"/>
      <c r="K1751" s="14"/>
      <c r="L1751" s="193"/>
      <c r="M1751" s="198"/>
      <c r="N1751" s="199"/>
      <c r="O1751" s="199"/>
      <c r="P1751" s="199"/>
      <c r="Q1751" s="199"/>
      <c r="R1751" s="199"/>
      <c r="S1751" s="199"/>
      <c r="T1751" s="20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194" t="s">
        <v>166</v>
      </c>
      <c r="AU1751" s="194" t="s">
        <v>82</v>
      </c>
      <c r="AV1751" s="14" t="s">
        <v>82</v>
      </c>
      <c r="AW1751" s="14" t="s">
        <v>34</v>
      </c>
      <c r="AX1751" s="14" t="s">
        <v>72</v>
      </c>
      <c r="AY1751" s="194" t="s">
        <v>154</v>
      </c>
    </row>
    <row r="1752" s="14" customFormat="1">
      <c r="A1752" s="14"/>
      <c r="B1752" s="193"/>
      <c r="C1752" s="14"/>
      <c r="D1752" s="186" t="s">
        <v>166</v>
      </c>
      <c r="E1752" s="194" t="s">
        <v>3</v>
      </c>
      <c r="F1752" s="195" t="s">
        <v>251</v>
      </c>
      <c r="G1752" s="14"/>
      <c r="H1752" s="196">
        <v>-3.1520000000000001</v>
      </c>
      <c r="I1752" s="197"/>
      <c r="J1752" s="14"/>
      <c r="K1752" s="14"/>
      <c r="L1752" s="193"/>
      <c r="M1752" s="198"/>
      <c r="N1752" s="199"/>
      <c r="O1752" s="199"/>
      <c r="P1752" s="199"/>
      <c r="Q1752" s="199"/>
      <c r="R1752" s="199"/>
      <c r="S1752" s="199"/>
      <c r="T1752" s="20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194" t="s">
        <v>166</v>
      </c>
      <c r="AU1752" s="194" t="s">
        <v>82</v>
      </c>
      <c r="AV1752" s="14" t="s">
        <v>82</v>
      </c>
      <c r="AW1752" s="14" t="s">
        <v>34</v>
      </c>
      <c r="AX1752" s="14" t="s">
        <v>72</v>
      </c>
      <c r="AY1752" s="194" t="s">
        <v>154</v>
      </c>
    </row>
    <row r="1753" s="14" customFormat="1">
      <c r="A1753" s="14"/>
      <c r="B1753" s="193"/>
      <c r="C1753" s="14"/>
      <c r="D1753" s="186" t="s">
        <v>166</v>
      </c>
      <c r="E1753" s="194" t="s">
        <v>3</v>
      </c>
      <c r="F1753" s="195" t="s">
        <v>1201</v>
      </c>
      <c r="G1753" s="14"/>
      <c r="H1753" s="196">
        <v>-0.83999999999999997</v>
      </c>
      <c r="I1753" s="197"/>
      <c r="J1753" s="14"/>
      <c r="K1753" s="14"/>
      <c r="L1753" s="193"/>
      <c r="M1753" s="198"/>
      <c r="N1753" s="199"/>
      <c r="O1753" s="199"/>
      <c r="P1753" s="199"/>
      <c r="Q1753" s="199"/>
      <c r="R1753" s="199"/>
      <c r="S1753" s="199"/>
      <c r="T1753" s="20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194" t="s">
        <v>166</v>
      </c>
      <c r="AU1753" s="194" t="s">
        <v>82</v>
      </c>
      <c r="AV1753" s="14" t="s">
        <v>82</v>
      </c>
      <c r="AW1753" s="14" t="s">
        <v>34</v>
      </c>
      <c r="AX1753" s="14" t="s">
        <v>72</v>
      </c>
      <c r="AY1753" s="194" t="s">
        <v>154</v>
      </c>
    </row>
    <row r="1754" s="13" customFormat="1">
      <c r="A1754" s="13"/>
      <c r="B1754" s="185"/>
      <c r="C1754" s="13"/>
      <c r="D1754" s="186" t="s">
        <v>166</v>
      </c>
      <c r="E1754" s="187" t="s">
        <v>3</v>
      </c>
      <c r="F1754" s="188" t="s">
        <v>1202</v>
      </c>
      <c r="G1754" s="13"/>
      <c r="H1754" s="187" t="s">
        <v>3</v>
      </c>
      <c r="I1754" s="189"/>
      <c r="J1754" s="13"/>
      <c r="K1754" s="13"/>
      <c r="L1754" s="185"/>
      <c r="M1754" s="190"/>
      <c r="N1754" s="191"/>
      <c r="O1754" s="191"/>
      <c r="P1754" s="191"/>
      <c r="Q1754" s="191"/>
      <c r="R1754" s="191"/>
      <c r="S1754" s="191"/>
      <c r="T1754" s="19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187" t="s">
        <v>166</v>
      </c>
      <c r="AU1754" s="187" t="s">
        <v>82</v>
      </c>
      <c r="AV1754" s="13" t="s">
        <v>80</v>
      </c>
      <c r="AW1754" s="13" t="s">
        <v>34</v>
      </c>
      <c r="AX1754" s="13" t="s">
        <v>72</v>
      </c>
      <c r="AY1754" s="187" t="s">
        <v>154</v>
      </c>
    </row>
    <row r="1755" s="14" customFormat="1">
      <c r="A1755" s="14"/>
      <c r="B1755" s="193"/>
      <c r="C1755" s="14"/>
      <c r="D1755" s="186" t="s">
        <v>166</v>
      </c>
      <c r="E1755" s="194" t="s">
        <v>3</v>
      </c>
      <c r="F1755" s="195" t="s">
        <v>1203</v>
      </c>
      <c r="G1755" s="14"/>
      <c r="H1755" s="196">
        <v>17.065999999999999</v>
      </c>
      <c r="I1755" s="197"/>
      <c r="J1755" s="14"/>
      <c r="K1755" s="14"/>
      <c r="L1755" s="193"/>
      <c r="M1755" s="198"/>
      <c r="N1755" s="199"/>
      <c r="O1755" s="199"/>
      <c r="P1755" s="199"/>
      <c r="Q1755" s="199"/>
      <c r="R1755" s="199"/>
      <c r="S1755" s="199"/>
      <c r="T1755" s="200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194" t="s">
        <v>166</v>
      </c>
      <c r="AU1755" s="194" t="s">
        <v>82</v>
      </c>
      <c r="AV1755" s="14" t="s">
        <v>82</v>
      </c>
      <c r="AW1755" s="14" t="s">
        <v>34</v>
      </c>
      <c r="AX1755" s="14" t="s">
        <v>72</v>
      </c>
      <c r="AY1755" s="194" t="s">
        <v>154</v>
      </c>
    </row>
    <row r="1756" s="14" customFormat="1">
      <c r="A1756" s="14"/>
      <c r="B1756" s="193"/>
      <c r="C1756" s="14"/>
      <c r="D1756" s="186" t="s">
        <v>166</v>
      </c>
      <c r="E1756" s="194" t="s">
        <v>3</v>
      </c>
      <c r="F1756" s="195" t="s">
        <v>232</v>
      </c>
      <c r="G1756" s="14"/>
      <c r="H1756" s="196">
        <v>-1.379</v>
      </c>
      <c r="I1756" s="197"/>
      <c r="J1756" s="14"/>
      <c r="K1756" s="14"/>
      <c r="L1756" s="193"/>
      <c r="M1756" s="198"/>
      <c r="N1756" s="199"/>
      <c r="O1756" s="199"/>
      <c r="P1756" s="199"/>
      <c r="Q1756" s="199"/>
      <c r="R1756" s="199"/>
      <c r="S1756" s="199"/>
      <c r="T1756" s="20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194" t="s">
        <v>166</v>
      </c>
      <c r="AU1756" s="194" t="s">
        <v>82</v>
      </c>
      <c r="AV1756" s="14" t="s">
        <v>82</v>
      </c>
      <c r="AW1756" s="14" t="s">
        <v>34</v>
      </c>
      <c r="AX1756" s="14" t="s">
        <v>72</v>
      </c>
      <c r="AY1756" s="194" t="s">
        <v>154</v>
      </c>
    </row>
    <row r="1757" s="14" customFormat="1">
      <c r="A1757" s="14"/>
      <c r="B1757" s="193"/>
      <c r="C1757" s="14"/>
      <c r="D1757" s="186" t="s">
        <v>166</v>
      </c>
      <c r="E1757" s="194" t="s">
        <v>3</v>
      </c>
      <c r="F1757" s="195" t="s">
        <v>1204</v>
      </c>
      <c r="G1757" s="14"/>
      <c r="H1757" s="196">
        <v>-0.54500000000000004</v>
      </c>
      <c r="I1757" s="197"/>
      <c r="J1757" s="14"/>
      <c r="K1757" s="14"/>
      <c r="L1757" s="193"/>
      <c r="M1757" s="198"/>
      <c r="N1757" s="199"/>
      <c r="O1757" s="199"/>
      <c r="P1757" s="199"/>
      <c r="Q1757" s="199"/>
      <c r="R1757" s="199"/>
      <c r="S1757" s="199"/>
      <c r="T1757" s="20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194" t="s">
        <v>166</v>
      </c>
      <c r="AU1757" s="194" t="s">
        <v>82</v>
      </c>
      <c r="AV1757" s="14" t="s">
        <v>82</v>
      </c>
      <c r="AW1757" s="14" t="s">
        <v>34</v>
      </c>
      <c r="AX1757" s="14" t="s">
        <v>72</v>
      </c>
      <c r="AY1757" s="194" t="s">
        <v>154</v>
      </c>
    </row>
    <row r="1758" s="13" customFormat="1">
      <c r="A1758" s="13"/>
      <c r="B1758" s="185"/>
      <c r="C1758" s="13"/>
      <c r="D1758" s="186" t="s">
        <v>166</v>
      </c>
      <c r="E1758" s="187" t="s">
        <v>3</v>
      </c>
      <c r="F1758" s="188" t="s">
        <v>1205</v>
      </c>
      <c r="G1758" s="13"/>
      <c r="H1758" s="187" t="s">
        <v>3</v>
      </c>
      <c r="I1758" s="189"/>
      <c r="J1758" s="13"/>
      <c r="K1758" s="13"/>
      <c r="L1758" s="185"/>
      <c r="M1758" s="190"/>
      <c r="N1758" s="191"/>
      <c r="O1758" s="191"/>
      <c r="P1758" s="191"/>
      <c r="Q1758" s="191"/>
      <c r="R1758" s="191"/>
      <c r="S1758" s="191"/>
      <c r="T1758" s="19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187" t="s">
        <v>166</v>
      </c>
      <c r="AU1758" s="187" t="s">
        <v>82</v>
      </c>
      <c r="AV1758" s="13" t="s">
        <v>80</v>
      </c>
      <c r="AW1758" s="13" t="s">
        <v>34</v>
      </c>
      <c r="AX1758" s="13" t="s">
        <v>72</v>
      </c>
      <c r="AY1758" s="187" t="s">
        <v>154</v>
      </c>
    </row>
    <row r="1759" s="14" customFormat="1">
      <c r="A1759" s="14"/>
      <c r="B1759" s="193"/>
      <c r="C1759" s="14"/>
      <c r="D1759" s="186" t="s">
        <v>166</v>
      </c>
      <c r="E1759" s="194" t="s">
        <v>3</v>
      </c>
      <c r="F1759" s="195" t="s">
        <v>1206</v>
      </c>
      <c r="G1759" s="14"/>
      <c r="H1759" s="196">
        <v>45.723999999999997</v>
      </c>
      <c r="I1759" s="197"/>
      <c r="J1759" s="14"/>
      <c r="K1759" s="14"/>
      <c r="L1759" s="193"/>
      <c r="M1759" s="198"/>
      <c r="N1759" s="199"/>
      <c r="O1759" s="199"/>
      <c r="P1759" s="199"/>
      <c r="Q1759" s="199"/>
      <c r="R1759" s="199"/>
      <c r="S1759" s="199"/>
      <c r="T1759" s="20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194" t="s">
        <v>166</v>
      </c>
      <c r="AU1759" s="194" t="s">
        <v>82</v>
      </c>
      <c r="AV1759" s="14" t="s">
        <v>82</v>
      </c>
      <c r="AW1759" s="14" t="s">
        <v>34</v>
      </c>
      <c r="AX1759" s="14" t="s">
        <v>72</v>
      </c>
      <c r="AY1759" s="194" t="s">
        <v>154</v>
      </c>
    </row>
    <row r="1760" s="14" customFormat="1">
      <c r="A1760" s="14"/>
      <c r="B1760" s="193"/>
      <c r="C1760" s="14"/>
      <c r="D1760" s="186" t="s">
        <v>166</v>
      </c>
      <c r="E1760" s="194" t="s">
        <v>3</v>
      </c>
      <c r="F1760" s="195" t="s">
        <v>251</v>
      </c>
      <c r="G1760" s="14"/>
      <c r="H1760" s="196">
        <v>-3.1520000000000001</v>
      </c>
      <c r="I1760" s="197"/>
      <c r="J1760" s="14"/>
      <c r="K1760" s="14"/>
      <c r="L1760" s="193"/>
      <c r="M1760" s="198"/>
      <c r="N1760" s="199"/>
      <c r="O1760" s="199"/>
      <c r="P1760" s="199"/>
      <c r="Q1760" s="199"/>
      <c r="R1760" s="199"/>
      <c r="S1760" s="199"/>
      <c r="T1760" s="200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194" t="s">
        <v>166</v>
      </c>
      <c r="AU1760" s="194" t="s">
        <v>82</v>
      </c>
      <c r="AV1760" s="14" t="s">
        <v>82</v>
      </c>
      <c r="AW1760" s="14" t="s">
        <v>34</v>
      </c>
      <c r="AX1760" s="14" t="s">
        <v>72</v>
      </c>
      <c r="AY1760" s="194" t="s">
        <v>154</v>
      </c>
    </row>
    <row r="1761" s="14" customFormat="1">
      <c r="A1761" s="14"/>
      <c r="B1761" s="193"/>
      <c r="C1761" s="14"/>
      <c r="D1761" s="186" t="s">
        <v>166</v>
      </c>
      <c r="E1761" s="194" t="s">
        <v>3</v>
      </c>
      <c r="F1761" s="195" t="s">
        <v>382</v>
      </c>
      <c r="G1761" s="14"/>
      <c r="H1761" s="196">
        <v>-1.3500000000000001</v>
      </c>
      <c r="I1761" s="197"/>
      <c r="J1761" s="14"/>
      <c r="K1761" s="14"/>
      <c r="L1761" s="193"/>
      <c r="M1761" s="198"/>
      <c r="N1761" s="199"/>
      <c r="O1761" s="199"/>
      <c r="P1761" s="199"/>
      <c r="Q1761" s="199"/>
      <c r="R1761" s="199"/>
      <c r="S1761" s="199"/>
      <c r="T1761" s="200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194" t="s">
        <v>166</v>
      </c>
      <c r="AU1761" s="194" t="s">
        <v>82</v>
      </c>
      <c r="AV1761" s="14" t="s">
        <v>82</v>
      </c>
      <c r="AW1761" s="14" t="s">
        <v>34</v>
      </c>
      <c r="AX1761" s="14" t="s">
        <v>72</v>
      </c>
      <c r="AY1761" s="194" t="s">
        <v>154</v>
      </c>
    </row>
    <row r="1762" s="14" customFormat="1">
      <c r="A1762" s="14"/>
      <c r="B1762" s="193"/>
      <c r="C1762" s="14"/>
      <c r="D1762" s="186" t="s">
        <v>166</v>
      </c>
      <c r="E1762" s="194" t="s">
        <v>3</v>
      </c>
      <c r="F1762" s="195" t="s">
        <v>382</v>
      </c>
      <c r="G1762" s="14"/>
      <c r="H1762" s="196">
        <v>-1.3500000000000001</v>
      </c>
      <c r="I1762" s="197"/>
      <c r="J1762" s="14"/>
      <c r="K1762" s="14"/>
      <c r="L1762" s="193"/>
      <c r="M1762" s="198"/>
      <c r="N1762" s="199"/>
      <c r="O1762" s="199"/>
      <c r="P1762" s="199"/>
      <c r="Q1762" s="199"/>
      <c r="R1762" s="199"/>
      <c r="S1762" s="199"/>
      <c r="T1762" s="200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194" t="s">
        <v>166</v>
      </c>
      <c r="AU1762" s="194" t="s">
        <v>82</v>
      </c>
      <c r="AV1762" s="14" t="s">
        <v>82</v>
      </c>
      <c r="AW1762" s="14" t="s">
        <v>34</v>
      </c>
      <c r="AX1762" s="14" t="s">
        <v>72</v>
      </c>
      <c r="AY1762" s="194" t="s">
        <v>154</v>
      </c>
    </row>
    <row r="1763" s="13" customFormat="1">
      <c r="A1763" s="13"/>
      <c r="B1763" s="185"/>
      <c r="C1763" s="13"/>
      <c r="D1763" s="186" t="s">
        <v>166</v>
      </c>
      <c r="E1763" s="187" t="s">
        <v>3</v>
      </c>
      <c r="F1763" s="188" t="s">
        <v>222</v>
      </c>
      <c r="G1763" s="13"/>
      <c r="H1763" s="187" t="s">
        <v>3</v>
      </c>
      <c r="I1763" s="189"/>
      <c r="J1763" s="13"/>
      <c r="K1763" s="13"/>
      <c r="L1763" s="185"/>
      <c r="M1763" s="190"/>
      <c r="N1763" s="191"/>
      <c r="O1763" s="191"/>
      <c r="P1763" s="191"/>
      <c r="Q1763" s="191"/>
      <c r="R1763" s="191"/>
      <c r="S1763" s="191"/>
      <c r="T1763" s="19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187" t="s">
        <v>166</v>
      </c>
      <c r="AU1763" s="187" t="s">
        <v>82</v>
      </c>
      <c r="AV1763" s="13" t="s">
        <v>80</v>
      </c>
      <c r="AW1763" s="13" t="s">
        <v>34</v>
      </c>
      <c r="AX1763" s="13" t="s">
        <v>72</v>
      </c>
      <c r="AY1763" s="187" t="s">
        <v>154</v>
      </c>
    </row>
    <row r="1764" s="13" customFormat="1">
      <c r="A1764" s="13"/>
      <c r="B1764" s="185"/>
      <c r="C1764" s="13"/>
      <c r="D1764" s="186" t="s">
        <v>166</v>
      </c>
      <c r="E1764" s="187" t="s">
        <v>3</v>
      </c>
      <c r="F1764" s="188" t="s">
        <v>1207</v>
      </c>
      <c r="G1764" s="13"/>
      <c r="H1764" s="187" t="s">
        <v>3</v>
      </c>
      <c r="I1764" s="189"/>
      <c r="J1764" s="13"/>
      <c r="K1764" s="13"/>
      <c r="L1764" s="185"/>
      <c r="M1764" s="190"/>
      <c r="N1764" s="191"/>
      <c r="O1764" s="191"/>
      <c r="P1764" s="191"/>
      <c r="Q1764" s="191"/>
      <c r="R1764" s="191"/>
      <c r="S1764" s="191"/>
      <c r="T1764" s="19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187" t="s">
        <v>166</v>
      </c>
      <c r="AU1764" s="187" t="s">
        <v>82</v>
      </c>
      <c r="AV1764" s="13" t="s">
        <v>80</v>
      </c>
      <c r="AW1764" s="13" t="s">
        <v>34</v>
      </c>
      <c r="AX1764" s="13" t="s">
        <v>72</v>
      </c>
      <c r="AY1764" s="187" t="s">
        <v>154</v>
      </c>
    </row>
    <row r="1765" s="14" customFormat="1">
      <c r="A1765" s="14"/>
      <c r="B1765" s="193"/>
      <c r="C1765" s="14"/>
      <c r="D1765" s="186" t="s">
        <v>166</v>
      </c>
      <c r="E1765" s="194" t="s">
        <v>3</v>
      </c>
      <c r="F1765" s="195" t="s">
        <v>1208</v>
      </c>
      <c r="G1765" s="14"/>
      <c r="H1765" s="196">
        <v>60.987000000000002</v>
      </c>
      <c r="I1765" s="197"/>
      <c r="J1765" s="14"/>
      <c r="K1765" s="14"/>
      <c r="L1765" s="193"/>
      <c r="M1765" s="198"/>
      <c r="N1765" s="199"/>
      <c r="O1765" s="199"/>
      <c r="P1765" s="199"/>
      <c r="Q1765" s="199"/>
      <c r="R1765" s="199"/>
      <c r="S1765" s="199"/>
      <c r="T1765" s="200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194" t="s">
        <v>166</v>
      </c>
      <c r="AU1765" s="194" t="s">
        <v>82</v>
      </c>
      <c r="AV1765" s="14" t="s">
        <v>82</v>
      </c>
      <c r="AW1765" s="14" t="s">
        <v>34</v>
      </c>
      <c r="AX1765" s="14" t="s">
        <v>72</v>
      </c>
      <c r="AY1765" s="194" t="s">
        <v>154</v>
      </c>
    </row>
    <row r="1766" s="14" customFormat="1">
      <c r="A1766" s="14"/>
      <c r="B1766" s="193"/>
      <c r="C1766" s="14"/>
      <c r="D1766" s="186" t="s">
        <v>166</v>
      </c>
      <c r="E1766" s="194" t="s">
        <v>3</v>
      </c>
      <c r="F1766" s="195" t="s">
        <v>1177</v>
      </c>
      <c r="G1766" s="14"/>
      <c r="H1766" s="196">
        <v>-3.5419999999999998</v>
      </c>
      <c r="I1766" s="197"/>
      <c r="J1766" s="14"/>
      <c r="K1766" s="14"/>
      <c r="L1766" s="193"/>
      <c r="M1766" s="198"/>
      <c r="N1766" s="199"/>
      <c r="O1766" s="199"/>
      <c r="P1766" s="199"/>
      <c r="Q1766" s="199"/>
      <c r="R1766" s="199"/>
      <c r="S1766" s="199"/>
      <c r="T1766" s="200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194" t="s">
        <v>166</v>
      </c>
      <c r="AU1766" s="194" t="s">
        <v>82</v>
      </c>
      <c r="AV1766" s="14" t="s">
        <v>82</v>
      </c>
      <c r="AW1766" s="14" t="s">
        <v>34</v>
      </c>
      <c r="AX1766" s="14" t="s">
        <v>72</v>
      </c>
      <c r="AY1766" s="194" t="s">
        <v>154</v>
      </c>
    </row>
    <row r="1767" s="14" customFormat="1">
      <c r="A1767" s="14"/>
      <c r="B1767" s="193"/>
      <c r="C1767" s="14"/>
      <c r="D1767" s="186" t="s">
        <v>166</v>
      </c>
      <c r="E1767" s="194" t="s">
        <v>3</v>
      </c>
      <c r="F1767" s="195" t="s">
        <v>251</v>
      </c>
      <c r="G1767" s="14"/>
      <c r="H1767" s="196">
        <v>-3.1520000000000001</v>
      </c>
      <c r="I1767" s="197"/>
      <c r="J1767" s="14"/>
      <c r="K1767" s="14"/>
      <c r="L1767" s="193"/>
      <c r="M1767" s="198"/>
      <c r="N1767" s="199"/>
      <c r="O1767" s="199"/>
      <c r="P1767" s="199"/>
      <c r="Q1767" s="199"/>
      <c r="R1767" s="199"/>
      <c r="S1767" s="199"/>
      <c r="T1767" s="20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194" t="s">
        <v>166</v>
      </c>
      <c r="AU1767" s="194" t="s">
        <v>82</v>
      </c>
      <c r="AV1767" s="14" t="s">
        <v>82</v>
      </c>
      <c r="AW1767" s="14" t="s">
        <v>34</v>
      </c>
      <c r="AX1767" s="14" t="s">
        <v>72</v>
      </c>
      <c r="AY1767" s="194" t="s">
        <v>154</v>
      </c>
    </row>
    <row r="1768" s="14" customFormat="1">
      <c r="A1768" s="14"/>
      <c r="B1768" s="193"/>
      <c r="C1768" s="14"/>
      <c r="D1768" s="186" t="s">
        <v>166</v>
      </c>
      <c r="E1768" s="194" t="s">
        <v>3</v>
      </c>
      <c r="F1768" s="195" t="s">
        <v>713</v>
      </c>
      <c r="G1768" s="14"/>
      <c r="H1768" s="196">
        <v>-2.9449999999999998</v>
      </c>
      <c r="I1768" s="197"/>
      <c r="J1768" s="14"/>
      <c r="K1768" s="14"/>
      <c r="L1768" s="193"/>
      <c r="M1768" s="198"/>
      <c r="N1768" s="199"/>
      <c r="O1768" s="199"/>
      <c r="P1768" s="199"/>
      <c r="Q1768" s="199"/>
      <c r="R1768" s="199"/>
      <c r="S1768" s="199"/>
      <c r="T1768" s="20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194" t="s">
        <v>166</v>
      </c>
      <c r="AU1768" s="194" t="s">
        <v>82</v>
      </c>
      <c r="AV1768" s="14" t="s">
        <v>82</v>
      </c>
      <c r="AW1768" s="14" t="s">
        <v>34</v>
      </c>
      <c r="AX1768" s="14" t="s">
        <v>72</v>
      </c>
      <c r="AY1768" s="194" t="s">
        <v>154</v>
      </c>
    </row>
    <row r="1769" s="13" customFormat="1">
      <c r="A1769" s="13"/>
      <c r="B1769" s="185"/>
      <c r="C1769" s="13"/>
      <c r="D1769" s="186" t="s">
        <v>166</v>
      </c>
      <c r="E1769" s="187" t="s">
        <v>3</v>
      </c>
      <c r="F1769" s="188" t="s">
        <v>1209</v>
      </c>
      <c r="G1769" s="13"/>
      <c r="H1769" s="187" t="s">
        <v>3</v>
      </c>
      <c r="I1769" s="189"/>
      <c r="J1769" s="13"/>
      <c r="K1769" s="13"/>
      <c r="L1769" s="185"/>
      <c r="M1769" s="190"/>
      <c r="N1769" s="191"/>
      <c r="O1769" s="191"/>
      <c r="P1769" s="191"/>
      <c r="Q1769" s="191"/>
      <c r="R1769" s="191"/>
      <c r="S1769" s="191"/>
      <c r="T1769" s="19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187" t="s">
        <v>166</v>
      </c>
      <c r="AU1769" s="187" t="s">
        <v>82</v>
      </c>
      <c r="AV1769" s="13" t="s">
        <v>80</v>
      </c>
      <c r="AW1769" s="13" t="s">
        <v>34</v>
      </c>
      <c r="AX1769" s="13" t="s">
        <v>72</v>
      </c>
      <c r="AY1769" s="187" t="s">
        <v>154</v>
      </c>
    </row>
    <row r="1770" s="14" customFormat="1">
      <c r="A1770" s="14"/>
      <c r="B1770" s="193"/>
      <c r="C1770" s="14"/>
      <c r="D1770" s="186" t="s">
        <v>166</v>
      </c>
      <c r="E1770" s="194" t="s">
        <v>3</v>
      </c>
      <c r="F1770" s="195" t="s">
        <v>1210</v>
      </c>
      <c r="G1770" s="14"/>
      <c r="H1770" s="196">
        <v>53.000999999999998</v>
      </c>
      <c r="I1770" s="197"/>
      <c r="J1770" s="14"/>
      <c r="K1770" s="14"/>
      <c r="L1770" s="193"/>
      <c r="M1770" s="198"/>
      <c r="N1770" s="199"/>
      <c r="O1770" s="199"/>
      <c r="P1770" s="199"/>
      <c r="Q1770" s="199"/>
      <c r="R1770" s="199"/>
      <c r="S1770" s="199"/>
      <c r="T1770" s="200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194" t="s">
        <v>166</v>
      </c>
      <c r="AU1770" s="194" t="s">
        <v>82</v>
      </c>
      <c r="AV1770" s="14" t="s">
        <v>82</v>
      </c>
      <c r="AW1770" s="14" t="s">
        <v>34</v>
      </c>
      <c r="AX1770" s="14" t="s">
        <v>72</v>
      </c>
      <c r="AY1770" s="194" t="s">
        <v>154</v>
      </c>
    </row>
    <row r="1771" s="14" customFormat="1">
      <c r="A1771" s="14"/>
      <c r="B1771" s="193"/>
      <c r="C1771" s="14"/>
      <c r="D1771" s="186" t="s">
        <v>166</v>
      </c>
      <c r="E1771" s="194" t="s">
        <v>3</v>
      </c>
      <c r="F1771" s="195" t="s">
        <v>1211</v>
      </c>
      <c r="G1771" s="14"/>
      <c r="H1771" s="196">
        <v>-3.6890000000000001</v>
      </c>
      <c r="I1771" s="197"/>
      <c r="J1771" s="14"/>
      <c r="K1771" s="14"/>
      <c r="L1771" s="193"/>
      <c r="M1771" s="198"/>
      <c r="N1771" s="199"/>
      <c r="O1771" s="199"/>
      <c r="P1771" s="199"/>
      <c r="Q1771" s="199"/>
      <c r="R1771" s="199"/>
      <c r="S1771" s="199"/>
      <c r="T1771" s="200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194" t="s">
        <v>166</v>
      </c>
      <c r="AU1771" s="194" t="s">
        <v>82</v>
      </c>
      <c r="AV1771" s="14" t="s">
        <v>82</v>
      </c>
      <c r="AW1771" s="14" t="s">
        <v>34</v>
      </c>
      <c r="AX1771" s="14" t="s">
        <v>72</v>
      </c>
      <c r="AY1771" s="194" t="s">
        <v>154</v>
      </c>
    </row>
    <row r="1772" s="14" customFormat="1">
      <c r="A1772" s="14"/>
      <c r="B1772" s="193"/>
      <c r="C1772" s="14"/>
      <c r="D1772" s="186" t="s">
        <v>166</v>
      </c>
      <c r="E1772" s="194" t="s">
        <v>3</v>
      </c>
      <c r="F1772" s="195" t="s">
        <v>251</v>
      </c>
      <c r="G1772" s="14"/>
      <c r="H1772" s="196">
        <v>-3.1520000000000001</v>
      </c>
      <c r="I1772" s="197"/>
      <c r="J1772" s="14"/>
      <c r="K1772" s="14"/>
      <c r="L1772" s="193"/>
      <c r="M1772" s="198"/>
      <c r="N1772" s="199"/>
      <c r="O1772" s="199"/>
      <c r="P1772" s="199"/>
      <c r="Q1772" s="199"/>
      <c r="R1772" s="199"/>
      <c r="S1772" s="199"/>
      <c r="T1772" s="200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194" t="s">
        <v>166</v>
      </c>
      <c r="AU1772" s="194" t="s">
        <v>82</v>
      </c>
      <c r="AV1772" s="14" t="s">
        <v>82</v>
      </c>
      <c r="AW1772" s="14" t="s">
        <v>34</v>
      </c>
      <c r="AX1772" s="14" t="s">
        <v>72</v>
      </c>
      <c r="AY1772" s="194" t="s">
        <v>154</v>
      </c>
    </row>
    <row r="1773" s="13" customFormat="1">
      <c r="A1773" s="13"/>
      <c r="B1773" s="185"/>
      <c r="C1773" s="13"/>
      <c r="D1773" s="186" t="s">
        <v>166</v>
      </c>
      <c r="E1773" s="187" t="s">
        <v>3</v>
      </c>
      <c r="F1773" s="188" t="s">
        <v>1212</v>
      </c>
      <c r="G1773" s="13"/>
      <c r="H1773" s="187" t="s">
        <v>3</v>
      </c>
      <c r="I1773" s="189"/>
      <c r="J1773" s="13"/>
      <c r="K1773" s="13"/>
      <c r="L1773" s="185"/>
      <c r="M1773" s="190"/>
      <c r="N1773" s="191"/>
      <c r="O1773" s="191"/>
      <c r="P1773" s="191"/>
      <c r="Q1773" s="191"/>
      <c r="R1773" s="191"/>
      <c r="S1773" s="191"/>
      <c r="T1773" s="19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187" t="s">
        <v>166</v>
      </c>
      <c r="AU1773" s="187" t="s">
        <v>82</v>
      </c>
      <c r="AV1773" s="13" t="s">
        <v>80</v>
      </c>
      <c r="AW1773" s="13" t="s">
        <v>34</v>
      </c>
      <c r="AX1773" s="13" t="s">
        <v>72</v>
      </c>
      <c r="AY1773" s="187" t="s">
        <v>154</v>
      </c>
    </row>
    <row r="1774" s="14" customFormat="1">
      <c r="A1774" s="14"/>
      <c r="B1774" s="193"/>
      <c r="C1774" s="14"/>
      <c r="D1774" s="186" t="s">
        <v>166</v>
      </c>
      <c r="E1774" s="194" t="s">
        <v>3</v>
      </c>
      <c r="F1774" s="195" t="s">
        <v>1213</v>
      </c>
      <c r="G1774" s="14"/>
      <c r="H1774" s="196">
        <v>106.968</v>
      </c>
      <c r="I1774" s="197"/>
      <c r="J1774" s="14"/>
      <c r="K1774" s="14"/>
      <c r="L1774" s="193"/>
      <c r="M1774" s="198"/>
      <c r="N1774" s="199"/>
      <c r="O1774" s="199"/>
      <c r="P1774" s="199"/>
      <c r="Q1774" s="199"/>
      <c r="R1774" s="199"/>
      <c r="S1774" s="199"/>
      <c r="T1774" s="20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194" t="s">
        <v>166</v>
      </c>
      <c r="AU1774" s="194" t="s">
        <v>82</v>
      </c>
      <c r="AV1774" s="14" t="s">
        <v>82</v>
      </c>
      <c r="AW1774" s="14" t="s">
        <v>34</v>
      </c>
      <c r="AX1774" s="14" t="s">
        <v>72</v>
      </c>
      <c r="AY1774" s="194" t="s">
        <v>154</v>
      </c>
    </row>
    <row r="1775" s="14" customFormat="1">
      <c r="A1775" s="14"/>
      <c r="B1775" s="193"/>
      <c r="C1775" s="14"/>
      <c r="D1775" s="186" t="s">
        <v>166</v>
      </c>
      <c r="E1775" s="194" t="s">
        <v>3</v>
      </c>
      <c r="F1775" s="195" t="s">
        <v>1174</v>
      </c>
      <c r="G1775" s="14"/>
      <c r="H1775" s="196">
        <v>-4.7279999999999998</v>
      </c>
      <c r="I1775" s="197"/>
      <c r="J1775" s="14"/>
      <c r="K1775" s="14"/>
      <c r="L1775" s="193"/>
      <c r="M1775" s="198"/>
      <c r="N1775" s="199"/>
      <c r="O1775" s="199"/>
      <c r="P1775" s="199"/>
      <c r="Q1775" s="199"/>
      <c r="R1775" s="199"/>
      <c r="S1775" s="199"/>
      <c r="T1775" s="200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194" t="s">
        <v>166</v>
      </c>
      <c r="AU1775" s="194" t="s">
        <v>82</v>
      </c>
      <c r="AV1775" s="14" t="s">
        <v>82</v>
      </c>
      <c r="AW1775" s="14" t="s">
        <v>34</v>
      </c>
      <c r="AX1775" s="14" t="s">
        <v>72</v>
      </c>
      <c r="AY1775" s="194" t="s">
        <v>154</v>
      </c>
    </row>
    <row r="1776" s="14" customFormat="1">
      <c r="A1776" s="14"/>
      <c r="B1776" s="193"/>
      <c r="C1776" s="14"/>
      <c r="D1776" s="186" t="s">
        <v>166</v>
      </c>
      <c r="E1776" s="194" t="s">
        <v>3</v>
      </c>
      <c r="F1776" s="195" t="s">
        <v>1214</v>
      </c>
      <c r="G1776" s="14"/>
      <c r="H1776" s="196">
        <v>-3.0299999999999998</v>
      </c>
      <c r="I1776" s="197"/>
      <c r="J1776" s="14"/>
      <c r="K1776" s="14"/>
      <c r="L1776" s="193"/>
      <c r="M1776" s="198"/>
      <c r="N1776" s="199"/>
      <c r="O1776" s="199"/>
      <c r="P1776" s="199"/>
      <c r="Q1776" s="199"/>
      <c r="R1776" s="199"/>
      <c r="S1776" s="199"/>
      <c r="T1776" s="200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194" t="s">
        <v>166</v>
      </c>
      <c r="AU1776" s="194" t="s">
        <v>82</v>
      </c>
      <c r="AV1776" s="14" t="s">
        <v>82</v>
      </c>
      <c r="AW1776" s="14" t="s">
        <v>34</v>
      </c>
      <c r="AX1776" s="14" t="s">
        <v>72</v>
      </c>
      <c r="AY1776" s="194" t="s">
        <v>154</v>
      </c>
    </row>
    <row r="1777" s="14" customFormat="1">
      <c r="A1777" s="14"/>
      <c r="B1777" s="193"/>
      <c r="C1777" s="14"/>
      <c r="D1777" s="186" t="s">
        <v>166</v>
      </c>
      <c r="E1777" s="194" t="s">
        <v>3</v>
      </c>
      <c r="F1777" s="195" t="s">
        <v>1215</v>
      </c>
      <c r="G1777" s="14"/>
      <c r="H1777" s="196">
        <v>-11.067</v>
      </c>
      <c r="I1777" s="197"/>
      <c r="J1777" s="14"/>
      <c r="K1777" s="14"/>
      <c r="L1777" s="193"/>
      <c r="M1777" s="198"/>
      <c r="N1777" s="199"/>
      <c r="O1777" s="199"/>
      <c r="P1777" s="199"/>
      <c r="Q1777" s="199"/>
      <c r="R1777" s="199"/>
      <c r="S1777" s="199"/>
      <c r="T1777" s="20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194" t="s">
        <v>166</v>
      </c>
      <c r="AU1777" s="194" t="s">
        <v>82</v>
      </c>
      <c r="AV1777" s="14" t="s">
        <v>82</v>
      </c>
      <c r="AW1777" s="14" t="s">
        <v>34</v>
      </c>
      <c r="AX1777" s="14" t="s">
        <v>72</v>
      </c>
      <c r="AY1777" s="194" t="s">
        <v>154</v>
      </c>
    </row>
    <row r="1778" s="13" customFormat="1">
      <c r="A1778" s="13"/>
      <c r="B1778" s="185"/>
      <c r="C1778" s="13"/>
      <c r="D1778" s="186" t="s">
        <v>166</v>
      </c>
      <c r="E1778" s="187" t="s">
        <v>3</v>
      </c>
      <c r="F1778" s="188" t="s">
        <v>1216</v>
      </c>
      <c r="G1778" s="13"/>
      <c r="H1778" s="187" t="s">
        <v>3</v>
      </c>
      <c r="I1778" s="189"/>
      <c r="J1778" s="13"/>
      <c r="K1778" s="13"/>
      <c r="L1778" s="185"/>
      <c r="M1778" s="190"/>
      <c r="N1778" s="191"/>
      <c r="O1778" s="191"/>
      <c r="P1778" s="191"/>
      <c r="Q1778" s="191"/>
      <c r="R1778" s="191"/>
      <c r="S1778" s="191"/>
      <c r="T1778" s="19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187" t="s">
        <v>166</v>
      </c>
      <c r="AU1778" s="187" t="s">
        <v>82</v>
      </c>
      <c r="AV1778" s="13" t="s">
        <v>80</v>
      </c>
      <c r="AW1778" s="13" t="s">
        <v>34</v>
      </c>
      <c r="AX1778" s="13" t="s">
        <v>72</v>
      </c>
      <c r="AY1778" s="187" t="s">
        <v>154</v>
      </c>
    </row>
    <row r="1779" s="14" customFormat="1">
      <c r="A1779" s="14"/>
      <c r="B1779" s="193"/>
      <c r="C1779" s="14"/>
      <c r="D1779" s="186" t="s">
        <v>166</v>
      </c>
      <c r="E1779" s="194" t="s">
        <v>3</v>
      </c>
      <c r="F1779" s="195" t="s">
        <v>1217</v>
      </c>
      <c r="G1779" s="14"/>
      <c r="H1779" s="196">
        <v>29.302</v>
      </c>
      <c r="I1779" s="197"/>
      <c r="J1779" s="14"/>
      <c r="K1779" s="14"/>
      <c r="L1779" s="193"/>
      <c r="M1779" s="198"/>
      <c r="N1779" s="199"/>
      <c r="O1779" s="199"/>
      <c r="P1779" s="199"/>
      <c r="Q1779" s="199"/>
      <c r="R1779" s="199"/>
      <c r="S1779" s="199"/>
      <c r="T1779" s="200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194" t="s">
        <v>166</v>
      </c>
      <c r="AU1779" s="194" t="s">
        <v>82</v>
      </c>
      <c r="AV1779" s="14" t="s">
        <v>82</v>
      </c>
      <c r="AW1779" s="14" t="s">
        <v>34</v>
      </c>
      <c r="AX1779" s="14" t="s">
        <v>72</v>
      </c>
      <c r="AY1779" s="194" t="s">
        <v>154</v>
      </c>
    </row>
    <row r="1780" s="14" customFormat="1">
      <c r="A1780" s="14"/>
      <c r="B1780" s="193"/>
      <c r="C1780" s="14"/>
      <c r="D1780" s="186" t="s">
        <v>166</v>
      </c>
      <c r="E1780" s="194" t="s">
        <v>3</v>
      </c>
      <c r="F1780" s="195" t="s">
        <v>232</v>
      </c>
      <c r="G1780" s="14"/>
      <c r="H1780" s="196">
        <v>-1.379</v>
      </c>
      <c r="I1780" s="197"/>
      <c r="J1780" s="14"/>
      <c r="K1780" s="14"/>
      <c r="L1780" s="193"/>
      <c r="M1780" s="198"/>
      <c r="N1780" s="199"/>
      <c r="O1780" s="199"/>
      <c r="P1780" s="199"/>
      <c r="Q1780" s="199"/>
      <c r="R1780" s="199"/>
      <c r="S1780" s="199"/>
      <c r="T1780" s="20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194" t="s">
        <v>166</v>
      </c>
      <c r="AU1780" s="194" t="s">
        <v>82</v>
      </c>
      <c r="AV1780" s="14" t="s">
        <v>82</v>
      </c>
      <c r="AW1780" s="14" t="s">
        <v>34</v>
      </c>
      <c r="AX1780" s="14" t="s">
        <v>72</v>
      </c>
      <c r="AY1780" s="194" t="s">
        <v>154</v>
      </c>
    </row>
    <row r="1781" s="14" customFormat="1">
      <c r="A1781" s="14"/>
      <c r="B1781" s="193"/>
      <c r="C1781" s="14"/>
      <c r="D1781" s="186" t="s">
        <v>166</v>
      </c>
      <c r="E1781" s="194" t="s">
        <v>3</v>
      </c>
      <c r="F1781" s="195" t="s">
        <v>1218</v>
      </c>
      <c r="G1781" s="14"/>
      <c r="H1781" s="196">
        <v>-1.204</v>
      </c>
      <c r="I1781" s="197"/>
      <c r="J1781" s="14"/>
      <c r="K1781" s="14"/>
      <c r="L1781" s="193"/>
      <c r="M1781" s="198"/>
      <c r="N1781" s="199"/>
      <c r="O1781" s="199"/>
      <c r="P1781" s="199"/>
      <c r="Q1781" s="199"/>
      <c r="R1781" s="199"/>
      <c r="S1781" s="199"/>
      <c r="T1781" s="200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194" t="s">
        <v>166</v>
      </c>
      <c r="AU1781" s="194" t="s">
        <v>82</v>
      </c>
      <c r="AV1781" s="14" t="s">
        <v>82</v>
      </c>
      <c r="AW1781" s="14" t="s">
        <v>34</v>
      </c>
      <c r="AX1781" s="14" t="s">
        <v>72</v>
      </c>
      <c r="AY1781" s="194" t="s">
        <v>154</v>
      </c>
    </row>
    <row r="1782" s="13" customFormat="1">
      <c r="A1782" s="13"/>
      <c r="B1782" s="185"/>
      <c r="C1782" s="13"/>
      <c r="D1782" s="186" t="s">
        <v>166</v>
      </c>
      <c r="E1782" s="187" t="s">
        <v>3</v>
      </c>
      <c r="F1782" s="188" t="s">
        <v>1219</v>
      </c>
      <c r="G1782" s="13"/>
      <c r="H1782" s="187" t="s">
        <v>3</v>
      </c>
      <c r="I1782" s="189"/>
      <c r="J1782" s="13"/>
      <c r="K1782" s="13"/>
      <c r="L1782" s="185"/>
      <c r="M1782" s="190"/>
      <c r="N1782" s="191"/>
      <c r="O1782" s="191"/>
      <c r="P1782" s="191"/>
      <c r="Q1782" s="191"/>
      <c r="R1782" s="191"/>
      <c r="S1782" s="191"/>
      <c r="T1782" s="19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187" t="s">
        <v>166</v>
      </c>
      <c r="AU1782" s="187" t="s">
        <v>82</v>
      </c>
      <c r="AV1782" s="13" t="s">
        <v>80</v>
      </c>
      <c r="AW1782" s="13" t="s">
        <v>34</v>
      </c>
      <c r="AX1782" s="13" t="s">
        <v>72</v>
      </c>
      <c r="AY1782" s="187" t="s">
        <v>154</v>
      </c>
    </row>
    <row r="1783" s="14" customFormat="1">
      <c r="A1783" s="14"/>
      <c r="B1783" s="193"/>
      <c r="C1783" s="14"/>
      <c r="D1783" s="186" t="s">
        <v>166</v>
      </c>
      <c r="E1783" s="194" t="s">
        <v>3</v>
      </c>
      <c r="F1783" s="195" t="s">
        <v>1220</v>
      </c>
      <c r="G1783" s="14"/>
      <c r="H1783" s="196">
        <v>43.920999999999999</v>
      </c>
      <c r="I1783" s="197"/>
      <c r="J1783" s="14"/>
      <c r="K1783" s="14"/>
      <c r="L1783" s="193"/>
      <c r="M1783" s="198"/>
      <c r="N1783" s="199"/>
      <c r="O1783" s="199"/>
      <c r="P1783" s="199"/>
      <c r="Q1783" s="199"/>
      <c r="R1783" s="199"/>
      <c r="S1783" s="199"/>
      <c r="T1783" s="200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194" t="s">
        <v>166</v>
      </c>
      <c r="AU1783" s="194" t="s">
        <v>82</v>
      </c>
      <c r="AV1783" s="14" t="s">
        <v>82</v>
      </c>
      <c r="AW1783" s="14" t="s">
        <v>34</v>
      </c>
      <c r="AX1783" s="14" t="s">
        <v>72</v>
      </c>
      <c r="AY1783" s="194" t="s">
        <v>154</v>
      </c>
    </row>
    <row r="1784" s="14" customFormat="1">
      <c r="A1784" s="14"/>
      <c r="B1784" s="193"/>
      <c r="C1784" s="14"/>
      <c r="D1784" s="186" t="s">
        <v>166</v>
      </c>
      <c r="E1784" s="194" t="s">
        <v>3</v>
      </c>
      <c r="F1784" s="195" t="s">
        <v>1174</v>
      </c>
      <c r="G1784" s="14"/>
      <c r="H1784" s="196">
        <v>-4.7279999999999998</v>
      </c>
      <c r="I1784" s="197"/>
      <c r="J1784" s="14"/>
      <c r="K1784" s="14"/>
      <c r="L1784" s="193"/>
      <c r="M1784" s="198"/>
      <c r="N1784" s="199"/>
      <c r="O1784" s="199"/>
      <c r="P1784" s="199"/>
      <c r="Q1784" s="199"/>
      <c r="R1784" s="199"/>
      <c r="S1784" s="199"/>
      <c r="T1784" s="200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194" t="s">
        <v>166</v>
      </c>
      <c r="AU1784" s="194" t="s">
        <v>82</v>
      </c>
      <c r="AV1784" s="14" t="s">
        <v>82</v>
      </c>
      <c r="AW1784" s="14" t="s">
        <v>34</v>
      </c>
      <c r="AX1784" s="14" t="s">
        <v>72</v>
      </c>
      <c r="AY1784" s="194" t="s">
        <v>154</v>
      </c>
    </row>
    <row r="1785" s="14" customFormat="1">
      <c r="A1785" s="14"/>
      <c r="B1785" s="193"/>
      <c r="C1785" s="14"/>
      <c r="D1785" s="186" t="s">
        <v>166</v>
      </c>
      <c r="E1785" s="194" t="s">
        <v>3</v>
      </c>
      <c r="F1785" s="195" t="s">
        <v>1218</v>
      </c>
      <c r="G1785" s="14"/>
      <c r="H1785" s="196">
        <v>-1.204</v>
      </c>
      <c r="I1785" s="197"/>
      <c r="J1785" s="14"/>
      <c r="K1785" s="14"/>
      <c r="L1785" s="193"/>
      <c r="M1785" s="198"/>
      <c r="N1785" s="199"/>
      <c r="O1785" s="199"/>
      <c r="P1785" s="199"/>
      <c r="Q1785" s="199"/>
      <c r="R1785" s="199"/>
      <c r="S1785" s="199"/>
      <c r="T1785" s="20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194" t="s">
        <v>166</v>
      </c>
      <c r="AU1785" s="194" t="s">
        <v>82</v>
      </c>
      <c r="AV1785" s="14" t="s">
        <v>82</v>
      </c>
      <c r="AW1785" s="14" t="s">
        <v>34</v>
      </c>
      <c r="AX1785" s="14" t="s">
        <v>72</v>
      </c>
      <c r="AY1785" s="194" t="s">
        <v>154</v>
      </c>
    </row>
    <row r="1786" s="13" customFormat="1">
      <c r="A1786" s="13"/>
      <c r="B1786" s="185"/>
      <c r="C1786" s="13"/>
      <c r="D1786" s="186" t="s">
        <v>166</v>
      </c>
      <c r="E1786" s="187" t="s">
        <v>3</v>
      </c>
      <c r="F1786" s="188" t="s">
        <v>1221</v>
      </c>
      <c r="G1786" s="13"/>
      <c r="H1786" s="187" t="s">
        <v>3</v>
      </c>
      <c r="I1786" s="189"/>
      <c r="J1786" s="13"/>
      <c r="K1786" s="13"/>
      <c r="L1786" s="185"/>
      <c r="M1786" s="190"/>
      <c r="N1786" s="191"/>
      <c r="O1786" s="191"/>
      <c r="P1786" s="191"/>
      <c r="Q1786" s="191"/>
      <c r="R1786" s="191"/>
      <c r="S1786" s="191"/>
      <c r="T1786" s="19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187" t="s">
        <v>166</v>
      </c>
      <c r="AU1786" s="187" t="s">
        <v>82</v>
      </c>
      <c r="AV1786" s="13" t="s">
        <v>80</v>
      </c>
      <c r="AW1786" s="13" t="s">
        <v>34</v>
      </c>
      <c r="AX1786" s="13" t="s">
        <v>72</v>
      </c>
      <c r="AY1786" s="187" t="s">
        <v>154</v>
      </c>
    </row>
    <row r="1787" s="14" customFormat="1">
      <c r="A1787" s="14"/>
      <c r="B1787" s="193"/>
      <c r="C1787" s="14"/>
      <c r="D1787" s="186" t="s">
        <v>166</v>
      </c>
      <c r="E1787" s="194" t="s">
        <v>3</v>
      </c>
      <c r="F1787" s="195" t="s">
        <v>1222</v>
      </c>
      <c r="G1787" s="14"/>
      <c r="H1787" s="196">
        <v>47.591999999999999</v>
      </c>
      <c r="I1787" s="197"/>
      <c r="J1787" s="14"/>
      <c r="K1787" s="14"/>
      <c r="L1787" s="193"/>
      <c r="M1787" s="198"/>
      <c r="N1787" s="199"/>
      <c r="O1787" s="199"/>
      <c r="P1787" s="199"/>
      <c r="Q1787" s="199"/>
      <c r="R1787" s="199"/>
      <c r="S1787" s="199"/>
      <c r="T1787" s="200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194" t="s">
        <v>166</v>
      </c>
      <c r="AU1787" s="194" t="s">
        <v>82</v>
      </c>
      <c r="AV1787" s="14" t="s">
        <v>82</v>
      </c>
      <c r="AW1787" s="14" t="s">
        <v>34</v>
      </c>
      <c r="AX1787" s="14" t="s">
        <v>72</v>
      </c>
      <c r="AY1787" s="194" t="s">
        <v>154</v>
      </c>
    </row>
    <row r="1788" s="14" customFormat="1">
      <c r="A1788" s="14"/>
      <c r="B1788" s="193"/>
      <c r="C1788" s="14"/>
      <c r="D1788" s="186" t="s">
        <v>166</v>
      </c>
      <c r="E1788" s="194" t="s">
        <v>3</v>
      </c>
      <c r="F1788" s="195" t="s">
        <v>1174</v>
      </c>
      <c r="G1788" s="14"/>
      <c r="H1788" s="196">
        <v>-4.7279999999999998</v>
      </c>
      <c r="I1788" s="197"/>
      <c r="J1788" s="14"/>
      <c r="K1788" s="14"/>
      <c r="L1788" s="193"/>
      <c r="M1788" s="198"/>
      <c r="N1788" s="199"/>
      <c r="O1788" s="199"/>
      <c r="P1788" s="199"/>
      <c r="Q1788" s="199"/>
      <c r="R1788" s="199"/>
      <c r="S1788" s="199"/>
      <c r="T1788" s="200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194" t="s">
        <v>166</v>
      </c>
      <c r="AU1788" s="194" t="s">
        <v>82</v>
      </c>
      <c r="AV1788" s="14" t="s">
        <v>82</v>
      </c>
      <c r="AW1788" s="14" t="s">
        <v>34</v>
      </c>
      <c r="AX1788" s="14" t="s">
        <v>72</v>
      </c>
      <c r="AY1788" s="194" t="s">
        <v>154</v>
      </c>
    </row>
    <row r="1789" s="14" customFormat="1">
      <c r="A1789" s="14"/>
      <c r="B1789" s="193"/>
      <c r="C1789" s="14"/>
      <c r="D1789" s="186" t="s">
        <v>166</v>
      </c>
      <c r="E1789" s="194" t="s">
        <v>3</v>
      </c>
      <c r="F1789" s="195" t="s">
        <v>1218</v>
      </c>
      <c r="G1789" s="14"/>
      <c r="H1789" s="196">
        <v>-1.204</v>
      </c>
      <c r="I1789" s="197"/>
      <c r="J1789" s="14"/>
      <c r="K1789" s="14"/>
      <c r="L1789" s="193"/>
      <c r="M1789" s="198"/>
      <c r="N1789" s="199"/>
      <c r="O1789" s="199"/>
      <c r="P1789" s="199"/>
      <c r="Q1789" s="199"/>
      <c r="R1789" s="199"/>
      <c r="S1789" s="199"/>
      <c r="T1789" s="20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194" t="s">
        <v>166</v>
      </c>
      <c r="AU1789" s="194" t="s">
        <v>82</v>
      </c>
      <c r="AV1789" s="14" t="s">
        <v>82</v>
      </c>
      <c r="AW1789" s="14" t="s">
        <v>34</v>
      </c>
      <c r="AX1789" s="14" t="s">
        <v>72</v>
      </c>
      <c r="AY1789" s="194" t="s">
        <v>154</v>
      </c>
    </row>
    <row r="1790" s="13" customFormat="1">
      <c r="A1790" s="13"/>
      <c r="B1790" s="185"/>
      <c r="C1790" s="13"/>
      <c r="D1790" s="186" t="s">
        <v>166</v>
      </c>
      <c r="E1790" s="187" t="s">
        <v>3</v>
      </c>
      <c r="F1790" s="188" t="s">
        <v>1223</v>
      </c>
      <c r="G1790" s="13"/>
      <c r="H1790" s="187" t="s">
        <v>3</v>
      </c>
      <c r="I1790" s="189"/>
      <c r="J1790" s="13"/>
      <c r="K1790" s="13"/>
      <c r="L1790" s="185"/>
      <c r="M1790" s="190"/>
      <c r="N1790" s="191"/>
      <c r="O1790" s="191"/>
      <c r="P1790" s="191"/>
      <c r="Q1790" s="191"/>
      <c r="R1790" s="191"/>
      <c r="S1790" s="191"/>
      <c r="T1790" s="19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187" t="s">
        <v>166</v>
      </c>
      <c r="AU1790" s="187" t="s">
        <v>82</v>
      </c>
      <c r="AV1790" s="13" t="s">
        <v>80</v>
      </c>
      <c r="AW1790" s="13" t="s">
        <v>34</v>
      </c>
      <c r="AX1790" s="13" t="s">
        <v>72</v>
      </c>
      <c r="AY1790" s="187" t="s">
        <v>154</v>
      </c>
    </row>
    <row r="1791" s="14" customFormat="1">
      <c r="A1791" s="14"/>
      <c r="B1791" s="193"/>
      <c r="C1791" s="14"/>
      <c r="D1791" s="186" t="s">
        <v>166</v>
      </c>
      <c r="E1791" s="194" t="s">
        <v>3</v>
      </c>
      <c r="F1791" s="195" t="s">
        <v>1224</v>
      </c>
      <c r="G1791" s="14"/>
      <c r="H1791" s="196">
        <v>65.043999999999997</v>
      </c>
      <c r="I1791" s="197"/>
      <c r="J1791" s="14"/>
      <c r="K1791" s="14"/>
      <c r="L1791" s="193"/>
      <c r="M1791" s="198"/>
      <c r="N1791" s="199"/>
      <c r="O1791" s="199"/>
      <c r="P1791" s="199"/>
      <c r="Q1791" s="199"/>
      <c r="R1791" s="199"/>
      <c r="S1791" s="199"/>
      <c r="T1791" s="20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194" t="s">
        <v>166</v>
      </c>
      <c r="AU1791" s="194" t="s">
        <v>82</v>
      </c>
      <c r="AV1791" s="14" t="s">
        <v>82</v>
      </c>
      <c r="AW1791" s="14" t="s">
        <v>34</v>
      </c>
      <c r="AX1791" s="14" t="s">
        <v>72</v>
      </c>
      <c r="AY1791" s="194" t="s">
        <v>154</v>
      </c>
    </row>
    <row r="1792" s="14" customFormat="1">
      <c r="A1792" s="14"/>
      <c r="B1792" s="193"/>
      <c r="C1792" s="14"/>
      <c r="D1792" s="186" t="s">
        <v>166</v>
      </c>
      <c r="E1792" s="194" t="s">
        <v>3</v>
      </c>
      <c r="F1792" s="195" t="s">
        <v>237</v>
      </c>
      <c r="G1792" s="14"/>
      <c r="H1792" s="196">
        <v>-1.5760000000000001</v>
      </c>
      <c r="I1792" s="197"/>
      <c r="J1792" s="14"/>
      <c r="K1792" s="14"/>
      <c r="L1792" s="193"/>
      <c r="M1792" s="198"/>
      <c r="N1792" s="199"/>
      <c r="O1792" s="199"/>
      <c r="P1792" s="199"/>
      <c r="Q1792" s="199"/>
      <c r="R1792" s="199"/>
      <c r="S1792" s="199"/>
      <c r="T1792" s="200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194" t="s">
        <v>166</v>
      </c>
      <c r="AU1792" s="194" t="s">
        <v>82</v>
      </c>
      <c r="AV1792" s="14" t="s">
        <v>82</v>
      </c>
      <c r="AW1792" s="14" t="s">
        <v>34</v>
      </c>
      <c r="AX1792" s="14" t="s">
        <v>72</v>
      </c>
      <c r="AY1792" s="194" t="s">
        <v>154</v>
      </c>
    </row>
    <row r="1793" s="14" customFormat="1">
      <c r="A1793" s="14"/>
      <c r="B1793" s="193"/>
      <c r="C1793" s="14"/>
      <c r="D1793" s="186" t="s">
        <v>166</v>
      </c>
      <c r="E1793" s="194" t="s">
        <v>3</v>
      </c>
      <c r="F1793" s="195" t="s">
        <v>232</v>
      </c>
      <c r="G1793" s="14"/>
      <c r="H1793" s="196">
        <v>-1.379</v>
      </c>
      <c r="I1793" s="197"/>
      <c r="J1793" s="14"/>
      <c r="K1793" s="14"/>
      <c r="L1793" s="193"/>
      <c r="M1793" s="198"/>
      <c r="N1793" s="199"/>
      <c r="O1793" s="199"/>
      <c r="P1793" s="199"/>
      <c r="Q1793" s="199"/>
      <c r="R1793" s="199"/>
      <c r="S1793" s="199"/>
      <c r="T1793" s="20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194" t="s">
        <v>166</v>
      </c>
      <c r="AU1793" s="194" t="s">
        <v>82</v>
      </c>
      <c r="AV1793" s="14" t="s">
        <v>82</v>
      </c>
      <c r="AW1793" s="14" t="s">
        <v>34</v>
      </c>
      <c r="AX1793" s="14" t="s">
        <v>72</v>
      </c>
      <c r="AY1793" s="194" t="s">
        <v>154</v>
      </c>
    </row>
    <row r="1794" s="13" customFormat="1">
      <c r="A1794" s="13"/>
      <c r="B1794" s="185"/>
      <c r="C1794" s="13"/>
      <c r="D1794" s="186" t="s">
        <v>166</v>
      </c>
      <c r="E1794" s="187" t="s">
        <v>3</v>
      </c>
      <c r="F1794" s="188" t="s">
        <v>1225</v>
      </c>
      <c r="G1794" s="13"/>
      <c r="H1794" s="187" t="s">
        <v>3</v>
      </c>
      <c r="I1794" s="189"/>
      <c r="J1794" s="13"/>
      <c r="K1794" s="13"/>
      <c r="L1794" s="185"/>
      <c r="M1794" s="190"/>
      <c r="N1794" s="191"/>
      <c r="O1794" s="191"/>
      <c r="P1794" s="191"/>
      <c r="Q1794" s="191"/>
      <c r="R1794" s="191"/>
      <c r="S1794" s="191"/>
      <c r="T1794" s="19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187" t="s">
        <v>166</v>
      </c>
      <c r="AU1794" s="187" t="s">
        <v>82</v>
      </c>
      <c r="AV1794" s="13" t="s">
        <v>80</v>
      </c>
      <c r="AW1794" s="13" t="s">
        <v>34</v>
      </c>
      <c r="AX1794" s="13" t="s">
        <v>72</v>
      </c>
      <c r="AY1794" s="187" t="s">
        <v>154</v>
      </c>
    </row>
    <row r="1795" s="14" customFormat="1">
      <c r="A1795" s="14"/>
      <c r="B1795" s="193"/>
      <c r="C1795" s="14"/>
      <c r="D1795" s="186" t="s">
        <v>166</v>
      </c>
      <c r="E1795" s="194" t="s">
        <v>3</v>
      </c>
      <c r="F1795" s="195" t="s">
        <v>1226</v>
      </c>
      <c r="G1795" s="14"/>
      <c r="H1795" s="196">
        <v>39.283999999999999</v>
      </c>
      <c r="I1795" s="197"/>
      <c r="J1795" s="14"/>
      <c r="K1795" s="14"/>
      <c r="L1795" s="193"/>
      <c r="M1795" s="198"/>
      <c r="N1795" s="199"/>
      <c r="O1795" s="199"/>
      <c r="P1795" s="199"/>
      <c r="Q1795" s="199"/>
      <c r="R1795" s="199"/>
      <c r="S1795" s="199"/>
      <c r="T1795" s="200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194" t="s">
        <v>166</v>
      </c>
      <c r="AU1795" s="194" t="s">
        <v>82</v>
      </c>
      <c r="AV1795" s="14" t="s">
        <v>82</v>
      </c>
      <c r="AW1795" s="14" t="s">
        <v>34</v>
      </c>
      <c r="AX1795" s="14" t="s">
        <v>72</v>
      </c>
      <c r="AY1795" s="194" t="s">
        <v>154</v>
      </c>
    </row>
    <row r="1796" s="14" customFormat="1">
      <c r="A1796" s="14"/>
      <c r="B1796" s="193"/>
      <c r="C1796" s="14"/>
      <c r="D1796" s="186" t="s">
        <v>166</v>
      </c>
      <c r="E1796" s="194" t="s">
        <v>3</v>
      </c>
      <c r="F1796" s="195" t="s">
        <v>251</v>
      </c>
      <c r="G1796" s="14"/>
      <c r="H1796" s="196">
        <v>-3.1520000000000001</v>
      </c>
      <c r="I1796" s="197"/>
      <c r="J1796" s="14"/>
      <c r="K1796" s="14"/>
      <c r="L1796" s="193"/>
      <c r="M1796" s="198"/>
      <c r="N1796" s="199"/>
      <c r="O1796" s="199"/>
      <c r="P1796" s="199"/>
      <c r="Q1796" s="199"/>
      <c r="R1796" s="199"/>
      <c r="S1796" s="199"/>
      <c r="T1796" s="200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194" t="s">
        <v>166</v>
      </c>
      <c r="AU1796" s="194" t="s">
        <v>82</v>
      </c>
      <c r="AV1796" s="14" t="s">
        <v>82</v>
      </c>
      <c r="AW1796" s="14" t="s">
        <v>34</v>
      </c>
      <c r="AX1796" s="14" t="s">
        <v>72</v>
      </c>
      <c r="AY1796" s="194" t="s">
        <v>154</v>
      </c>
    </row>
    <row r="1797" s="14" customFormat="1">
      <c r="A1797" s="14"/>
      <c r="B1797" s="193"/>
      <c r="C1797" s="14"/>
      <c r="D1797" s="186" t="s">
        <v>166</v>
      </c>
      <c r="E1797" s="194" t="s">
        <v>3</v>
      </c>
      <c r="F1797" s="195" t="s">
        <v>1214</v>
      </c>
      <c r="G1797" s="14"/>
      <c r="H1797" s="196">
        <v>-3.0299999999999998</v>
      </c>
      <c r="I1797" s="197"/>
      <c r="J1797" s="14"/>
      <c r="K1797" s="14"/>
      <c r="L1797" s="193"/>
      <c r="M1797" s="198"/>
      <c r="N1797" s="199"/>
      <c r="O1797" s="199"/>
      <c r="P1797" s="199"/>
      <c r="Q1797" s="199"/>
      <c r="R1797" s="199"/>
      <c r="S1797" s="199"/>
      <c r="T1797" s="20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194" t="s">
        <v>166</v>
      </c>
      <c r="AU1797" s="194" t="s">
        <v>82</v>
      </c>
      <c r="AV1797" s="14" t="s">
        <v>82</v>
      </c>
      <c r="AW1797" s="14" t="s">
        <v>34</v>
      </c>
      <c r="AX1797" s="14" t="s">
        <v>72</v>
      </c>
      <c r="AY1797" s="194" t="s">
        <v>154</v>
      </c>
    </row>
    <row r="1798" s="14" customFormat="1">
      <c r="A1798" s="14"/>
      <c r="B1798" s="193"/>
      <c r="C1798" s="14"/>
      <c r="D1798" s="186" t="s">
        <v>166</v>
      </c>
      <c r="E1798" s="194" t="s">
        <v>3</v>
      </c>
      <c r="F1798" s="195" t="s">
        <v>1218</v>
      </c>
      <c r="G1798" s="14"/>
      <c r="H1798" s="196">
        <v>-1.204</v>
      </c>
      <c r="I1798" s="197"/>
      <c r="J1798" s="14"/>
      <c r="K1798" s="14"/>
      <c r="L1798" s="193"/>
      <c r="M1798" s="198"/>
      <c r="N1798" s="199"/>
      <c r="O1798" s="199"/>
      <c r="P1798" s="199"/>
      <c r="Q1798" s="199"/>
      <c r="R1798" s="199"/>
      <c r="S1798" s="199"/>
      <c r="T1798" s="20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194" t="s">
        <v>166</v>
      </c>
      <c r="AU1798" s="194" t="s">
        <v>82</v>
      </c>
      <c r="AV1798" s="14" t="s">
        <v>82</v>
      </c>
      <c r="AW1798" s="14" t="s">
        <v>34</v>
      </c>
      <c r="AX1798" s="14" t="s">
        <v>72</v>
      </c>
      <c r="AY1798" s="194" t="s">
        <v>154</v>
      </c>
    </row>
    <row r="1799" s="13" customFormat="1">
      <c r="A1799" s="13"/>
      <c r="B1799" s="185"/>
      <c r="C1799" s="13"/>
      <c r="D1799" s="186" t="s">
        <v>166</v>
      </c>
      <c r="E1799" s="187" t="s">
        <v>3</v>
      </c>
      <c r="F1799" s="188" t="s">
        <v>1227</v>
      </c>
      <c r="G1799" s="13"/>
      <c r="H1799" s="187" t="s">
        <v>3</v>
      </c>
      <c r="I1799" s="189"/>
      <c r="J1799" s="13"/>
      <c r="K1799" s="13"/>
      <c r="L1799" s="185"/>
      <c r="M1799" s="190"/>
      <c r="N1799" s="191"/>
      <c r="O1799" s="191"/>
      <c r="P1799" s="191"/>
      <c r="Q1799" s="191"/>
      <c r="R1799" s="191"/>
      <c r="S1799" s="191"/>
      <c r="T1799" s="19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187" t="s">
        <v>166</v>
      </c>
      <c r="AU1799" s="187" t="s">
        <v>82</v>
      </c>
      <c r="AV1799" s="13" t="s">
        <v>80</v>
      </c>
      <c r="AW1799" s="13" t="s">
        <v>34</v>
      </c>
      <c r="AX1799" s="13" t="s">
        <v>72</v>
      </c>
      <c r="AY1799" s="187" t="s">
        <v>154</v>
      </c>
    </row>
    <row r="1800" s="14" customFormat="1">
      <c r="A1800" s="14"/>
      <c r="B1800" s="193"/>
      <c r="C1800" s="14"/>
      <c r="D1800" s="186" t="s">
        <v>166</v>
      </c>
      <c r="E1800" s="194" t="s">
        <v>3</v>
      </c>
      <c r="F1800" s="195" t="s">
        <v>1228</v>
      </c>
      <c r="G1800" s="14"/>
      <c r="H1800" s="196">
        <v>36.322000000000003</v>
      </c>
      <c r="I1800" s="197"/>
      <c r="J1800" s="14"/>
      <c r="K1800" s="14"/>
      <c r="L1800" s="193"/>
      <c r="M1800" s="198"/>
      <c r="N1800" s="199"/>
      <c r="O1800" s="199"/>
      <c r="P1800" s="199"/>
      <c r="Q1800" s="199"/>
      <c r="R1800" s="199"/>
      <c r="S1800" s="199"/>
      <c r="T1800" s="200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194" t="s">
        <v>166</v>
      </c>
      <c r="AU1800" s="194" t="s">
        <v>82</v>
      </c>
      <c r="AV1800" s="14" t="s">
        <v>82</v>
      </c>
      <c r="AW1800" s="14" t="s">
        <v>34</v>
      </c>
      <c r="AX1800" s="14" t="s">
        <v>72</v>
      </c>
      <c r="AY1800" s="194" t="s">
        <v>154</v>
      </c>
    </row>
    <row r="1801" s="14" customFormat="1">
      <c r="A1801" s="14"/>
      <c r="B1801" s="193"/>
      <c r="C1801" s="14"/>
      <c r="D1801" s="186" t="s">
        <v>166</v>
      </c>
      <c r="E1801" s="194" t="s">
        <v>3</v>
      </c>
      <c r="F1801" s="195" t="s">
        <v>237</v>
      </c>
      <c r="G1801" s="14"/>
      <c r="H1801" s="196">
        <v>-1.5760000000000001</v>
      </c>
      <c r="I1801" s="197"/>
      <c r="J1801" s="14"/>
      <c r="K1801" s="14"/>
      <c r="L1801" s="193"/>
      <c r="M1801" s="198"/>
      <c r="N1801" s="199"/>
      <c r="O1801" s="199"/>
      <c r="P1801" s="199"/>
      <c r="Q1801" s="199"/>
      <c r="R1801" s="199"/>
      <c r="S1801" s="199"/>
      <c r="T1801" s="200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194" t="s">
        <v>166</v>
      </c>
      <c r="AU1801" s="194" t="s">
        <v>82</v>
      </c>
      <c r="AV1801" s="14" t="s">
        <v>82</v>
      </c>
      <c r="AW1801" s="14" t="s">
        <v>34</v>
      </c>
      <c r="AX1801" s="14" t="s">
        <v>72</v>
      </c>
      <c r="AY1801" s="194" t="s">
        <v>154</v>
      </c>
    </row>
    <row r="1802" s="14" customFormat="1">
      <c r="A1802" s="14"/>
      <c r="B1802" s="193"/>
      <c r="C1802" s="14"/>
      <c r="D1802" s="186" t="s">
        <v>166</v>
      </c>
      <c r="E1802" s="194" t="s">
        <v>3</v>
      </c>
      <c r="F1802" s="195" t="s">
        <v>1218</v>
      </c>
      <c r="G1802" s="14"/>
      <c r="H1802" s="196">
        <v>-1.204</v>
      </c>
      <c r="I1802" s="197"/>
      <c r="J1802" s="14"/>
      <c r="K1802" s="14"/>
      <c r="L1802" s="193"/>
      <c r="M1802" s="198"/>
      <c r="N1802" s="199"/>
      <c r="O1802" s="199"/>
      <c r="P1802" s="199"/>
      <c r="Q1802" s="199"/>
      <c r="R1802" s="199"/>
      <c r="S1802" s="199"/>
      <c r="T1802" s="200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194" t="s">
        <v>166</v>
      </c>
      <c r="AU1802" s="194" t="s">
        <v>82</v>
      </c>
      <c r="AV1802" s="14" t="s">
        <v>82</v>
      </c>
      <c r="AW1802" s="14" t="s">
        <v>34</v>
      </c>
      <c r="AX1802" s="14" t="s">
        <v>72</v>
      </c>
      <c r="AY1802" s="194" t="s">
        <v>154</v>
      </c>
    </row>
    <row r="1803" s="14" customFormat="1">
      <c r="A1803" s="14"/>
      <c r="B1803" s="193"/>
      <c r="C1803" s="14"/>
      <c r="D1803" s="186" t="s">
        <v>166</v>
      </c>
      <c r="E1803" s="194" t="s">
        <v>3</v>
      </c>
      <c r="F1803" s="195" t="s">
        <v>232</v>
      </c>
      <c r="G1803" s="14"/>
      <c r="H1803" s="196">
        <v>-1.379</v>
      </c>
      <c r="I1803" s="197"/>
      <c r="J1803" s="14"/>
      <c r="K1803" s="14"/>
      <c r="L1803" s="193"/>
      <c r="M1803" s="198"/>
      <c r="N1803" s="199"/>
      <c r="O1803" s="199"/>
      <c r="P1803" s="199"/>
      <c r="Q1803" s="199"/>
      <c r="R1803" s="199"/>
      <c r="S1803" s="199"/>
      <c r="T1803" s="200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194" t="s">
        <v>166</v>
      </c>
      <c r="AU1803" s="194" t="s">
        <v>82</v>
      </c>
      <c r="AV1803" s="14" t="s">
        <v>82</v>
      </c>
      <c r="AW1803" s="14" t="s">
        <v>34</v>
      </c>
      <c r="AX1803" s="14" t="s">
        <v>72</v>
      </c>
      <c r="AY1803" s="194" t="s">
        <v>154</v>
      </c>
    </row>
    <row r="1804" s="13" customFormat="1">
      <c r="A1804" s="13"/>
      <c r="B1804" s="185"/>
      <c r="C1804" s="13"/>
      <c r="D1804" s="186" t="s">
        <v>166</v>
      </c>
      <c r="E1804" s="187" t="s">
        <v>3</v>
      </c>
      <c r="F1804" s="188" t="s">
        <v>246</v>
      </c>
      <c r="G1804" s="13"/>
      <c r="H1804" s="187" t="s">
        <v>3</v>
      </c>
      <c r="I1804" s="189"/>
      <c r="J1804" s="13"/>
      <c r="K1804" s="13"/>
      <c r="L1804" s="185"/>
      <c r="M1804" s="190"/>
      <c r="N1804" s="191"/>
      <c r="O1804" s="191"/>
      <c r="P1804" s="191"/>
      <c r="Q1804" s="191"/>
      <c r="R1804" s="191"/>
      <c r="S1804" s="191"/>
      <c r="T1804" s="19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187" t="s">
        <v>166</v>
      </c>
      <c r="AU1804" s="187" t="s">
        <v>82</v>
      </c>
      <c r="AV1804" s="13" t="s">
        <v>80</v>
      </c>
      <c r="AW1804" s="13" t="s">
        <v>34</v>
      </c>
      <c r="AX1804" s="13" t="s">
        <v>72</v>
      </c>
      <c r="AY1804" s="187" t="s">
        <v>154</v>
      </c>
    </row>
    <row r="1805" s="14" customFormat="1">
      <c r="A1805" s="14"/>
      <c r="B1805" s="193"/>
      <c r="C1805" s="14"/>
      <c r="D1805" s="186" t="s">
        <v>166</v>
      </c>
      <c r="E1805" s="194" t="s">
        <v>3</v>
      </c>
      <c r="F1805" s="195" t="s">
        <v>1229</v>
      </c>
      <c r="G1805" s="14"/>
      <c r="H1805" s="196">
        <v>58.121000000000002</v>
      </c>
      <c r="I1805" s="197"/>
      <c r="J1805" s="14"/>
      <c r="K1805" s="14"/>
      <c r="L1805" s="193"/>
      <c r="M1805" s="198"/>
      <c r="N1805" s="199"/>
      <c r="O1805" s="199"/>
      <c r="P1805" s="199"/>
      <c r="Q1805" s="199"/>
      <c r="R1805" s="199"/>
      <c r="S1805" s="199"/>
      <c r="T1805" s="20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194" t="s">
        <v>166</v>
      </c>
      <c r="AU1805" s="194" t="s">
        <v>82</v>
      </c>
      <c r="AV1805" s="14" t="s">
        <v>82</v>
      </c>
      <c r="AW1805" s="14" t="s">
        <v>34</v>
      </c>
      <c r="AX1805" s="14" t="s">
        <v>72</v>
      </c>
      <c r="AY1805" s="194" t="s">
        <v>154</v>
      </c>
    </row>
    <row r="1806" s="14" customFormat="1">
      <c r="A1806" s="14"/>
      <c r="B1806" s="193"/>
      <c r="C1806" s="14"/>
      <c r="D1806" s="186" t="s">
        <v>166</v>
      </c>
      <c r="E1806" s="194" t="s">
        <v>3</v>
      </c>
      <c r="F1806" s="195" t="s">
        <v>1230</v>
      </c>
      <c r="G1806" s="14"/>
      <c r="H1806" s="196">
        <v>-2.222</v>
      </c>
      <c r="I1806" s="197"/>
      <c r="J1806" s="14"/>
      <c r="K1806" s="14"/>
      <c r="L1806" s="193"/>
      <c r="M1806" s="198"/>
      <c r="N1806" s="199"/>
      <c r="O1806" s="199"/>
      <c r="P1806" s="199"/>
      <c r="Q1806" s="199"/>
      <c r="R1806" s="199"/>
      <c r="S1806" s="199"/>
      <c r="T1806" s="200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194" t="s">
        <v>166</v>
      </c>
      <c r="AU1806" s="194" t="s">
        <v>82</v>
      </c>
      <c r="AV1806" s="14" t="s">
        <v>82</v>
      </c>
      <c r="AW1806" s="14" t="s">
        <v>34</v>
      </c>
      <c r="AX1806" s="14" t="s">
        <v>72</v>
      </c>
      <c r="AY1806" s="194" t="s">
        <v>154</v>
      </c>
    </row>
    <row r="1807" s="14" customFormat="1">
      <c r="A1807" s="14"/>
      <c r="B1807" s="193"/>
      <c r="C1807" s="14"/>
      <c r="D1807" s="186" t="s">
        <v>166</v>
      </c>
      <c r="E1807" s="194" t="s">
        <v>3</v>
      </c>
      <c r="F1807" s="195" t="s">
        <v>248</v>
      </c>
      <c r="G1807" s="14"/>
      <c r="H1807" s="196">
        <v>-1.7729999999999999</v>
      </c>
      <c r="I1807" s="197"/>
      <c r="J1807" s="14"/>
      <c r="K1807" s="14"/>
      <c r="L1807" s="193"/>
      <c r="M1807" s="198"/>
      <c r="N1807" s="199"/>
      <c r="O1807" s="199"/>
      <c r="P1807" s="199"/>
      <c r="Q1807" s="199"/>
      <c r="R1807" s="199"/>
      <c r="S1807" s="199"/>
      <c r="T1807" s="200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194" t="s">
        <v>166</v>
      </c>
      <c r="AU1807" s="194" t="s">
        <v>82</v>
      </c>
      <c r="AV1807" s="14" t="s">
        <v>82</v>
      </c>
      <c r="AW1807" s="14" t="s">
        <v>34</v>
      </c>
      <c r="AX1807" s="14" t="s">
        <v>72</v>
      </c>
      <c r="AY1807" s="194" t="s">
        <v>154</v>
      </c>
    </row>
    <row r="1808" s="14" customFormat="1">
      <c r="A1808" s="14"/>
      <c r="B1808" s="193"/>
      <c r="C1808" s="14"/>
      <c r="D1808" s="186" t="s">
        <v>166</v>
      </c>
      <c r="E1808" s="194" t="s">
        <v>3</v>
      </c>
      <c r="F1808" s="195" t="s">
        <v>237</v>
      </c>
      <c r="G1808" s="14"/>
      <c r="H1808" s="196">
        <v>-1.5760000000000001</v>
      </c>
      <c r="I1808" s="197"/>
      <c r="J1808" s="14"/>
      <c r="K1808" s="14"/>
      <c r="L1808" s="193"/>
      <c r="M1808" s="198"/>
      <c r="N1808" s="199"/>
      <c r="O1808" s="199"/>
      <c r="P1808" s="199"/>
      <c r="Q1808" s="199"/>
      <c r="R1808" s="199"/>
      <c r="S1808" s="199"/>
      <c r="T1808" s="200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194" t="s">
        <v>166</v>
      </c>
      <c r="AU1808" s="194" t="s">
        <v>82</v>
      </c>
      <c r="AV1808" s="14" t="s">
        <v>82</v>
      </c>
      <c r="AW1808" s="14" t="s">
        <v>34</v>
      </c>
      <c r="AX1808" s="14" t="s">
        <v>72</v>
      </c>
      <c r="AY1808" s="194" t="s">
        <v>154</v>
      </c>
    </row>
    <row r="1809" s="14" customFormat="1">
      <c r="A1809" s="14"/>
      <c r="B1809" s="193"/>
      <c r="C1809" s="14"/>
      <c r="D1809" s="186" t="s">
        <v>166</v>
      </c>
      <c r="E1809" s="194" t="s">
        <v>3</v>
      </c>
      <c r="F1809" s="195" t="s">
        <v>714</v>
      </c>
      <c r="G1809" s="14"/>
      <c r="H1809" s="196">
        <v>-1.843</v>
      </c>
      <c r="I1809" s="197"/>
      <c r="J1809" s="14"/>
      <c r="K1809" s="14"/>
      <c r="L1809" s="193"/>
      <c r="M1809" s="198"/>
      <c r="N1809" s="199"/>
      <c r="O1809" s="199"/>
      <c r="P1809" s="199"/>
      <c r="Q1809" s="199"/>
      <c r="R1809" s="199"/>
      <c r="S1809" s="199"/>
      <c r="T1809" s="200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194" t="s">
        <v>166</v>
      </c>
      <c r="AU1809" s="194" t="s">
        <v>82</v>
      </c>
      <c r="AV1809" s="14" t="s">
        <v>82</v>
      </c>
      <c r="AW1809" s="14" t="s">
        <v>34</v>
      </c>
      <c r="AX1809" s="14" t="s">
        <v>72</v>
      </c>
      <c r="AY1809" s="194" t="s">
        <v>154</v>
      </c>
    </row>
    <row r="1810" s="13" customFormat="1">
      <c r="A1810" s="13"/>
      <c r="B1810" s="185"/>
      <c r="C1810" s="13"/>
      <c r="D1810" s="186" t="s">
        <v>166</v>
      </c>
      <c r="E1810" s="187" t="s">
        <v>3</v>
      </c>
      <c r="F1810" s="188" t="s">
        <v>1231</v>
      </c>
      <c r="G1810" s="13"/>
      <c r="H1810" s="187" t="s">
        <v>3</v>
      </c>
      <c r="I1810" s="189"/>
      <c r="J1810" s="13"/>
      <c r="K1810" s="13"/>
      <c r="L1810" s="185"/>
      <c r="M1810" s="190"/>
      <c r="N1810" s="191"/>
      <c r="O1810" s="191"/>
      <c r="P1810" s="191"/>
      <c r="Q1810" s="191"/>
      <c r="R1810" s="191"/>
      <c r="S1810" s="191"/>
      <c r="T1810" s="19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187" t="s">
        <v>166</v>
      </c>
      <c r="AU1810" s="187" t="s">
        <v>82</v>
      </c>
      <c r="AV1810" s="13" t="s">
        <v>80</v>
      </c>
      <c r="AW1810" s="13" t="s">
        <v>34</v>
      </c>
      <c r="AX1810" s="13" t="s">
        <v>72</v>
      </c>
      <c r="AY1810" s="187" t="s">
        <v>154</v>
      </c>
    </row>
    <row r="1811" s="14" customFormat="1">
      <c r="A1811" s="14"/>
      <c r="B1811" s="193"/>
      <c r="C1811" s="14"/>
      <c r="D1811" s="186" t="s">
        <v>166</v>
      </c>
      <c r="E1811" s="194" t="s">
        <v>3</v>
      </c>
      <c r="F1811" s="195" t="s">
        <v>1232</v>
      </c>
      <c r="G1811" s="14"/>
      <c r="H1811" s="196">
        <v>26.875</v>
      </c>
      <c r="I1811" s="197"/>
      <c r="J1811" s="14"/>
      <c r="K1811" s="14"/>
      <c r="L1811" s="193"/>
      <c r="M1811" s="198"/>
      <c r="N1811" s="199"/>
      <c r="O1811" s="199"/>
      <c r="P1811" s="199"/>
      <c r="Q1811" s="199"/>
      <c r="R1811" s="199"/>
      <c r="S1811" s="199"/>
      <c r="T1811" s="200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194" t="s">
        <v>166</v>
      </c>
      <c r="AU1811" s="194" t="s">
        <v>82</v>
      </c>
      <c r="AV1811" s="14" t="s">
        <v>82</v>
      </c>
      <c r="AW1811" s="14" t="s">
        <v>34</v>
      </c>
      <c r="AX1811" s="14" t="s">
        <v>72</v>
      </c>
      <c r="AY1811" s="194" t="s">
        <v>154</v>
      </c>
    </row>
    <row r="1812" s="14" customFormat="1">
      <c r="A1812" s="14"/>
      <c r="B1812" s="193"/>
      <c r="C1812" s="14"/>
      <c r="D1812" s="186" t="s">
        <v>166</v>
      </c>
      <c r="E1812" s="194" t="s">
        <v>3</v>
      </c>
      <c r="F1812" s="195" t="s">
        <v>412</v>
      </c>
      <c r="G1812" s="14"/>
      <c r="H1812" s="196">
        <v>-6.3040000000000003</v>
      </c>
      <c r="I1812" s="197"/>
      <c r="J1812" s="14"/>
      <c r="K1812" s="14"/>
      <c r="L1812" s="193"/>
      <c r="M1812" s="198"/>
      <c r="N1812" s="199"/>
      <c r="O1812" s="199"/>
      <c r="P1812" s="199"/>
      <c r="Q1812" s="199"/>
      <c r="R1812" s="199"/>
      <c r="S1812" s="199"/>
      <c r="T1812" s="200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194" t="s">
        <v>166</v>
      </c>
      <c r="AU1812" s="194" t="s">
        <v>82</v>
      </c>
      <c r="AV1812" s="14" t="s">
        <v>82</v>
      </c>
      <c r="AW1812" s="14" t="s">
        <v>34</v>
      </c>
      <c r="AX1812" s="14" t="s">
        <v>72</v>
      </c>
      <c r="AY1812" s="194" t="s">
        <v>154</v>
      </c>
    </row>
    <row r="1813" s="14" customFormat="1">
      <c r="A1813" s="14"/>
      <c r="B1813" s="193"/>
      <c r="C1813" s="14"/>
      <c r="D1813" s="186" t="s">
        <v>166</v>
      </c>
      <c r="E1813" s="194" t="s">
        <v>3</v>
      </c>
      <c r="F1813" s="195" t="s">
        <v>248</v>
      </c>
      <c r="G1813" s="14"/>
      <c r="H1813" s="196">
        <v>-1.7729999999999999</v>
      </c>
      <c r="I1813" s="197"/>
      <c r="J1813" s="14"/>
      <c r="K1813" s="14"/>
      <c r="L1813" s="193"/>
      <c r="M1813" s="198"/>
      <c r="N1813" s="199"/>
      <c r="O1813" s="199"/>
      <c r="P1813" s="199"/>
      <c r="Q1813" s="199"/>
      <c r="R1813" s="199"/>
      <c r="S1813" s="199"/>
      <c r="T1813" s="200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194" t="s">
        <v>166</v>
      </c>
      <c r="AU1813" s="194" t="s">
        <v>82</v>
      </c>
      <c r="AV1813" s="14" t="s">
        <v>82</v>
      </c>
      <c r="AW1813" s="14" t="s">
        <v>34</v>
      </c>
      <c r="AX1813" s="14" t="s">
        <v>72</v>
      </c>
      <c r="AY1813" s="194" t="s">
        <v>154</v>
      </c>
    </row>
    <row r="1814" s="14" customFormat="1">
      <c r="A1814" s="14"/>
      <c r="B1814" s="193"/>
      <c r="C1814" s="14"/>
      <c r="D1814" s="186" t="s">
        <v>166</v>
      </c>
      <c r="E1814" s="194" t="s">
        <v>3</v>
      </c>
      <c r="F1814" s="195" t="s">
        <v>236</v>
      </c>
      <c r="G1814" s="14"/>
      <c r="H1814" s="196">
        <v>-2.758</v>
      </c>
      <c r="I1814" s="197"/>
      <c r="J1814" s="14"/>
      <c r="K1814" s="14"/>
      <c r="L1814" s="193"/>
      <c r="M1814" s="198"/>
      <c r="N1814" s="199"/>
      <c r="O1814" s="199"/>
      <c r="P1814" s="199"/>
      <c r="Q1814" s="199"/>
      <c r="R1814" s="199"/>
      <c r="S1814" s="199"/>
      <c r="T1814" s="200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194" t="s">
        <v>166</v>
      </c>
      <c r="AU1814" s="194" t="s">
        <v>82</v>
      </c>
      <c r="AV1814" s="14" t="s">
        <v>82</v>
      </c>
      <c r="AW1814" s="14" t="s">
        <v>34</v>
      </c>
      <c r="AX1814" s="14" t="s">
        <v>72</v>
      </c>
      <c r="AY1814" s="194" t="s">
        <v>154</v>
      </c>
    </row>
    <row r="1815" s="13" customFormat="1">
      <c r="A1815" s="13"/>
      <c r="B1815" s="185"/>
      <c r="C1815" s="13"/>
      <c r="D1815" s="186" t="s">
        <v>166</v>
      </c>
      <c r="E1815" s="187" t="s">
        <v>3</v>
      </c>
      <c r="F1815" s="188" t="s">
        <v>1233</v>
      </c>
      <c r="G1815" s="13"/>
      <c r="H1815" s="187" t="s">
        <v>3</v>
      </c>
      <c r="I1815" s="189"/>
      <c r="J1815" s="13"/>
      <c r="K1815" s="13"/>
      <c r="L1815" s="185"/>
      <c r="M1815" s="190"/>
      <c r="N1815" s="191"/>
      <c r="O1815" s="191"/>
      <c r="P1815" s="191"/>
      <c r="Q1815" s="191"/>
      <c r="R1815" s="191"/>
      <c r="S1815" s="191"/>
      <c r="T1815" s="19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187" t="s">
        <v>166</v>
      </c>
      <c r="AU1815" s="187" t="s">
        <v>82</v>
      </c>
      <c r="AV1815" s="13" t="s">
        <v>80</v>
      </c>
      <c r="AW1815" s="13" t="s">
        <v>34</v>
      </c>
      <c r="AX1815" s="13" t="s">
        <v>72</v>
      </c>
      <c r="AY1815" s="187" t="s">
        <v>154</v>
      </c>
    </row>
    <row r="1816" s="14" customFormat="1">
      <c r="A1816" s="14"/>
      <c r="B1816" s="193"/>
      <c r="C1816" s="14"/>
      <c r="D1816" s="186" t="s">
        <v>166</v>
      </c>
      <c r="E1816" s="194" t="s">
        <v>3</v>
      </c>
      <c r="F1816" s="195" t="s">
        <v>413</v>
      </c>
      <c r="G1816" s="14"/>
      <c r="H1816" s="196">
        <v>46.600000000000001</v>
      </c>
      <c r="I1816" s="197"/>
      <c r="J1816" s="14"/>
      <c r="K1816" s="14"/>
      <c r="L1816" s="193"/>
      <c r="M1816" s="198"/>
      <c r="N1816" s="199"/>
      <c r="O1816" s="199"/>
      <c r="P1816" s="199"/>
      <c r="Q1816" s="199"/>
      <c r="R1816" s="199"/>
      <c r="S1816" s="199"/>
      <c r="T1816" s="200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194" t="s">
        <v>166</v>
      </c>
      <c r="AU1816" s="194" t="s">
        <v>82</v>
      </c>
      <c r="AV1816" s="14" t="s">
        <v>82</v>
      </c>
      <c r="AW1816" s="14" t="s">
        <v>34</v>
      </c>
      <c r="AX1816" s="14" t="s">
        <v>72</v>
      </c>
      <c r="AY1816" s="194" t="s">
        <v>154</v>
      </c>
    </row>
    <row r="1817" s="14" customFormat="1">
      <c r="A1817" s="14"/>
      <c r="B1817" s="193"/>
      <c r="C1817" s="14"/>
      <c r="D1817" s="186" t="s">
        <v>166</v>
      </c>
      <c r="E1817" s="194" t="s">
        <v>3</v>
      </c>
      <c r="F1817" s="195" t="s">
        <v>237</v>
      </c>
      <c r="G1817" s="14"/>
      <c r="H1817" s="196">
        <v>-1.5760000000000001</v>
      </c>
      <c r="I1817" s="197"/>
      <c r="J1817" s="14"/>
      <c r="K1817" s="14"/>
      <c r="L1817" s="193"/>
      <c r="M1817" s="198"/>
      <c r="N1817" s="199"/>
      <c r="O1817" s="199"/>
      <c r="P1817" s="199"/>
      <c r="Q1817" s="199"/>
      <c r="R1817" s="199"/>
      <c r="S1817" s="199"/>
      <c r="T1817" s="20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194" t="s">
        <v>166</v>
      </c>
      <c r="AU1817" s="194" t="s">
        <v>82</v>
      </c>
      <c r="AV1817" s="14" t="s">
        <v>82</v>
      </c>
      <c r="AW1817" s="14" t="s">
        <v>34</v>
      </c>
      <c r="AX1817" s="14" t="s">
        <v>72</v>
      </c>
      <c r="AY1817" s="194" t="s">
        <v>154</v>
      </c>
    </row>
    <row r="1818" s="14" customFormat="1">
      <c r="A1818" s="14"/>
      <c r="B1818" s="193"/>
      <c r="C1818" s="14"/>
      <c r="D1818" s="186" t="s">
        <v>166</v>
      </c>
      <c r="E1818" s="194" t="s">
        <v>3</v>
      </c>
      <c r="F1818" s="195" t="s">
        <v>715</v>
      </c>
      <c r="G1818" s="14"/>
      <c r="H1818" s="196">
        <v>-1.44</v>
      </c>
      <c r="I1818" s="197"/>
      <c r="J1818" s="14"/>
      <c r="K1818" s="14"/>
      <c r="L1818" s="193"/>
      <c r="M1818" s="198"/>
      <c r="N1818" s="199"/>
      <c r="O1818" s="199"/>
      <c r="P1818" s="199"/>
      <c r="Q1818" s="199"/>
      <c r="R1818" s="199"/>
      <c r="S1818" s="199"/>
      <c r="T1818" s="20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194" t="s">
        <v>166</v>
      </c>
      <c r="AU1818" s="194" t="s">
        <v>82</v>
      </c>
      <c r="AV1818" s="14" t="s">
        <v>82</v>
      </c>
      <c r="AW1818" s="14" t="s">
        <v>34</v>
      </c>
      <c r="AX1818" s="14" t="s">
        <v>72</v>
      </c>
      <c r="AY1818" s="194" t="s">
        <v>154</v>
      </c>
    </row>
    <row r="1819" s="13" customFormat="1">
      <c r="A1819" s="13"/>
      <c r="B1819" s="185"/>
      <c r="C1819" s="13"/>
      <c r="D1819" s="186" t="s">
        <v>166</v>
      </c>
      <c r="E1819" s="187" t="s">
        <v>3</v>
      </c>
      <c r="F1819" s="188" t="s">
        <v>1234</v>
      </c>
      <c r="G1819" s="13"/>
      <c r="H1819" s="187" t="s">
        <v>3</v>
      </c>
      <c r="I1819" s="189"/>
      <c r="J1819" s="13"/>
      <c r="K1819" s="13"/>
      <c r="L1819" s="185"/>
      <c r="M1819" s="190"/>
      <c r="N1819" s="191"/>
      <c r="O1819" s="191"/>
      <c r="P1819" s="191"/>
      <c r="Q1819" s="191"/>
      <c r="R1819" s="191"/>
      <c r="S1819" s="191"/>
      <c r="T1819" s="19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187" t="s">
        <v>166</v>
      </c>
      <c r="AU1819" s="187" t="s">
        <v>82</v>
      </c>
      <c r="AV1819" s="13" t="s">
        <v>80</v>
      </c>
      <c r="AW1819" s="13" t="s">
        <v>34</v>
      </c>
      <c r="AX1819" s="13" t="s">
        <v>72</v>
      </c>
      <c r="AY1819" s="187" t="s">
        <v>154</v>
      </c>
    </row>
    <row r="1820" s="14" customFormat="1">
      <c r="A1820" s="14"/>
      <c r="B1820" s="193"/>
      <c r="C1820" s="14"/>
      <c r="D1820" s="186" t="s">
        <v>166</v>
      </c>
      <c r="E1820" s="194" t="s">
        <v>3</v>
      </c>
      <c r="F1820" s="195" t="s">
        <v>1235</v>
      </c>
      <c r="G1820" s="14"/>
      <c r="H1820" s="196">
        <v>40.350000000000001</v>
      </c>
      <c r="I1820" s="197"/>
      <c r="J1820" s="14"/>
      <c r="K1820" s="14"/>
      <c r="L1820" s="193"/>
      <c r="M1820" s="198"/>
      <c r="N1820" s="199"/>
      <c r="O1820" s="199"/>
      <c r="P1820" s="199"/>
      <c r="Q1820" s="199"/>
      <c r="R1820" s="199"/>
      <c r="S1820" s="199"/>
      <c r="T1820" s="20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194" t="s">
        <v>166</v>
      </c>
      <c r="AU1820" s="194" t="s">
        <v>82</v>
      </c>
      <c r="AV1820" s="14" t="s">
        <v>82</v>
      </c>
      <c r="AW1820" s="14" t="s">
        <v>34</v>
      </c>
      <c r="AX1820" s="14" t="s">
        <v>72</v>
      </c>
      <c r="AY1820" s="194" t="s">
        <v>154</v>
      </c>
    </row>
    <row r="1821" s="14" customFormat="1">
      <c r="A1821" s="14"/>
      <c r="B1821" s="193"/>
      <c r="C1821" s="14"/>
      <c r="D1821" s="186" t="s">
        <v>166</v>
      </c>
      <c r="E1821" s="194" t="s">
        <v>3</v>
      </c>
      <c r="F1821" s="195" t="s">
        <v>237</v>
      </c>
      <c r="G1821" s="14"/>
      <c r="H1821" s="196">
        <v>-1.5760000000000001</v>
      </c>
      <c r="I1821" s="197"/>
      <c r="J1821" s="14"/>
      <c r="K1821" s="14"/>
      <c r="L1821" s="193"/>
      <c r="M1821" s="198"/>
      <c r="N1821" s="199"/>
      <c r="O1821" s="199"/>
      <c r="P1821" s="199"/>
      <c r="Q1821" s="199"/>
      <c r="R1821" s="199"/>
      <c r="S1821" s="199"/>
      <c r="T1821" s="20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194" t="s">
        <v>166</v>
      </c>
      <c r="AU1821" s="194" t="s">
        <v>82</v>
      </c>
      <c r="AV1821" s="14" t="s">
        <v>82</v>
      </c>
      <c r="AW1821" s="14" t="s">
        <v>34</v>
      </c>
      <c r="AX1821" s="14" t="s">
        <v>72</v>
      </c>
      <c r="AY1821" s="194" t="s">
        <v>154</v>
      </c>
    </row>
    <row r="1822" s="14" customFormat="1">
      <c r="A1822" s="14"/>
      <c r="B1822" s="193"/>
      <c r="C1822" s="14"/>
      <c r="D1822" s="186" t="s">
        <v>166</v>
      </c>
      <c r="E1822" s="194" t="s">
        <v>3</v>
      </c>
      <c r="F1822" s="195" t="s">
        <v>715</v>
      </c>
      <c r="G1822" s="14"/>
      <c r="H1822" s="196">
        <v>-1.44</v>
      </c>
      <c r="I1822" s="197"/>
      <c r="J1822" s="14"/>
      <c r="K1822" s="14"/>
      <c r="L1822" s="193"/>
      <c r="M1822" s="198"/>
      <c r="N1822" s="199"/>
      <c r="O1822" s="199"/>
      <c r="P1822" s="199"/>
      <c r="Q1822" s="199"/>
      <c r="R1822" s="199"/>
      <c r="S1822" s="199"/>
      <c r="T1822" s="20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194" t="s">
        <v>166</v>
      </c>
      <c r="AU1822" s="194" t="s">
        <v>82</v>
      </c>
      <c r="AV1822" s="14" t="s">
        <v>82</v>
      </c>
      <c r="AW1822" s="14" t="s">
        <v>34</v>
      </c>
      <c r="AX1822" s="14" t="s">
        <v>72</v>
      </c>
      <c r="AY1822" s="194" t="s">
        <v>154</v>
      </c>
    </row>
    <row r="1823" s="13" customFormat="1">
      <c r="A1823" s="13"/>
      <c r="B1823" s="185"/>
      <c r="C1823" s="13"/>
      <c r="D1823" s="186" t="s">
        <v>166</v>
      </c>
      <c r="E1823" s="187" t="s">
        <v>3</v>
      </c>
      <c r="F1823" s="188" t="s">
        <v>1236</v>
      </c>
      <c r="G1823" s="13"/>
      <c r="H1823" s="187" t="s">
        <v>3</v>
      </c>
      <c r="I1823" s="189"/>
      <c r="J1823" s="13"/>
      <c r="K1823" s="13"/>
      <c r="L1823" s="185"/>
      <c r="M1823" s="190"/>
      <c r="N1823" s="191"/>
      <c r="O1823" s="191"/>
      <c r="P1823" s="191"/>
      <c r="Q1823" s="191"/>
      <c r="R1823" s="191"/>
      <c r="S1823" s="191"/>
      <c r="T1823" s="19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187" t="s">
        <v>166</v>
      </c>
      <c r="AU1823" s="187" t="s">
        <v>82</v>
      </c>
      <c r="AV1823" s="13" t="s">
        <v>80</v>
      </c>
      <c r="AW1823" s="13" t="s">
        <v>34</v>
      </c>
      <c r="AX1823" s="13" t="s">
        <v>72</v>
      </c>
      <c r="AY1823" s="187" t="s">
        <v>154</v>
      </c>
    </row>
    <row r="1824" s="14" customFormat="1">
      <c r="A1824" s="14"/>
      <c r="B1824" s="193"/>
      <c r="C1824" s="14"/>
      <c r="D1824" s="186" t="s">
        <v>166</v>
      </c>
      <c r="E1824" s="194" t="s">
        <v>3</v>
      </c>
      <c r="F1824" s="195" t="s">
        <v>1237</v>
      </c>
      <c r="G1824" s="14"/>
      <c r="H1824" s="196">
        <v>40.924999999999997</v>
      </c>
      <c r="I1824" s="197"/>
      <c r="J1824" s="14"/>
      <c r="K1824" s="14"/>
      <c r="L1824" s="193"/>
      <c r="M1824" s="198"/>
      <c r="N1824" s="199"/>
      <c r="O1824" s="199"/>
      <c r="P1824" s="199"/>
      <c r="Q1824" s="199"/>
      <c r="R1824" s="199"/>
      <c r="S1824" s="199"/>
      <c r="T1824" s="20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194" t="s">
        <v>166</v>
      </c>
      <c r="AU1824" s="194" t="s">
        <v>82</v>
      </c>
      <c r="AV1824" s="14" t="s">
        <v>82</v>
      </c>
      <c r="AW1824" s="14" t="s">
        <v>34</v>
      </c>
      <c r="AX1824" s="14" t="s">
        <v>72</v>
      </c>
      <c r="AY1824" s="194" t="s">
        <v>154</v>
      </c>
    </row>
    <row r="1825" s="14" customFormat="1">
      <c r="A1825" s="14"/>
      <c r="B1825" s="193"/>
      <c r="C1825" s="14"/>
      <c r="D1825" s="186" t="s">
        <v>166</v>
      </c>
      <c r="E1825" s="194" t="s">
        <v>3</v>
      </c>
      <c r="F1825" s="195" t="s">
        <v>237</v>
      </c>
      <c r="G1825" s="14"/>
      <c r="H1825" s="196">
        <v>-1.5760000000000001</v>
      </c>
      <c r="I1825" s="197"/>
      <c r="J1825" s="14"/>
      <c r="K1825" s="14"/>
      <c r="L1825" s="193"/>
      <c r="M1825" s="198"/>
      <c r="N1825" s="199"/>
      <c r="O1825" s="199"/>
      <c r="P1825" s="199"/>
      <c r="Q1825" s="199"/>
      <c r="R1825" s="199"/>
      <c r="S1825" s="199"/>
      <c r="T1825" s="200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194" t="s">
        <v>166</v>
      </c>
      <c r="AU1825" s="194" t="s">
        <v>82</v>
      </c>
      <c r="AV1825" s="14" t="s">
        <v>82</v>
      </c>
      <c r="AW1825" s="14" t="s">
        <v>34</v>
      </c>
      <c r="AX1825" s="14" t="s">
        <v>72</v>
      </c>
      <c r="AY1825" s="194" t="s">
        <v>154</v>
      </c>
    </row>
    <row r="1826" s="13" customFormat="1">
      <c r="A1826" s="13"/>
      <c r="B1826" s="185"/>
      <c r="C1826" s="13"/>
      <c r="D1826" s="186" t="s">
        <v>166</v>
      </c>
      <c r="E1826" s="187" t="s">
        <v>3</v>
      </c>
      <c r="F1826" s="188" t="s">
        <v>1238</v>
      </c>
      <c r="G1826" s="13"/>
      <c r="H1826" s="187" t="s">
        <v>3</v>
      </c>
      <c r="I1826" s="189"/>
      <c r="J1826" s="13"/>
      <c r="K1826" s="13"/>
      <c r="L1826" s="185"/>
      <c r="M1826" s="190"/>
      <c r="N1826" s="191"/>
      <c r="O1826" s="191"/>
      <c r="P1826" s="191"/>
      <c r="Q1826" s="191"/>
      <c r="R1826" s="191"/>
      <c r="S1826" s="191"/>
      <c r="T1826" s="19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187" t="s">
        <v>166</v>
      </c>
      <c r="AU1826" s="187" t="s">
        <v>82</v>
      </c>
      <c r="AV1826" s="13" t="s">
        <v>80</v>
      </c>
      <c r="AW1826" s="13" t="s">
        <v>34</v>
      </c>
      <c r="AX1826" s="13" t="s">
        <v>72</v>
      </c>
      <c r="AY1826" s="187" t="s">
        <v>154</v>
      </c>
    </row>
    <row r="1827" s="14" customFormat="1">
      <c r="A1827" s="14"/>
      <c r="B1827" s="193"/>
      <c r="C1827" s="14"/>
      <c r="D1827" s="186" t="s">
        <v>166</v>
      </c>
      <c r="E1827" s="194" t="s">
        <v>3</v>
      </c>
      <c r="F1827" s="195" t="s">
        <v>1239</v>
      </c>
      <c r="G1827" s="14"/>
      <c r="H1827" s="196">
        <v>40.274999999999999</v>
      </c>
      <c r="I1827" s="197"/>
      <c r="J1827" s="14"/>
      <c r="K1827" s="14"/>
      <c r="L1827" s="193"/>
      <c r="M1827" s="198"/>
      <c r="N1827" s="199"/>
      <c r="O1827" s="199"/>
      <c r="P1827" s="199"/>
      <c r="Q1827" s="199"/>
      <c r="R1827" s="199"/>
      <c r="S1827" s="199"/>
      <c r="T1827" s="200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194" t="s">
        <v>166</v>
      </c>
      <c r="AU1827" s="194" t="s">
        <v>82</v>
      </c>
      <c r="AV1827" s="14" t="s">
        <v>82</v>
      </c>
      <c r="AW1827" s="14" t="s">
        <v>34</v>
      </c>
      <c r="AX1827" s="14" t="s">
        <v>72</v>
      </c>
      <c r="AY1827" s="194" t="s">
        <v>154</v>
      </c>
    </row>
    <row r="1828" s="14" customFormat="1">
      <c r="A1828" s="14"/>
      <c r="B1828" s="193"/>
      <c r="C1828" s="14"/>
      <c r="D1828" s="186" t="s">
        <v>166</v>
      </c>
      <c r="E1828" s="194" t="s">
        <v>3</v>
      </c>
      <c r="F1828" s="195" t="s">
        <v>237</v>
      </c>
      <c r="G1828" s="14"/>
      <c r="H1828" s="196">
        <v>-1.5760000000000001</v>
      </c>
      <c r="I1828" s="197"/>
      <c r="J1828" s="14"/>
      <c r="K1828" s="14"/>
      <c r="L1828" s="193"/>
      <c r="M1828" s="198"/>
      <c r="N1828" s="199"/>
      <c r="O1828" s="199"/>
      <c r="P1828" s="199"/>
      <c r="Q1828" s="199"/>
      <c r="R1828" s="199"/>
      <c r="S1828" s="199"/>
      <c r="T1828" s="200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194" t="s">
        <v>166</v>
      </c>
      <c r="AU1828" s="194" t="s">
        <v>82</v>
      </c>
      <c r="AV1828" s="14" t="s">
        <v>82</v>
      </c>
      <c r="AW1828" s="14" t="s">
        <v>34</v>
      </c>
      <c r="AX1828" s="14" t="s">
        <v>72</v>
      </c>
      <c r="AY1828" s="194" t="s">
        <v>154</v>
      </c>
    </row>
    <row r="1829" s="13" customFormat="1">
      <c r="A1829" s="13"/>
      <c r="B1829" s="185"/>
      <c r="C1829" s="13"/>
      <c r="D1829" s="186" t="s">
        <v>166</v>
      </c>
      <c r="E1829" s="187" t="s">
        <v>3</v>
      </c>
      <c r="F1829" s="188" t="s">
        <v>1240</v>
      </c>
      <c r="G1829" s="13"/>
      <c r="H1829" s="187" t="s">
        <v>3</v>
      </c>
      <c r="I1829" s="189"/>
      <c r="J1829" s="13"/>
      <c r="K1829" s="13"/>
      <c r="L1829" s="185"/>
      <c r="M1829" s="190"/>
      <c r="N1829" s="191"/>
      <c r="O1829" s="191"/>
      <c r="P1829" s="191"/>
      <c r="Q1829" s="191"/>
      <c r="R1829" s="191"/>
      <c r="S1829" s="191"/>
      <c r="T1829" s="19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187" t="s">
        <v>166</v>
      </c>
      <c r="AU1829" s="187" t="s">
        <v>82</v>
      </c>
      <c r="AV1829" s="13" t="s">
        <v>80</v>
      </c>
      <c r="AW1829" s="13" t="s">
        <v>34</v>
      </c>
      <c r="AX1829" s="13" t="s">
        <v>72</v>
      </c>
      <c r="AY1829" s="187" t="s">
        <v>154</v>
      </c>
    </row>
    <row r="1830" s="14" customFormat="1">
      <c r="A1830" s="14"/>
      <c r="B1830" s="193"/>
      <c r="C1830" s="14"/>
      <c r="D1830" s="186" t="s">
        <v>166</v>
      </c>
      <c r="E1830" s="194" t="s">
        <v>3</v>
      </c>
      <c r="F1830" s="195" t="s">
        <v>1241</v>
      </c>
      <c r="G1830" s="14"/>
      <c r="H1830" s="196">
        <v>39.350000000000001</v>
      </c>
      <c r="I1830" s="197"/>
      <c r="J1830" s="14"/>
      <c r="K1830" s="14"/>
      <c r="L1830" s="193"/>
      <c r="M1830" s="198"/>
      <c r="N1830" s="199"/>
      <c r="O1830" s="199"/>
      <c r="P1830" s="199"/>
      <c r="Q1830" s="199"/>
      <c r="R1830" s="199"/>
      <c r="S1830" s="199"/>
      <c r="T1830" s="20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194" t="s">
        <v>166</v>
      </c>
      <c r="AU1830" s="194" t="s">
        <v>82</v>
      </c>
      <c r="AV1830" s="14" t="s">
        <v>82</v>
      </c>
      <c r="AW1830" s="14" t="s">
        <v>34</v>
      </c>
      <c r="AX1830" s="14" t="s">
        <v>72</v>
      </c>
      <c r="AY1830" s="194" t="s">
        <v>154</v>
      </c>
    </row>
    <row r="1831" s="14" customFormat="1">
      <c r="A1831" s="14"/>
      <c r="B1831" s="193"/>
      <c r="C1831" s="14"/>
      <c r="D1831" s="186" t="s">
        <v>166</v>
      </c>
      <c r="E1831" s="194" t="s">
        <v>3</v>
      </c>
      <c r="F1831" s="195" t="s">
        <v>237</v>
      </c>
      <c r="G1831" s="14"/>
      <c r="H1831" s="196">
        <v>-1.5760000000000001</v>
      </c>
      <c r="I1831" s="197"/>
      <c r="J1831" s="14"/>
      <c r="K1831" s="14"/>
      <c r="L1831" s="193"/>
      <c r="M1831" s="198"/>
      <c r="N1831" s="199"/>
      <c r="O1831" s="199"/>
      <c r="P1831" s="199"/>
      <c r="Q1831" s="199"/>
      <c r="R1831" s="199"/>
      <c r="S1831" s="199"/>
      <c r="T1831" s="200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194" t="s">
        <v>166</v>
      </c>
      <c r="AU1831" s="194" t="s">
        <v>82</v>
      </c>
      <c r="AV1831" s="14" t="s">
        <v>82</v>
      </c>
      <c r="AW1831" s="14" t="s">
        <v>34</v>
      </c>
      <c r="AX1831" s="14" t="s">
        <v>72</v>
      </c>
      <c r="AY1831" s="194" t="s">
        <v>154</v>
      </c>
    </row>
    <row r="1832" s="14" customFormat="1">
      <c r="A1832" s="14"/>
      <c r="B1832" s="193"/>
      <c r="C1832" s="14"/>
      <c r="D1832" s="186" t="s">
        <v>166</v>
      </c>
      <c r="E1832" s="194" t="s">
        <v>3</v>
      </c>
      <c r="F1832" s="195" t="s">
        <v>715</v>
      </c>
      <c r="G1832" s="14"/>
      <c r="H1832" s="196">
        <v>-1.44</v>
      </c>
      <c r="I1832" s="197"/>
      <c r="J1832" s="14"/>
      <c r="K1832" s="14"/>
      <c r="L1832" s="193"/>
      <c r="M1832" s="198"/>
      <c r="N1832" s="199"/>
      <c r="O1832" s="199"/>
      <c r="P1832" s="199"/>
      <c r="Q1832" s="199"/>
      <c r="R1832" s="199"/>
      <c r="S1832" s="199"/>
      <c r="T1832" s="200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194" t="s">
        <v>166</v>
      </c>
      <c r="AU1832" s="194" t="s">
        <v>82</v>
      </c>
      <c r="AV1832" s="14" t="s">
        <v>82</v>
      </c>
      <c r="AW1832" s="14" t="s">
        <v>34</v>
      </c>
      <c r="AX1832" s="14" t="s">
        <v>72</v>
      </c>
      <c r="AY1832" s="194" t="s">
        <v>154</v>
      </c>
    </row>
    <row r="1833" s="13" customFormat="1">
      <c r="A1833" s="13"/>
      <c r="B1833" s="185"/>
      <c r="C1833" s="13"/>
      <c r="D1833" s="186" t="s">
        <v>166</v>
      </c>
      <c r="E1833" s="187" t="s">
        <v>3</v>
      </c>
      <c r="F1833" s="188" t="s">
        <v>907</v>
      </c>
      <c r="G1833" s="13"/>
      <c r="H1833" s="187" t="s">
        <v>3</v>
      </c>
      <c r="I1833" s="189"/>
      <c r="J1833" s="13"/>
      <c r="K1833" s="13"/>
      <c r="L1833" s="185"/>
      <c r="M1833" s="190"/>
      <c r="N1833" s="191"/>
      <c r="O1833" s="191"/>
      <c r="P1833" s="191"/>
      <c r="Q1833" s="191"/>
      <c r="R1833" s="191"/>
      <c r="S1833" s="191"/>
      <c r="T1833" s="19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187" t="s">
        <v>166</v>
      </c>
      <c r="AU1833" s="187" t="s">
        <v>82</v>
      </c>
      <c r="AV1833" s="13" t="s">
        <v>80</v>
      </c>
      <c r="AW1833" s="13" t="s">
        <v>34</v>
      </c>
      <c r="AX1833" s="13" t="s">
        <v>72</v>
      </c>
      <c r="AY1833" s="187" t="s">
        <v>154</v>
      </c>
    </row>
    <row r="1834" s="14" customFormat="1">
      <c r="A1834" s="14"/>
      <c r="B1834" s="193"/>
      <c r="C1834" s="14"/>
      <c r="D1834" s="186" t="s">
        <v>166</v>
      </c>
      <c r="E1834" s="194" t="s">
        <v>3</v>
      </c>
      <c r="F1834" s="195" t="s">
        <v>1242</v>
      </c>
      <c r="G1834" s="14"/>
      <c r="H1834" s="196">
        <v>73.477999999999994</v>
      </c>
      <c r="I1834" s="197"/>
      <c r="J1834" s="14"/>
      <c r="K1834" s="14"/>
      <c r="L1834" s="193"/>
      <c r="M1834" s="198"/>
      <c r="N1834" s="199"/>
      <c r="O1834" s="199"/>
      <c r="P1834" s="199"/>
      <c r="Q1834" s="199"/>
      <c r="R1834" s="199"/>
      <c r="S1834" s="199"/>
      <c r="T1834" s="200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194" t="s">
        <v>166</v>
      </c>
      <c r="AU1834" s="194" t="s">
        <v>82</v>
      </c>
      <c r="AV1834" s="14" t="s">
        <v>82</v>
      </c>
      <c r="AW1834" s="14" t="s">
        <v>34</v>
      </c>
      <c r="AX1834" s="14" t="s">
        <v>72</v>
      </c>
      <c r="AY1834" s="194" t="s">
        <v>154</v>
      </c>
    </row>
    <row r="1835" s="14" customFormat="1">
      <c r="A1835" s="14"/>
      <c r="B1835" s="193"/>
      <c r="C1835" s="14"/>
      <c r="D1835" s="186" t="s">
        <v>166</v>
      </c>
      <c r="E1835" s="194" t="s">
        <v>3</v>
      </c>
      <c r="F1835" s="195" t="s">
        <v>1243</v>
      </c>
      <c r="G1835" s="14"/>
      <c r="H1835" s="196">
        <v>-6.6660000000000004</v>
      </c>
      <c r="I1835" s="197"/>
      <c r="J1835" s="14"/>
      <c r="K1835" s="14"/>
      <c r="L1835" s="193"/>
      <c r="M1835" s="198"/>
      <c r="N1835" s="199"/>
      <c r="O1835" s="199"/>
      <c r="P1835" s="199"/>
      <c r="Q1835" s="199"/>
      <c r="R1835" s="199"/>
      <c r="S1835" s="199"/>
      <c r="T1835" s="200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194" t="s">
        <v>166</v>
      </c>
      <c r="AU1835" s="194" t="s">
        <v>82</v>
      </c>
      <c r="AV1835" s="14" t="s">
        <v>82</v>
      </c>
      <c r="AW1835" s="14" t="s">
        <v>34</v>
      </c>
      <c r="AX1835" s="14" t="s">
        <v>72</v>
      </c>
      <c r="AY1835" s="194" t="s">
        <v>154</v>
      </c>
    </row>
    <row r="1836" s="13" customFormat="1">
      <c r="A1836" s="13"/>
      <c r="B1836" s="185"/>
      <c r="C1836" s="13"/>
      <c r="D1836" s="186" t="s">
        <v>166</v>
      </c>
      <c r="E1836" s="187" t="s">
        <v>3</v>
      </c>
      <c r="F1836" s="188" t="s">
        <v>1249</v>
      </c>
      <c r="G1836" s="13"/>
      <c r="H1836" s="187" t="s">
        <v>3</v>
      </c>
      <c r="I1836" s="189"/>
      <c r="J1836" s="13"/>
      <c r="K1836" s="13"/>
      <c r="L1836" s="185"/>
      <c r="M1836" s="190"/>
      <c r="N1836" s="191"/>
      <c r="O1836" s="191"/>
      <c r="P1836" s="191"/>
      <c r="Q1836" s="191"/>
      <c r="R1836" s="191"/>
      <c r="S1836" s="191"/>
      <c r="T1836" s="19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187" t="s">
        <v>166</v>
      </c>
      <c r="AU1836" s="187" t="s">
        <v>82</v>
      </c>
      <c r="AV1836" s="13" t="s">
        <v>80</v>
      </c>
      <c r="AW1836" s="13" t="s">
        <v>34</v>
      </c>
      <c r="AX1836" s="13" t="s">
        <v>72</v>
      </c>
      <c r="AY1836" s="187" t="s">
        <v>154</v>
      </c>
    </row>
    <row r="1837" s="14" customFormat="1">
      <c r="A1837" s="14"/>
      <c r="B1837" s="193"/>
      <c r="C1837" s="14"/>
      <c r="D1837" s="186" t="s">
        <v>166</v>
      </c>
      <c r="E1837" s="194" t="s">
        <v>3</v>
      </c>
      <c r="F1837" s="195" t="s">
        <v>1250</v>
      </c>
      <c r="G1837" s="14"/>
      <c r="H1837" s="196">
        <v>-273.54599999999999</v>
      </c>
      <c r="I1837" s="197"/>
      <c r="J1837" s="14"/>
      <c r="K1837" s="14"/>
      <c r="L1837" s="193"/>
      <c r="M1837" s="198"/>
      <c r="N1837" s="199"/>
      <c r="O1837" s="199"/>
      <c r="P1837" s="199"/>
      <c r="Q1837" s="199"/>
      <c r="R1837" s="199"/>
      <c r="S1837" s="199"/>
      <c r="T1837" s="200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194" t="s">
        <v>166</v>
      </c>
      <c r="AU1837" s="194" t="s">
        <v>82</v>
      </c>
      <c r="AV1837" s="14" t="s">
        <v>82</v>
      </c>
      <c r="AW1837" s="14" t="s">
        <v>34</v>
      </c>
      <c r="AX1837" s="14" t="s">
        <v>72</v>
      </c>
      <c r="AY1837" s="194" t="s">
        <v>154</v>
      </c>
    </row>
    <row r="1838" s="13" customFormat="1">
      <c r="A1838" s="13"/>
      <c r="B1838" s="185"/>
      <c r="C1838" s="13"/>
      <c r="D1838" s="186" t="s">
        <v>166</v>
      </c>
      <c r="E1838" s="187" t="s">
        <v>3</v>
      </c>
      <c r="F1838" s="188" t="s">
        <v>195</v>
      </c>
      <c r="G1838" s="13"/>
      <c r="H1838" s="187" t="s">
        <v>3</v>
      </c>
      <c r="I1838" s="189"/>
      <c r="J1838" s="13"/>
      <c r="K1838" s="13"/>
      <c r="L1838" s="185"/>
      <c r="M1838" s="190"/>
      <c r="N1838" s="191"/>
      <c r="O1838" s="191"/>
      <c r="P1838" s="191"/>
      <c r="Q1838" s="191"/>
      <c r="R1838" s="191"/>
      <c r="S1838" s="191"/>
      <c r="T1838" s="19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187" t="s">
        <v>166</v>
      </c>
      <c r="AU1838" s="187" t="s">
        <v>82</v>
      </c>
      <c r="AV1838" s="13" t="s">
        <v>80</v>
      </c>
      <c r="AW1838" s="13" t="s">
        <v>34</v>
      </c>
      <c r="AX1838" s="13" t="s">
        <v>72</v>
      </c>
      <c r="AY1838" s="187" t="s">
        <v>154</v>
      </c>
    </row>
    <row r="1839" s="14" customFormat="1">
      <c r="A1839" s="14"/>
      <c r="B1839" s="193"/>
      <c r="C1839" s="14"/>
      <c r="D1839" s="186" t="s">
        <v>166</v>
      </c>
      <c r="E1839" s="194" t="s">
        <v>3</v>
      </c>
      <c r="F1839" s="195" t="s">
        <v>1256</v>
      </c>
      <c r="G1839" s="14"/>
      <c r="H1839" s="196">
        <v>6.75</v>
      </c>
      <c r="I1839" s="197"/>
      <c r="J1839" s="14"/>
      <c r="K1839" s="14"/>
      <c r="L1839" s="193"/>
      <c r="M1839" s="198"/>
      <c r="N1839" s="199"/>
      <c r="O1839" s="199"/>
      <c r="P1839" s="199"/>
      <c r="Q1839" s="199"/>
      <c r="R1839" s="199"/>
      <c r="S1839" s="199"/>
      <c r="T1839" s="200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194" t="s">
        <v>166</v>
      </c>
      <c r="AU1839" s="194" t="s">
        <v>82</v>
      </c>
      <c r="AV1839" s="14" t="s">
        <v>82</v>
      </c>
      <c r="AW1839" s="14" t="s">
        <v>34</v>
      </c>
      <c r="AX1839" s="14" t="s">
        <v>72</v>
      </c>
      <c r="AY1839" s="194" t="s">
        <v>154</v>
      </c>
    </row>
    <row r="1840" s="14" customFormat="1">
      <c r="A1840" s="14"/>
      <c r="B1840" s="193"/>
      <c r="C1840" s="14"/>
      <c r="D1840" s="186" t="s">
        <v>166</v>
      </c>
      <c r="E1840" s="194" t="s">
        <v>3</v>
      </c>
      <c r="F1840" s="195" t="s">
        <v>1257</v>
      </c>
      <c r="G1840" s="14"/>
      <c r="H1840" s="196">
        <v>2.52</v>
      </c>
      <c r="I1840" s="197"/>
      <c r="J1840" s="14"/>
      <c r="K1840" s="14"/>
      <c r="L1840" s="193"/>
      <c r="M1840" s="198"/>
      <c r="N1840" s="199"/>
      <c r="O1840" s="199"/>
      <c r="P1840" s="199"/>
      <c r="Q1840" s="199"/>
      <c r="R1840" s="199"/>
      <c r="S1840" s="199"/>
      <c r="T1840" s="200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194" t="s">
        <v>166</v>
      </c>
      <c r="AU1840" s="194" t="s">
        <v>82</v>
      </c>
      <c r="AV1840" s="14" t="s">
        <v>82</v>
      </c>
      <c r="AW1840" s="14" t="s">
        <v>34</v>
      </c>
      <c r="AX1840" s="14" t="s">
        <v>72</v>
      </c>
      <c r="AY1840" s="194" t="s">
        <v>154</v>
      </c>
    </row>
    <row r="1841" s="14" customFormat="1">
      <c r="A1841" s="14"/>
      <c r="B1841" s="193"/>
      <c r="C1841" s="14"/>
      <c r="D1841" s="186" t="s">
        <v>166</v>
      </c>
      <c r="E1841" s="194" t="s">
        <v>3</v>
      </c>
      <c r="F1841" s="195" t="s">
        <v>1258</v>
      </c>
      <c r="G1841" s="14"/>
      <c r="H1841" s="196">
        <v>2.25</v>
      </c>
      <c r="I1841" s="197"/>
      <c r="J1841" s="14"/>
      <c r="K1841" s="14"/>
      <c r="L1841" s="193"/>
      <c r="M1841" s="198"/>
      <c r="N1841" s="199"/>
      <c r="O1841" s="199"/>
      <c r="P1841" s="199"/>
      <c r="Q1841" s="199"/>
      <c r="R1841" s="199"/>
      <c r="S1841" s="199"/>
      <c r="T1841" s="200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194" t="s">
        <v>166</v>
      </c>
      <c r="AU1841" s="194" t="s">
        <v>82</v>
      </c>
      <c r="AV1841" s="14" t="s">
        <v>82</v>
      </c>
      <c r="AW1841" s="14" t="s">
        <v>34</v>
      </c>
      <c r="AX1841" s="14" t="s">
        <v>72</v>
      </c>
      <c r="AY1841" s="194" t="s">
        <v>154</v>
      </c>
    </row>
    <row r="1842" s="14" customFormat="1">
      <c r="A1842" s="14"/>
      <c r="B1842" s="193"/>
      <c r="C1842" s="14"/>
      <c r="D1842" s="186" t="s">
        <v>166</v>
      </c>
      <c r="E1842" s="194" t="s">
        <v>3</v>
      </c>
      <c r="F1842" s="195" t="s">
        <v>1259</v>
      </c>
      <c r="G1842" s="14"/>
      <c r="H1842" s="196">
        <v>5.2649999999999997</v>
      </c>
      <c r="I1842" s="197"/>
      <c r="J1842" s="14"/>
      <c r="K1842" s="14"/>
      <c r="L1842" s="193"/>
      <c r="M1842" s="198"/>
      <c r="N1842" s="199"/>
      <c r="O1842" s="199"/>
      <c r="P1842" s="199"/>
      <c r="Q1842" s="199"/>
      <c r="R1842" s="199"/>
      <c r="S1842" s="199"/>
      <c r="T1842" s="20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194" t="s">
        <v>166</v>
      </c>
      <c r="AU1842" s="194" t="s">
        <v>82</v>
      </c>
      <c r="AV1842" s="14" t="s">
        <v>82</v>
      </c>
      <c r="AW1842" s="14" t="s">
        <v>34</v>
      </c>
      <c r="AX1842" s="14" t="s">
        <v>72</v>
      </c>
      <c r="AY1842" s="194" t="s">
        <v>154</v>
      </c>
    </row>
    <row r="1843" s="14" customFormat="1">
      <c r="A1843" s="14"/>
      <c r="B1843" s="193"/>
      <c r="C1843" s="14"/>
      <c r="D1843" s="186" t="s">
        <v>166</v>
      </c>
      <c r="E1843" s="194" t="s">
        <v>3</v>
      </c>
      <c r="F1843" s="195" t="s">
        <v>1260</v>
      </c>
      <c r="G1843" s="14"/>
      <c r="H1843" s="196">
        <v>1.395</v>
      </c>
      <c r="I1843" s="197"/>
      <c r="J1843" s="14"/>
      <c r="K1843" s="14"/>
      <c r="L1843" s="193"/>
      <c r="M1843" s="198"/>
      <c r="N1843" s="199"/>
      <c r="O1843" s="199"/>
      <c r="P1843" s="199"/>
      <c r="Q1843" s="199"/>
      <c r="R1843" s="199"/>
      <c r="S1843" s="199"/>
      <c r="T1843" s="200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194" t="s">
        <v>166</v>
      </c>
      <c r="AU1843" s="194" t="s">
        <v>82</v>
      </c>
      <c r="AV1843" s="14" t="s">
        <v>82</v>
      </c>
      <c r="AW1843" s="14" t="s">
        <v>34</v>
      </c>
      <c r="AX1843" s="14" t="s">
        <v>72</v>
      </c>
      <c r="AY1843" s="194" t="s">
        <v>154</v>
      </c>
    </row>
    <row r="1844" s="14" customFormat="1">
      <c r="A1844" s="14"/>
      <c r="B1844" s="193"/>
      <c r="C1844" s="14"/>
      <c r="D1844" s="186" t="s">
        <v>166</v>
      </c>
      <c r="E1844" s="194" t="s">
        <v>3</v>
      </c>
      <c r="F1844" s="195" t="s">
        <v>1261</v>
      </c>
      <c r="G1844" s="14"/>
      <c r="H1844" s="196">
        <v>1.0580000000000001</v>
      </c>
      <c r="I1844" s="197"/>
      <c r="J1844" s="14"/>
      <c r="K1844" s="14"/>
      <c r="L1844" s="193"/>
      <c r="M1844" s="198"/>
      <c r="N1844" s="199"/>
      <c r="O1844" s="199"/>
      <c r="P1844" s="199"/>
      <c r="Q1844" s="199"/>
      <c r="R1844" s="199"/>
      <c r="S1844" s="199"/>
      <c r="T1844" s="200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194" t="s">
        <v>166</v>
      </c>
      <c r="AU1844" s="194" t="s">
        <v>82</v>
      </c>
      <c r="AV1844" s="14" t="s">
        <v>82</v>
      </c>
      <c r="AW1844" s="14" t="s">
        <v>34</v>
      </c>
      <c r="AX1844" s="14" t="s">
        <v>72</v>
      </c>
      <c r="AY1844" s="194" t="s">
        <v>154</v>
      </c>
    </row>
    <row r="1845" s="13" customFormat="1">
      <c r="A1845" s="13"/>
      <c r="B1845" s="185"/>
      <c r="C1845" s="13"/>
      <c r="D1845" s="186" t="s">
        <v>166</v>
      </c>
      <c r="E1845" s="187" t="s">
        <v>3</v>
      </c>
      <c r="F1845" s="188" t="s">
        <v>222</v>
      </c>
      <c r="G1845" s="13"/>
      <c r="H1845" s="187" t="s">
        <v>3</v>
      </c>
      <c r="I1845" s="189"/>
      <c r="J1845" s="13"/>
      <c r="K1845" s="13"/>
      <c r="L1845" s="185"/>
      <c r="M1845" s="190"/>
      <c r="N1845" s="191"/>
      <c r="O1845" s="191"/>
      <c r="P1845" s="191"/>
      <c r="Q1845" s="191"/>
      <c r="R1845" s="191"/>
      <c r="S1845" s="191"/>
      <c r="T1845" s="19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187" t="s">
        <v>166</v>
      </c>
      <c r="AU1845" s="187" t="s">
        <v>82</v>
      </c>
      <c r="AV1845" s="13" t="s">
        <v>80</v>
      </c>
      <c r="AW1845" s="13" t="s">
        <v>34</v>
      </c>
      <c r="AX1845" s="13" t="s">
        <v>72</v>
      </c>
      <c r="AY1845" s="187" t="s">
        <v>154</v>
      </c>
    </row>
    <row r="1846" s="14" customFormat="1">
      <c r="A1846" s="14"/>
      <c r="B1846" s="193"/>
      <c r="C1846" s="14"/>
      <c r="D1846" s="186" t="s">
        <v>166</v>
      </c>
      <c r="E1846" s="194" t="s">
        <v>3</v>
      </c>
      <c r="F1846" s="195" t="s">
        <v>1262</v>
      </c>
      <c r="G1846" s="14"/>
      <c r="H1846" s="196">
        <v>5.4359999999999999</v>
      </c>
      <c r="I1846" s="197"/>
      <c r="J1846" s="14"/>
      <c r="K1846" s="14"/>
      <c r="L1846" s="193"/>
      <c r="M1846" s="198"/>
      <c r="N1846" s="199"/>
      <c r="O1846" s="199"/>
      <c r="P1846" s="199"/>
      <c r="Q1846" s="199"/>
      <c r="R1846" s="199"/>
      <c r="S1846" s="199"/>
      <c r="T1846" s="200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194" t="s">
        <v>166</v>
      </c>
      <c r="AU1846" s="194" t="s">
        <v>82</v>
      </c>
      <c r="AV1846" s="14" t="s">
        <v>82</v>
      </c>
      <c r="AW1846" s="14" t="s">
        <v>34</v>
      </c>
      <c r="AX1846" s="14" t="s">
        <v>72</v>
      </c>
      <c r="AY1846" s="194" t="s">
        <v>154</v>
      </c>
    </row>
    <row r="1847" s="14" customFormat="1">
      <c r="A1847" s="14"/>
      <c r="B1847" s="193"/>
      <c r="C1847" s="14"/>
      <c r="D1847" s="186" t="s">
        <v>166</v>
      </c>
      <c r="E1847" s="194" t="s">
        <v>3</v>
      </c>
      <c r="F1847" s="195" t="s">
        <v>1263</v>
      </c>
      <c r="G1847" s="14"/>
      <c r="H1847" s="196">
        <v>5.5620000000000003</v>
      </c>
      <c r="I1847" s="197"/>
      <c r="J1847" s="14"/>
      <c r="K1847" s="14"/>
      <c r="L1847" s="193"/>
      <c r="M1847" s="198"/>
      <c r="N1847" s="199"/>
      <c r="O1847" s="199"/>
      <c r="P1847" s="199"/>
      <c r="Q1847" s="199"/>
      <c r="R1847" s="199"/>
      <c r="S1847" s="199"/>
      <c r="T1847" s="200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194" t="s">
        <v>166</v>
      </c>
      <c r="AU1847" s="194" t="s">
        <v>82</v>
      </c>
      <c r="AV1847" s="14" t="s">
        <v>82</v>
      </c>
      <c r="AW1847" s="14" t="s">
        <v>34</v>
      </c>
      <c r="AX1847" s="14" t="s">
        <v>72</v>
      </c>
      <c r="AY1847" s="194" t="s">
        <v>154</v>
      </c>
    </row>
    <row r="1848" s="14" customFormat="1">
      <c r="A1848" s="14"/>
      <c r="B1848" s="193"/>
      <c r="C1848" s="14"/>
      <c r="D1848" s="186" t="s">
        <v>166</v>
      </c>
      <c r="E1848" s="194" t="s">
        <v>3</v>
      </c>
      <c r="F1848" s="195" t="s">
        <v>1264</v>
      </c>
      <c r="G1848" s="14"/>
      <c r="H1848" s="196">
        <v>3.645</v>
      </c>
      <c r="I1848" s="197"/>
      <c r="J1848" s="14"/>
      <c r="K1848" s="14"/>
      <c r="L1848" s="193"/>
      <c r="M1848" s="198"/>
      <c r="N1848" s="199"/>
      <c r="O1848" s="199"/>
      <c r="P1848" s="199"/>
      <c r="Q1848" s="199"/>
      <c r="R1848" s="199"/>
      <c r="S1848" s="199"/>
      <c r="T1848" s="20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194" t="s">
        <v>166</v>
      </c>
      <c r="AU1848" s="194" t="s">
        <v>82</v>
      </c>
      <c r="AV1848" s="14" t="s">
        <v>82</v>
      </c>
      <c r="AW1848" s="14" t="s">
        <v>34</v>
      </c>
      <c r="AX1848" s="14" t="s">
        <v>72</v>
      </c>
      <c r="AY1848" s="194" t="s">
        <v>154</v>
      </c>
    </row>
    <row r="1849" s="14" customFormat="1">
      <c r="A1849" s="14"/>
      <c r="B1849" s="193"/>
      <c r="C1849" s="14"/>
      <c r="D1849" s="186" t="s">
        <v>166</v>
      </c>
      <c r="E1849" s="194" t="s">
        <v>3</v>
      </c>
      <c r="F1849" s="195" t="s">
        <v>1265</v>
      </c>
      <c r="G1849" s="14"/>
      <c r="H1849" s="196">
        <v>9.3149999999999995</v>
      </c>
      <c r="I1849" s="197"/>
      <c r="J1849" s="14"/>
      <c r="K1849" s="14"/>
      <c r="L1849" s="193"/>
      <c r="M1849" s="198"/>
      <c r="N1849" s="199"/>
      <c r="O1849" s="199"/>
      <c r="P1849" s="199"/>
      <c r="Q1849" s="199"/>
      <c r="R1849" s="199"/>
      <c r="S1849" s="199"/>
      <c r="T1849" s="20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194" t="s">
        <v>166</v>
      </c>
      <c r="AU1849" s="194" t="s">
        <v>82</v>
      </c>
      <c r="AV1849" s="14" t="s">
        <v>82</v>
      </c>
      <c r="AW1849" s="14" t="s">
        <v>34</v>
      </c>
      <c r="AX1849" s="14" t="s">
        <v>72</v>
      </c>
      <c r="AY1849" s="194" t="s">
        <v>154</v>
      </c>
    </row>
    <row r="1850" s="14" customFormat="1">
      <c r="A1850" s="14"/>
      <c r="B1850" s="193"/>
      <c r="C1850" s="14"/>
      <c r="D1850" s="186" t="s">
        <v>166</v>
      </c>
      <c r="E1850" s="194" t="s">
        <v>3</v>
      </c>
      <c r="F1850" s="195" t="s">
        <v>1266</v>
      </c>
      <c r="G1850" s="14"/>
      <c r="H1850" s="196">
        <v>4.9859999999999998</v>
      </c>
      <c r="I1850" s="197"/>
      <c r="J1850" s="14"/>
      <c r="K1850" s="14"/>
      <c r="L1850" s="193"/>
      <c r="M1850" s="198"/>
      <c r="N1850" s="199"/>
      <c r="O1850" s="199"/>
      <c r="P1850" s="199"/>
      <c r="Q1850" s="199"/>
      <c r="R1850" s="199"/>
      <c r="S1850" s="199"/>
      <c r="T1850" s="20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194" t="s">
        <v>166</v>
      </c>
      <c r="AU1850" s="194" t="s">
        <v>82</v>
      </c>
      <c r="AV1850" s="14" t="s">
        <v>82</v>
      </c>
      <c r="AW1850" s="14" t="s">
        <v>34</v>
      </c>
      <c r="AX1850" s="14" t="s">
        <v>72</v>
      </c>
      <c r="AY1850" s="194" t="s">
        <v>154</v>
      </c>
    </row>
    <row r="1851" s="13" customFormat="1">
      <c r="A1851" s="13"/>
      <c r="B1851" s="185"/>
      <c r="C1851" s="13"/>
      <c r="D1851" s="186" t="s">
        <v>166</v>
      </c>
      <c r="E1851" s="187" t="s">
        <v>3</v>
      </c>
      <c r="F1851" s="188" t="s">
        <v>246</v>
      </c>
      <c r="G1851" s="13"/>
      <c r="H1851" s="187" t="s">
        <v>3</v>
      </c>
      <c r="I1851" s="189"/>
      <c r="J1851" s="13"/>
      <c r="K1851" s="13"/>
      <c r="L1851" s="185"/>
      <c r="M1851" s="190"/>
      <c r="N1851" s="191"/>
      <c r="O1851" s="191"/>
      <c r="P1851" s="191"/>
      <c r="Q1851" s="191"/>
      <c r="R1851" s="191"/>
      <c r="S1851" s="191"/>
      <c r="T1851" s="19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187" t="s">
        <v>166</v>
      </c>
      <c r="AU1851" s="187" t="s">
        <v>82</v>
      </c>
      <c r="AV1851" s="13" t="s">
        <v>80</v>
      </c>
      <c r="AW1851" s="13" t="s">
        <v>34</v>
      </c>
      <c r="AX1851" s="13" t="s">
        <v>72</v>
      </c>
      <c r="AY1851" s="187" t="s">
        <v>154</v>
      </c>
    </row>
    <row r="1852" s="14" customFormat="1">
      <c r="A1852" s="14"/>
      <c r="B1852" s="193"/>
      <c r="C1852" s="14"/>
      <c r="D1852" s="186" t="s">
        <v>166</v>
      </c>
      <c r="E1852" s="194" t="s">
        <v>3</v>
      </c>
      <c r="F1852" s="195" t="s">
        <v>1267</v>
      </c>
      <c r="G1852" s="14"/>
      <c r="H1852" s="196">
        <v>2.601</v>
      </c>
      <c r="I1852" s="197"/>
      <c r="J1852" s="14"/>
      <c r="K1852" s="14"/>
      <c r="L1852" s="193"/>
      <c r="M1852" s="198"/>
      <c r="N1852" s="199"/>
      <c r="O1852" s="199"/>
      <c r="P1852" s="199"/>
      <c r="Q1852" s="199"/>
      <c r="R1852" s="199"/>
      <c r="S1852" s="199"/>
      <c r="T1852" s="20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194" t="s">
        <v>166</v>
      </c>
      <c r="AU1852" s="194" t="s">
        <v>82</v>
      </c>
      <c r="AV1852" s="14" t="s">
        <v>82</v>
      </c>
      <c r="AW1852" s="14" t="s">
        <v>34</v>
      </c>
      <c r="AX1852" s="14" t="s">
        <v>72</v>
      </c>
      <c r="AY1852" s="194" t="s">
        <v>154</v>
      </c>
    </row>
    <row r="1853" s="14" customFormat="1">
      <c r="A1853" s="14"/>
      <c r="B1853" s="193"/>
      <c r="C1853" s="14"/>
      <c r="D1853" s="186" t="s">
        <v>166</v>
      </c>
      <c r="E1853" s="194" t="s">
        <v>3</v>
      </c>
      <c r="F1853" s="195" t="s">
        <v>1268</v>
      </c>
      <c r="G1853" s="14"/>
      <c r="H1853" s="196">
        <v>4.8600000000000003</v>
      </c>
      <c r="I1853" s="197"/>
      <c r="J1853" s="14"/>
      <c r="K1853" s="14"/>
      <c r="L1853" s="193"/>
      <c r="M1853" s="198"/>
      <c r="N1853" s="199"/>
      <c r="O1853" s="199"/>
      <c r="P1853" s="199"/>
      <c r="Q1853" s="199"/>
      <c r="R1853" s="199"/>
      <c r="S1853" s="199"/>
      <c r="T1853" s="20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194" t="s">
        <v>166</v>
      </c>
      <c r="AU1853" s="194" t="s">
        <v>82</v>
      </c>
      <c r="AV1853" s="14" t="s">
        <v>82</v>
      </c>
      <c r="AW1853" s="14" t="s">
        <v>34</v>
      </c>
      <c r="AX1853" s="14" t="s">
        <v>72</v>
      </c>
      <c r="AY1853" s="194" t="s">
        <v>154</v>
      </c>
    </row>
    <row r="1854" s="15" customFormat="1">
      <c r="A1854" s="15"/>
      <c r="B1854" s="201"/>
      <c r="C1854" s="15"/>
      <c r="D1854" s="186" t="s">
        <v>166</v>
      </c>
      <c r="E1854" s="202" t="s">
        <v>3</v>
      </c>
      <c r="F1854" s="203" t="s">
        <v>171</v>
      </c>
      <c r="G1854" s="15"/>
      <c r="H1854" s="204">
        <v>1321.5689999999997</v>
      </c>
      <c r="I1854" s="205"/>
      <c r="J1854" s="15"/>
      <c r="K1854" s="15"/>
      <c r="L1854" s="201"/>
      <c r="M1854" s="206"/>
      <c r="N1854" s="207"/>
      <c r="O1854" s="207"/>
      <c r="P1854" s="207"/>
      <c r="Q1854" s="207"/>
      <c r="R1854" s="207"/>
      <c r="S1854" s="207"/>
      <c r="T1854" s="208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02" t="s">
        <v>166</v>
      </c>
      <c r="AU1854" s="202" t="s">
        <v>82</v>
      </c>
      <c r="AV1854" s="15" t="s">
        <v>162</v>
      </c>
      <c r="AW1854" s="15" t="s">
        <v>34</v>
      </c>
      <c r="AX1854" s="15" t="s">
        <v>80</v>
      </c>
      <c r="AY1854" s="202" t="s">
        <v>154</v>
      </c>
    </row>
    <row r="1855" s="2" customFormat="1" ht="37.8" customHeight="1">
      <c r="A1855" s="40"/>
      <c r="B1855" s="166"/>
      <c r="C1855" s="167" t="s">
        <v>2069</v>
      </c>
      <c r="D1855" s="167" t="s">
        <v>157</v>
      </c>
      <c r="E1855" s="168" t="s">
        <v>2070</v>
      </c>
      <c r="F1855" s="169" t="s">
        <v>2071</v>
      </c>
      <c r="G1855" s="170" t="s">
        <v>186</v>
      </c>
      <c r="H1855" s="171">
        <v>1321.569</v>
      </c>
      <c r="I1855" s="172"/>
      <c r="J1855" s="173">
        <f>ROUND(I1855*H1855,2)</f>
        <v>0</v>
      </c>
      <c r="K1855" s="169" t="s">
        <v>161</v>
      </c>
      <c r="L1855" s="41"/>
      <c r="M1855" s="174" t="s">
        <v>3</v>
      </c>
      <c r="N1855" s="175" t="s">
        <v>43</v>
      </c>
      <c r="O1855" s="74"/>
      <c r="P1855" s="176">
        <f>O1855*H1855</f>
        <v>0</v>
      </c>
      <c r="Q1855" s="176">
        <v>0.00029</v>
      </c>
      <c r="R1855" s="176">
        <f>Q1855*H1855</f>
        <v>0.38325501000000001</v>
      </c>
      <c r="S1855" s="176">
        <v>0</v>
      </c>
      <c r="T1855" s="177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178" t="s">
        <v>322</v>
      </c>
      <c r="AT1855" s="178" t="s">
        <v>157</v>
      </c>
      <c r="AU1855" s="178" t="s">
        <v>82</v>
      </c>
      <c r="AY1855" s="21" t="s">
        <v>154</v>
      </c>
      <c r="BE1855" s="179">
        <f>IF(N1855="základní",J1855,0)</f>
        <v>0</v>
      </c>
      <c r="BF1855" s="179">
        <f>IF(N1855="snížená",J1855,0)</f>
        <v>0</v>
      </c>
      <c r="BG1855" s="179">
        <f>IF(N1855="zákl. přenesená",J1855,0)</f>
        <v>0</v>
      </c>
      <c r="BH1855" s="179">
        <f>IF(N1855="sníž. přenesená",J1855,0)</f>
        <v>0</v>
      </c>
      <c r="BI1855" s="179">
        <f>IF(N1855="nulová",J1855,0)</f>
        <v>0</v>
      </c>
      <c r="BJ1855" s="21" t="s">
        <v>80</v>
      </c>
      <c r="BK1855" s="179">
        <f>ROUND(I1855*H1855,2)</f>
        <v>0</v>
      </c>
      <c r="BL1855" s="21" t="s">
        <v>322</v>
      </c>
      <c r="BM1855" s="178" t="s">
        <v>2072</v>
      </c>
    </row>
    <row r="1856" s="2" customFormat="1">
      <c r="A1856" s="40"/>
      <c r="B1856" s="41"/>
      <c r="C1856" s="40"/>
      <c r="D1856" s="180" t="s">
        <v>164</v>
      </c>
      <c r="E1856" s="40"/>
      <c r="F1856" s="181" t="s">
        <v>2073</v>
      </c>
      <c r="G1856" s="40"/>
      <c r="H1856" s="40"/>
      <c r="I1856" s="182"/>
      <c r="J1856" s="40"/>
      <c r="K1856" s="40"/>
      <c r="L1856" s="41"/>
      <c r="M1856" s="183"/>
      <c r="N1856" s="184"/>
      <c r="O1856" s="74"/>
      <c r="P1856" s="74"/>
      <c r="Q1856" s="74"/>
      <c r="R1856" s="74"/>
      <c r="S1856" s="74"/>
      <c r="T1856" s="75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T1856" s="21" t="s">
        <v>164</v>
      </c>
      <c r="AU1856" s="21" t="s">
        <v>82</v>
      </c>
    </row>
    <row r="1857" s="14" customFormat="1">
      <c r="A1857" s="14"/>
      <c r="B1857" s="193"/>
      <c r="C1857" s="14"/>
      <c r="D1857" s="186" t="s">
        <v>166</v>
      </c>
      <c r="E1857" s="194" t="s">
        <v>3</v>
      </c>
      <c r="F1857" s="195" t="s">
        <v>2074</v>
      </c>
      <c r="G1857" s="14"/>
      <c r="H1857" s="196">
        <v>1321.569</v>
      </c>
      <c r="I1857" s="197"/>
      <c r="J1857" s="14"/>
      <c r="K1857" s="14"/>
      <c r="L1857" s="193"/>
      <c r="M1857" s="198"/>
      <c r="N1857" s="199"/>
      <c r="O1857" s="199"/>
      <c r="P1857" s="199"/>
      <c r="Q1857" s="199"/>
      <c r="R1857" s="199"/>
      <c r="S1857" s="199"/>
      <c r="T1857" s="200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194" t="s">
        <v>166</v>
      </c>
      <c r="AU1857" s="194" t="s">
        <v>82</v>
      </c>
      <c r="AV1857" s="14" t="s">
        <v>82</v>
      </c>
      <c r="AW1857" s="14" t="s">
        <v>34</v>
      </c>
      <c r="AX1857" s="14" t="s">
        <v>80</v>
      </c>
      <c r="AY1857" s="194" t="s">
        <v>154</v>
      </c>
    </row>
    <row r="1858" s="12" customFormat="1" ht="22.8" customHeight="1">
      <c r="A1858" s="12"/>
      <c r="B1858" s="153"/>
      <c r="C1858" s="12"/>
      <c r="D1858" s="154" t="s">
        <v>71</v>
      </c>
      <c r="E1858" s="164" t="s">
        <v>2075</v>
      </c>
      <c r="F1858" s="164" t="s">
        <v>2076</v>
      </c>
      <c r="G1858" s="12"/>
      <c r="H1858" s="12"/>
      <c r="I1858" s="156"/>
      <c r="J1858" s="165">
        <f>BK1858</f>
        <v>0</v>
      </c>
      <c r="K1858" s="12"/>
      <c r="L1858" s="153"/>
      <c r="M1858" s="158"/>
      <c r="N1858" s="159"/>
      <c r="O1858" s="159"/>
      <c r="P1858" s="160">
        <f>SUM(P1859:P1875)</f>
        <v>0</v>
      </c>
      <c r="Q1858" s="159"/>
      <c r="R1858" s="160">
        <f>SUM(R1859:R1875)</f>
        <v>0.38469540000000002</v>
      </c>
      <c r="S1858" s="159"/>
      <c r="T1858" s="161">
        <f>SUM(T1859:T1875)</f>
        <v>0</v>
      </c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R1858" s="154" t="s">
        <v>82</v>
      </c>
      <c r="AT1858" s="162" t="s">
        <v>71</v>
      </c>
      <c r="AU1858" s="162" t="s">
        <v>80</v>
      </c>
      <c r="AY1858" s="154" t="s">
        <v>154</v>
      </c>
      <c r="BK1858" s="163">
        <f>SUM(BK1859:BK1875)</f>
        <v>0</v>
      </c>
    </row>
    <row r="1859" s="2" customFormat="1" ht="33" customHeight="1">
      <c r="A1859" s="40"/>
      <c r="B1859" s="166"/>
      <c r="C1859" s="167" t="s">
        <v>2077</v>
      </c>
      <c r="D1859" s="167" t="s">
        <v>157</v>
      </c>
      <c r="E1859" s="168" t="s">
        <v>2078</v>
      </c>
      <c r="F1859" s="169" t="s">
        <v>2079</v>
      </c>
      <c r="G1859" s="170" t="s">
        <v>317</v>
      </c>
      <c r="H1859" s="171">
        <v>13</v>
      </c>
      <c r="I1859" s="172"/>
      <c r="J1859" s="173">
        <f>ROUND(I1859*H1859,2)</f>
        <v>0</v>
      </c>
      <c r="K1859" s="169" t="s">
        <v>161</v>
      </c>
      <c r="L1859" s="41"/>
      <c r="M1859" s="174" t="s">
        <v>3</v>
      </c>
      <c r="N1859" s="175" t="s">
        <v>43</v>
      </c>
      <c r="O1859" s="74"/>
      <c r="P1859" s="176">
        <f>O1859*H1859</f>
        <v>0</v>
      </c>
      <c r="Q1859" s="176">
        <v>0</v>
      </c>
      <c r="R1859" s="176">
        <f>Q1859*H1859</f>
        <v>0</v>
      </c>
      <c r="S1859" s="176">
        <v>0</v>
      </c>
      <c r="T1859" s="177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178" t="s">
        <v>322</v>
      </c>
      <c r="AT1859" s="178" t="s">
        <v>157</v>
      </c>
      <c r="AU1859" s="178" t="s">
        <v>82</v>
      </c>
      <c r="AY1859" s="21" t="s">
        <v>154</v>
      </c>
      <c r="BE1859" s="179">
        <f>IF(N1859="základní",J1859,0)</f>
        <v>0</v>
      </c>
      <c r="BF1859" s="179">
        <f>IF(N1859="snížená",J1859,0)</f>
        <v>0</v>
      </c>
      <c r="BG1859" s="179">
        <f>IF(N1859="zákl. přenesená",J1859,0)</f>
        <v>0</v>
      </c>
      <c r="BH1859" s="179">
        <f>IF(N1859="sníž. přenesená",J1859,0)</f>
        <v>0</v>
      </c>
      <c r="BI1859" s="179">
        <f>IF(N1859="nulová",J1859,0)</f>
        <v>0</v>
      </c>
      <c r="BJ1859" s="21" t="s">
        <v>80</v>
      </c>
      <c r="BK1859" s="179">
        <f>ROUND(I1859*H1859,2)</f>
        <v>0</v>
      </c>
      <c r="BL1859" s="21" t="s">
        <v>322</v>
      </c>
      <c r="BM1859" s="178" t="s">
        <v>2080</v>
      </c>
    </row>
    <row r="1860" s="2" customFormat="1">
      <c r="A1860" s="40"/>
      <c r="B1860" s="41"/>
      <c r="C1860" s="40"/>
      <c r="D1860" s="180" t="s">
        <v>164</v>
      </c>
      <c r="E1860" s="40"/>
      <c r="F1860" s="181" t="s">
        <v>2081</v>
      </c>
      <c r="G1860" s="40"/>
      <c r="H1860" s="40"/>
      <c r="I1860" s="182"/>
      <c r="J1860" s="40"/>
      <c r="K1860" s="40"/>
      <c r="L1860" s="41"/>
      <c r="M1860" s="183"/>
      <c r="N1860" s="184"/>
      <c r="O1860" s="74"/>
      <c r="P1860" s="74"/>
      <c r="Q1860" s="74"/>
      <c r="R1860" s="74"/>
      <c r="S1860" s="74"/>
      <c r="T1860" s="75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21" t="s">
        <v>164</v>
      </c>
      <c r="AU1860" s="21" t="s">
        <v>82</v>
      </c>
    </row>
    <row r="1861" s="13" customFormat="1">
      <c r="A1861" s="13"/>
      <c r="B1861" s="185"/>
      <c r="C1861" s="13"/>
      <c r="D1861" s="186" t="s">
        <v>166</v>
      </c>
      <c r="E1861" s="187" t="s">
        <v>3</v>
      </c>
      <c r="F1861" s="188" t="s">
        <v>2082</v>
      </c>
      <c r="G1861" s="13"/>
      <c r="H1861" s="187" t="s">
        <v>3</v>
      </c>
      <c r="I1861" s="189"/>
      <c r="J1861" s="13"/>
      <c r="K1861" s="13"/>
      <c r="L1861" s="185"/>
      <c r="M1861" s="190"/>
      <c r="N1861" s="191"/>
      <c r="O1861" s="191"/>
      <c r="P1861" s="191"/>
      <c r="Q1861" s="191"/>
      <c r="R1861" s="191"/>
      <c r="S1861" s="191"/>
      <c r="T1861" s="19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187" t="s">
        <v>166</v>
      </c>
      <c r="AU1861" s="187" t="s">
        <v>82</v>
      </c>
      <c r="AV1861" s="13" t="s">
        <v>80</v>
      </c>
      <c r="AW1861" s="13" t="s">
        <v>34</v>
      </c>
      <c r="AX1861" s="13" t="s">
        <v>72</v>
      </c>
      <c r="AY1861" s="187" t="s">
        <v>154</v>
      </c>
    </row>
    <row r="1862" s="14" customFormat="1">
      <c r="A1862" s="14"/>
      <c r="B1862" s="193"/>
      <c r="C1862" s="14"/>
      <c r="D1862" s="186" t="s">
        <v>166</v>
      </c>
      <c r="E1862" s="194" t="s">
        <v>3</v>
      </c>
      <c r="F1862" s="195" t="s">
        <v>2083</v>
      </c>
      <c r="G1862" s="14"/>
      <c r="H1862" s="196">
        <v>3</v>
      </c>
      <c r="I1862" s="197"/>
      <c r="J1862" s="14"/>
      <c r="K1862" s="14"/>
      <c r="L1862" s="193"/>
      <c r="M1862" s="198"/>
      <c r="N1862" s="199"/>
      <c r="O1862" s="199"/>
      <c r="P1862" s="199"/>
      <c r="Q1862" s="199"/>
      <c r="R1862" s="199"/>
      <c r="S1862" s="199"/>
      <c r="T1862" s="200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194" t="s">
        <v>166</v>
      </c>
      <c r="AU1862" s="194" t="s">
        <v>82</v>
      </c>
      <c r="AV1862" s="14" t="s">
        <v>82</v>
      </c>
      <c r="AW1862" s="14" t="s">
        <v>34</v>
      </c>
      <c r="AX1862" s="14" t="s">
        <v>72</v>
      </c>
      <c r="AY1862" s="194" t="s">
        <v>154</v>
      </c>
    </row>
    <row r="1863" s="13" customFormat="1">
      <c r="A1863" s="13"/>
      <c r="B1863" s="185"/>
      <c r="C1863" s="13"/>
      <c r="D1863" s="186" t="s">
        <v>166</v>
      </c>
      <c r="E1863" s="187" t="s">
        <v>3</v>
      </c>
      <c r="F1863" s="188" t="s">
        <v>222</v>
      </c>
      <c r="G1863" s="13"/>
      <c r="H1863" s="187" t="s">
        <v>3</v>
      </c>
      <c r="I1863" s="189"/>
      <c r="J1863" s="13"/>
      <c r="K1863" s="13"/>
      <c r="L1863" s="185"/>
      <c r="M1863" s="190"/>
      <c r="N1863" s="191"/>
      <c r="O1863" s="191"/>
      <c r="P1863" s="191"/>
      <c r="Q1863" s="191"/>
      <c r="R1863" s="191"/>
      <c r="S1863" s="191"/>
      <c r="T1863" s="19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187" t="s">
        <v>166</v>
      </c>
      <c r="AU1863" s="187" t="s">
        <v>82</v>
      </c>
      <c r="AV1863" s="13" t="s">
        <v>80</v>
      </c>
      <c r="AW1863" s="13" t="s">
        <v>34</v>
      </c>
      <c r="AX1863" s="13" t="s">
        <v>72</v>
      </c>
      <c r="AY1863" s="187" t="s">
        <v>154</v>
      </c>
    </row>
    <row r="1864" s="14" customFormat="1">
      <c r="A1864" s="14"/>
      <c r="B1864" s="193"/>
      <c r="C1864" s="14"/>
      <c r="D1864" s="186" t="s">
        <v>166</v>
      </c>
      <c r="E1864" s="194" t="s">
        <v>3</v>
      </c>
      <c r="F1864" s="195" t="s">
        <v>2084</v>
      </c>
      <c r="G1864" s="14"/>
      <c r="H1864" s="196">
        <v>6</v>
      </c>
      <c r="I1864" s="197"/>
      <c r="J1864" s="14"/>
      <c r="K1864" s="14"/>
      <c r="L1864" s="193"/>
      <c r="M1864" s="198"/>
      <c r="N1864" s="199"/>
      <c r="O1864" s="199"/>
      <c r="P1864" s="199"/>
      <c r="Q1864" s="199"/>
      <c r="R1864" s="199"/>
      <c r="S1864" s="199"/>
      <c r="T1864" s="200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194" t="s">
        <v>166</v>
      </c>
      <c r="AU1864" s="194" t="s">
        <v>82</v>
      </c>
      <c r="AV1864" s="14" t="s">
        <v>82</v>
      </c>
      <c r="AW1864" s="14" t="s">
        <v>34</v>
      </c>
      <c r="AX1864" s="14" t="s">
        <v>72</v>
      </c>
      <c r="AY1864" s="194" t="s">
        <v>154</v>
      </c>
    </row>
    <row r="1865" s="13" customFormat="1">
      <c r="A1865" s="13"/>
      <c r="B1865" s="185"/>
      <c r="C1865" s="13"/>
      <c r="D1865" s="186" t="s">
        <v>166</v>
      </c>
      <c r="E1865" s="187" t="s">
        <v>3</v>
      </c>
      <c r="F1865" s="188" t="s">
        <v>246</v>
      </c>
      <c r="G1865" s="13"/>
      <c r="H1865" s="187" t="s">
        <v>3</v>
      </c>
      <c r="I1865" s="189"/>
      <c r="J1865" s="13"/>
      <c r="K1865" s="13"/>
      <c r="L1865" s="185"/>
      <c r="M1865" s="190"/>
      <c r="N1865" s="191"/>
      <c r="O1865" s="191"/>
      <c r="P1865" s="191"/>
      <c r="Q1865" s="191"/>
      <c r="R1865" s="191"/>
      <c r="S1865" s="191"/>
      <c r="T1865" s="19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187" t="s">
        <v>166</v>
      </c>
      <c r="AU1865" s="187" t="s">
        <v>82</v>
      </c>
      <c r="AV1865" s="13" t="s">
        <v>80</v>
      </c>
      <c r="AW1865" s="13" t="s">
        <v>34</v>
      </c>
      <c r="AX1865" s="13" t="s">
        <v>72</v>
      </c>
      <c r="AY1865" s="187" t="s">
        <v>154</v>
      </c>
    </row>
    <row r="1866" s="14" customFormat="1">
      <c r="A1866" s="14"/>
      <c r="B1866" s="193"/>
      <c r="C1866" s="14"/>
      <c r="D1866" s="186" t="s">
        <v>166</v>
      </c>
      <c r="E1866" s="194" t="s">
        <v>3</v>
      </c>
      <c r="F1866" s="195" t="s">
        <v>918</v>
      </c>
      <c r="G1866" s="14"/>
      <c r="H1866" s="196">
        <v>4</v>
      </c>
      <c r="I1866" s="197"/>
      <c r="J1866" s="14"/>
      <c r="K1866" s="14"/>
      <c r="L1866" s="193"/>
      <c r="M1866" s="198"/>
      <c r="N1866" s="199"/>
      <c r="O1866" s="199"/>
      <c r="P1866" s="199"/>
      <c r="Q1866" s="199"/>
      <c r="R1866" s="199"/>
      <c r="S1866" s="199"/>
      <c r="T1866" s="200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194" t="s">
        <v>166</v>
      </c>
      <c r="AU1866" s="194" t="s">
        <v>82</v>
      </c>
      <c r="AV1866" s="14" t="s">
        <v>82</v>
      </c>
      <c r="AW1866" s="14" t="s">
        <v>34</v>
      </c>
      <c r="AX1866" s="14" t="s">
        <v>72</v>
      </c>
      <c r="AY1866" s="194" t="s">
        <v>154</v>
      </c>
    </row>
    <row r="1867" s="15" customFormat="1">
      <c r="A1867" s="15"/>
      <c r="B1867" s="201"/>
      <c r="C1867" s="15"/>
      <c r="D1867" s="186" t="s">
        <v>166</v>
      </c>
      <c r="E1867" s="202" t="s">
        <v>3</v>
      </c>
      <c r="F1867" s="203" t="s">
        <v>171</v>
      </c>
      <c r="G1867" s="15"/>
      <c r="H1867" s="204">
        <v>13</v>
      </c>
      <c r="I1867" s="205"/>
      <c r="J1867" s="15"/>
      <c r="K1867" s="15"/>
      <c r="L1867" s="201"/>
      <c r="M1867" s="206"/>
      <c r="N1867" s="207"/>
      <c r="O1867" s="207"/>
      <c r="P1867" s="207"/>
      <c r="Q1867" s="207"/>
      <c r="R1867" s="207"/>
      <c r="S1867" s="207"/>
      <c r="T1867" s="208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02" t="s">
        <v>166</v>
      </c>
      <c r="AU1867" s="202" t="s">
        <v>82</v>
      </c>
      <c r="AV1867" s="15" t="s">
        <v>162</v>
      </c>
      <c r="AW1867" s="15" t="s">
        <v>34</v>
      </c>
      <c r="AX1867" s="15" t="s">
        <v>80</v>
      </c>
      <c r="AY1867" s="202" t="s">
        <v>154</v>
      </c>
    </row>
    <row r="1868" s="2" customFormat="1" ht="37.8" customHeight="1">
      <c r="A1868" s="40"/>
      <c r="B1868" s="166"/>
      <c r="C1868" s="222" t="s">
        <v>2085</v>
      </c>
      <c r="D1868" s="222" t="s">
        <v>817</v>
      </c>
      <c r="E1868" s="223" t="s">
        <v>2086</v>
      </c>
      <c r="F1868" s="224" t="s">
        <v>2087</v>
      </c>
      <c r="G1868" s="225" t="s">
        <v>186</v>
      </c>
      <c r="H1868" s="226">
        <v>43.914999999999999</v>
      </c>
      <c r="I1868" s="227"/>
      <c r="J1868" s="228">
        <f>ROUND(I1868*H1868,2)</f>
        <v>0</v>
      </c>
      <c r="K1868" s="224" t="s">
        <v>3</v>
      </c>
      <c r="L1868" s="229"/>
      <c r="M1868" s="230" t="s">
        <v>3</v>
      </c>
      <c r="N1868" s="231" t="s">
        <v>43</v>
      </c>
      <c r="O1868" s="74"/>
      <c r="P1868" s="176">
        <f>O1868*H1868</f>
        <v>0</v>
      </c>
      <c r="Q1868" s="176">
        <v>0.0087600000000000004</v>
      </c>
      <c r="R1868" s="176">
        <f>Q1868*H1868</f>
        <v>0.38469540000000002</v>
      </c>
      <c r="S1868" s="176">
        <v>0</v>
      </c>
      <c r="T1868" s="177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178" t="s">
        <v>495</v>
      </c>
      <c r="AT1868" s="178" t="s">
        <v>817</v>
      </c>
      <c r="AU1868" s="178" t="s">
        <v>82</v>
      </c>
      <c r="AY1868" s="21" t="s">
        <v>154</v>
      </c>
      <c r="BE1868" s="179">
        <f>IF(N1868="základní",J1868,0)</f>
        <v>0</v>
      </c>
      <c r="BF1868" s="179">
        <f>IF(N1868="snížená",J1868,0)</f>
        <v>0</v>
      </c>
      <c r="BG1868" s="179">
        <f>IF(N1868="zákl. přenesená",J1868,0)</f>
        <v>0</v>
      </c>
      <c r="BH1868" s="179">
        <f>IF(N1868="sníž. přenesená",J1868,0)</f>
        <v>0</v>
      </c>
      <c r="BI1868" s="179">
        <f>IF(N1868="nulová",J1868,0)</f>
        <v>0</v>
      </c>
      <c r="BJ1868" s="21" t="s">
        <v>80</v>
      </c>
      <c r="BK1868" s="179">
        <f>ROUND(I1868*H1868,2)</f>
        <v>0</v>
      </c>
      <c r="BL1868" s="21" t="s">
        <v>322</v>
      </c>
      <c r="BM1868" s="178" t="s">
        <v>2088</v>
      </c>
    </row>
    <row r="1869" s="14" customFormat="1">
      <c r="A1869" s="14"/>
      <c r="B1869" s="193"/>
      <c r="C1869" s="14"/>
      <c r="D1869" s="186" t="s">
        <v>166</v>
      </c>
      <c r="E1869" s="194" t="s">
        <v>3</v>
      </c>
      <c r="F1869" s="195" t="s">
        <v>1815</v>
      </c>
      <c r="G1869" s="14"/>
      <c r="H1869" s="196">
        <v>7.2149999999999999</v>
      </c>
      <c r="I1869" s="197"/>
      <c r="J1869" s="14"/>
      <c r="K1869" s="14"/>
      <c r="L1869" s="193"/>
      <c r="M1869" s="198"/>
      <c r="N1869" s="199"/>
      <c r="O1869" s="199"/>
      <c r="P1869" s="199"/>
      <c r="Q1869" s="199"/>
      <c r="R1869" s="199"/>
      <c r="S1869" s="199"/>
      <c r="T1869" s="20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194" t="s">
        <v>166</v>
      </c>
      <c r="AU1869" s="194" t="s">
        <v>82</v>
      </c>
      <c r="AV1869" s="14" t="s">
        <v>82</v>
      </c>
      <c r="AW1869" s="14" t="s">
        <v>34</v>
      </c>
      <c r="AX1869" s="14" t="s">
        <v>72</v>
      </c>
      <c r="AY1869" s="194" t="s">
        <v>154</v>
      </c>
    </row>
    <row r="1870" s="14" customFormat="1">
      <c r="A1870" s="14"/>
      <c r="B1870" s="193"/>
      <c r="C1870" s="14"/>
      <c r="D1870" s="186" t="s">
        <v>166</v>
      </c>
      <c r="E1870" s="194" t="s">
        <v>3</v>
      </c>
      <c r="F1870" s="195" t="s">
        <v>2089</v>
      </c>
      <c r="G1870" s="14"/>
      <c r="H1870" s="196">
        <v>7.3780000000000001</v>
      </c>
      <c r="I1870" s="197"/>
      <c r="J1870" s="14"/>
      <c r="K1870" s="14"/>
      <c r="L1870" s="193"/>
      <c r="M1870" s="198"/>
      <c r="N1870" s="199"/>
      <c r="O1870" s="199"/>
      <c r="P1870" s="199"/>
      <c r="Q1870" s="199"/>
      <c r="R1870" s="199"/>
      <c r="S1870" s="199"/>
      <c r="T1870" s="20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194" t="s">
        <v>166</v>
      </c>
      <c r="AU1870" s="194" t="s">
        <v>82</v>
      </c>
      <c r="AV1870" s="14" t="s">
        <v>82</v>
      </c>
      <c r="AW1870" s="14" t="s">
        <v>34</v>
      </c>
      <c r="AX1870" s="14" t="s">
        <v>72</v>
      </c>
      <c r="AY1870" s="194" t="s">
        <v>154</v>
      </c>
    </row>
    <row r="1871" s="14" customFormat="1">
      <c r="A1871" s="14"/>
      <c r="B1871" s="193"/>
      <c r="C1871" s="14"/>
      <c r="D1871" s="186" t="s">
        <v>166</v>
      </c>
      <c r="E1871" s="194" t="s">
        <v>3</v>
      </c>
      <c r="F1871" s="195" t="s">
        <v>2090</v>
      </c>
      <c r="G1871" s="14"/>
      <c r="H1871" s="196">
        <v>5.6420000000000003</v>
      </c>
      <c r="I1871" s="197"/>
      <c r="J1871" s="14"/>
      <c r="K1871" s="14"/>
      <c r="L1871" s="193"/>
      <c r="M1871" s="198"/>
      <c r="N1871" s="199"/>
      <c r="O1871" s="199"/>
      <c r="P1871" s="199"/>
      <c r="Q1871" s="199"/>
      <c r="R1871" s="199"/>
      <c r="S1871" s="199"/>
      <c r="T1871" s="200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194" t="s">
        <v>166</v>
      </c>
      <c r="AU1871" s="194" t="s">
        <v>82</v>
      </c>
      <c r="AV1871" s="14" t="s">
        <v>82</v>
      </c>
      <c r="AW1871" s="14" t="s">
        <v>34</v>
      </c>
      <c r="AX1871" s="14" t="s">
        <v>72</v>
      </c>
      <c r="AY1871" s="194" t="s">
        <v>154</v>
      </c>
    </row>
    <row r="1872" s="14" customFormat="1">
      <c r="A1872" s="14"/>
      <c r="B1872" s="193"/>
      <c r="C1872" s="14"/>
      <c r="D1872" s="186" t="s">
        <v>166</v>
      </c>
      <c r="E1872" s="194" t="s">
        <v>3</v>
      </c>
      <c r="F1872" s="195" t="s">
        <v>2091</v>
      </c>
      <c r="G1872" s="14"/>
      <c r="H1872" s="196">
        <v>6.0599999999999996</v>
      </c>
      <c r="I1872" s="197"/>
      <c r="J1872" s="14"/>
      <c r="K1872" s="14"/>
      <c r="L1872" s="193"/>
      <c r="M1872" s="198"/>
      <c r="N1872" s="199"/>
      <c r="O1872" s="199"/>
      <c r="P1872" s="199"/>
      <c r="Q1872" s="199"/>
      <c r="R1872" s="199"/>
      <c r="S1872" s="199"/>
      <c r="T1872" s="200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194" t="s">
        <v>166</v>
      </c>
      <c r="AU1872" s="194" t="s">
        <v>82</v>
      </c>
      <c r="AV1872" s="14" t="s">
        <v>82</v>
      </c>
      <c r="AW1872" s="14" t="s">
        <v>34</v>
      </c>
      <c r="AX1872" s="14" t="s">
        <v>72</v>
      </c>
      <c r="AY1872" s="194" t="s">
        <v>154</v>
      </c>
    </row>
    <row r="1873" s="14" customFormat="1">
      <c r="A1873" s="14"/>
      <c r="B1873" s="193"/>
      <c r="C1873" s="14"/>
      <c r="D1873" s="186" t="s">
        <v>166</v>
      </c>
      <c r="E1873" s="194" t="s">
        <v>3</v>
      </c>
      <c r="F1873" s="195" t="s">
        <v>2092</v>
      </c>
      <c r="G1873" s="14"/>
      <c r="H1873" s="196">
        <v>2.8799999999999999</v>
      </c>
      <c r="I1873" s="197"/>
      <c r="J1873" s="14"/>
      <c r="K1873" s="14"/>
      <c r="L1873" s="193"/>
      <c r="M1873" s="198"/>
      <c r="N1873" s="199"/>
      <c r="O1873" s="199"/>
      <c r="P1873" s="199"/>
      <c r="Q1873" s="199"/>
      <c r="R1873" s="199"/>
      <c r="S1873" s="199"/>
      <c r="T1873" s="200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194" t="s">
        <v>166</v>
      </c>
      <c r="AU1873" s="194" t="s">
        <v>82</v>
      </c>
      <c r="AV1873" s="14" t="s">
        <v>82</v>
      </c>
      <c r="AW1873" s="14" t="s">
        <v>34</v>
      </c>
      <c r="AX1873" s="14" t="s">
        <v>72</v>
      </c>
      <c r="AY1873" s="194" t="s">
        <v>154</v>
      </c>
    </row>
    <row r="1874" s="14" customFormat="1">
      <c r="A1874" s="14"/>
      <c r="B1874" s="193"/>
      <c r="C1874" s="14"/>
      <c r="D1874" s="186" t="s">
        <v>166</v>
      </c>
      <c r="E1874" s="194" t="s">
        <v>3</v>
      </c>
      <c r="F1874" s="195" t="s">
        <v>2093</v>
      </c>
      <c r="G1874" s="14"/>
      <c r="H1874" s="196">
        <v>14.74</v>
      </c>
      <c r="I1874" s="197"/>
      <c r="J1874" s="14"/>
      <c r="K1874" s="14"/>
      <c r="L1874" s="193"/>
      <c r="M1874" s="198"/>
      <c r="N1874" s="199"/>
      <c r="O1874" s="199"/>
      <c r="P1874" s="199"/>
      <c r="Q1874" s="199"/>
      <c r="R1874" s="199"/>
      <c r="S1874" s="199"/>
      <c r="T1874" s="200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194" t="s">
        <v>166</v>
      </c>
      <c r="AU1874" s="194" t="s">
        <v>82</v>
      </c>
      <c r="AV1874" s="14" t="s">
        <v>82</v>
      </c>
      <c r="AW1874" s="14" t="s">
        <v>34</v>
      </c>
      <c r="AX1874" s="14" t="s">
        <v>72</v>
      </c>
      <c r="AY1874" s="194" t="s">
        <v>154</v>
      </c>
    </row>
    <row r="1875" s="15" customFormat="1">
      <c r="A1875" s="15"/>
      <c r="B1875" s="201"/>
      <c r="C1875" s="15"/>
      <c r="D1875" s="186" t="s">
        <v>166</v>
      </c>
      <c r="E1875" s="202" t="s">
        <v>3</v>
      </c>
      <c r="F1875" s="203" t="s">
        <v>171</v>
      </c>
      <c r="G1875" s="15"/>
      <c r="H1875" s="204">
        <v>43.914999999999999</v>
      </c>
      <c r="I1875" s="205"/>
      <c r="J1875" s="15"/>
      <c r="K1875" s="15"/>
      <c r="L1875" s="201"/>
      <c r="M1875" s="206"/>
      <c r="N1875" s="207"/>
      <c r="O1875" s="207"/>
      <c r="P1875" s="207"/>
      <c r="Q1875" s="207"/>
      <c r="R1875" s="207"/>
      <c r="S1875" s="207"/>
      <c r="T1875" s="208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02" t="s">
        <v>166</v>
      </c>
      <c r="AU1875" s="202" t="s">
        <v>82</v>
      </c>
      <c r="AV1875" s="15" t="s">
        <v>162</v>
      </c>
      <c r="AW1875" s="15" t="s">
        <v>34</v>
      </c>
      <c r="AX1875" s="15" t="s">
        <v>80</v>
      </c>
      <c r="AY1875" s="202" t="s">
        <v>154</v>
      </c>
    </row>
    <row r="1876" s="12" customFormat="1" ht="25.92" customHeight="1">
      <c r="A1876" s="12"/>
      <c r="B1876" s="153"/>
      <c r="C1876" s="12"/>
      <c r="D1876" s="154" t="s">
        <v>71</v>
      </c>
      <c r="E1876" s="155" t="s">
        <v>716</v>
      </c>
      <c r="F1876" s="155" t="s">
        <v>717</v>
      </c>
      <c r="G1876" s="12"/>
      <c r="H1876" s="12"/>
      <c r="I1876" s="156"/>
      <c r="J1876" s="157">
        <f>BK1876</f>
        <v>0</v>
      </c>
      <c r="K1876" s="12"/>
      <c r="L1876" s="153"/>
      <c r="M1876" s="158"/>
      <c r="N1876" s="159"/>
      <c r="O1876" s="159"/>
      <c r="P1876" s="160">
        <f>SUM(P1877:P1878)</f>
        <v>0</v>
      </c>
      <c r="Q1876" s="159"/>
      <c r="R1876" s="160">
        <f>SUM(R1877:R1878)</f>
        <v>0.0099000000000000008</v>
      </c>
      <c r="S1876" s="159"/>
      <c r="T1876" s="161">
        <f>SUM(T1877:T1878)</f>
        <v>0</v>
      </c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R1876" s="154" t="s">
        <v>197</v>
      </c>
      <c r="AT1876" s="162" t="s">
        <v>71</v>
      </c>
      <c r="AU1876" s="162" t="s">
        <v>72</v>
      </c>
      <c r="AY1876" s="154" t="s">
        <v>154</v>
      </c>
      <c r="BK1876" s="163">
        <f>SUM(BK1877:BK1878)</f>
        <v>0</v>
      </c>
    </row>
    <row r="1877" s="2" customFormat="1" ht="21.75" customHeight="1">
      <c r="A1877" s="40"/>
      <c r="B1877" s="166"/>
      <c r="C1877" s="167" t="s">
        <v>2094</v>
      </c>
      <c r="D1877" s="167" t="s">
        <v>157</v>
      </c>
      <c r="E1877" s="168" t="s">
        <v>2095</v>
      </c>
      <c r="F1877" s="169" t="s">
        <v>2096</v>
      </c>
      <c r="G1877" s="170" t="s">
        <v>468</v>
      </c>
      <c r="H1877" s="171">
        <v>1</v>
      </c>
      <c r="I1877" s="172"/>
      <c r="J1877" s="173">
        <f>ROUND(I1877*H1877,2)</f>
        <v>0</v>
      </c>
      <c r="K1877" s="169" t="s">
        <v>161</v>
      </c>
      <c r="L1877" s="41"/>
      <c r="M1877" s="174" t="s">
        <v>3</v>
      </c>
      <c r="N1877" s="175" t="s">
        <v>43</v>
      </c>
      <c r="O1877" s="74"/>
      <c r="P1877" s="176">
        <f>O1877*H1877</f>
        <v>0</v>
      </c>
      <c r="Q1877" s="176">
        <v>0.0099000000000000008</v>
      </c>
      <c r="R1877" s="176">
        <f>Q1877*H1877</f>
        <v>0.0099000000000000008</v>
      </c>
      <c r="S1877" s="176">
        <v>0</v>
      </c>
      <c r="T1877" s="177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178" t="s">
        <v>162</v>
      </c>
      <c r="AT1877" s="178" t="s">
        <v>157</v>
      </c>
      <c r="AU1877" s="178" t="s">
        <v>80</v>
      </c>
      <c r="AY1877" s="21" t="s">
        <v>154</v>
      </c>
      <c r="BE1877" s="179">
        <f>IF(N1877="základní",J1877,0)</f>
        <v>0</v>
      </c>
      <c r="BF1877" s="179">
        <f>IF(N1877="snížená",J1877,0)</f>
        <v>0</v>
      </c>
      <c r="BG1877" s="179">
        <f>IF(N1877="zákl. přenesená",J1877,0)</f>
        <v>0</v>
      </c>
      <c r="BH1877" s="179">
        <f>IF(N1877="sníž. přenesená",J1877,0)</f>
        <v>0</v>
      </c>
      <c r="BI1877" s="179">
        <f>IF(N1877="nulová",J1877,0)</f>
        <v>0</v>
      </c>
      <c r="BJ1877" s="21" t="s">
        <v>80</v>
      </c>
      <c r="BK1877" s="179">
        <f>ROUND(I1877*H1877,2)</f>
        <v>0</v>
      </c>
      <c r="BL1877" s="21" t="s">
        <v>162</v>
      </c>
      <c r="BM1877" s="178" t="s">
        <v>2097</v>
      </c>
    </row>
    <row r="1878" s="2" customFormat="1">
      <c r="A1878" s="40"/>
      <c r="B1878" s="41"/>
      <c r="C1878" s="40"/>
      <c r="D1878" s="180" t="s">
        <v>164</v>
      </c>
      <c r="E1878" s="40"/>
      <c r="F1878" s="181" t="s">
        <v>2098</v>
      </c>
      <c r="G1878" s="40"/>
      <c r="H1878" s="40"/>
      <c r="I1878" s="182"/>
      <c r="J1878" s="40"/>
      <c r="K1878" s="40"/>
      <c r="L1878" s="41"/>
      <c r="M1878" s="217"/>
      <c r="N1878" s="218"/>
      <c r="O1878" s="219"/>
      <c r="P1878" s="219"/>
      <c r="Q1878" s="219"/>
      <c r="R1878" s="219"/>
      <c r="S1878" s="219"/>
      <c r="T1878" s="22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T1878" s="21" t="s">
        <v>164</v>
      </c>
      <c r="AU1878" s="21" t="s">
        <v>80</v>
      </c>
    </row>
    <row r="1879" s="2" customFormat="1" ht="6.96" customHeight="1">
      <c r="A1879" s="40"/>
      <c r="B1879" s="57"/>
      <c r="C1879" s="58"/>
      <c r="D1879" s="58"/>
      <c r="E1879" s="58"/>
      <c r="F1879" s="58"/>
      <c r="G1879" s="58"/>
      <c r="H1879" s="58"/>
      <c r="I1879" s="58"/>
      <c r="J1879" s="58"/>
      <c r="K1879" s="58"/>
      <c r="L1879" s="41"/>
      <c r="M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</row>
  </sheetData>
  <autoFilter ref="C106:K1878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4_02/113106123"/>
    <hyperlink ref="F118" r:id="rId2" display="https://podminky.urs.cz/item/CS_URS_2024_02/113107021"/>
    <hyperlink ref="F125" r:id="rId3" display="https://podminky.urs.cz/item/CS_URS_2024_02/131213701"/>
    <hyperlink ref="F132" r:id="rId4" display="https://podminky.urs.cz/item/CS_URS_2021_02/132212112"/>
    <hyperlink ref="F141" r:id="rId5" display="https://podminky.urs.cz/item/CS_URS_2024_02/162251102"/>
    <hyperlink ref="F154" r:id="rId6" display="https://podminky.urs.cz/item/CS_URS_2024_02/162751117.1"/>
    <hyperlink ref="F161" r:id="rId7" display="https://podminky.urs.cz/item/CS_URS_2024_02/162751119"/>
    <hyperlink ref="F169" r:id="rId8" display="https://podminky.urs.cz/item/CS_URS_2024_02/174111101"/>
    <hyperlink ref="F180" r:id="rId9" display="https://podminky.urs.cz/item/CS_URS_2024_02/171201221"/>
    <hyperlink ref="F187" r:id="rId10" display="https://podminky.urs.cz/item/CS_URS_2024_02/181912112"/>
    <hyperlink ref="F191" r:id="rId11" display="https://podminky.urs.cz/item/CS_URS_2024_02/182351023"/>
    <hyperlink ref="F199" r:id="rId12" display="https://podminky.urs.cz/item/CS_URS_2024_02/211531111"/>
    <hyperlink ref="F202" r:id="rId13" display="https://podminky.urs.cz/item/CS_URS_2024_02/213141112"/>
    <hyperlink ref="F209" r:id="rId14" display="https://podminky.urs.cz/item/CS_URS_2024_02/273321411"/>
    <hyperlink ref="F216" r:id="rId15" display="https://podminky.urs.cz/item/CS_URS_2024_02/273321511"/>
    <hyperlink ref="F223" r:id="rId16" display="https://podminky.urs.cz/item/CS_URS_2024_02/273362021"/>
    <hyperlink ref="F229" r:id="rId17" display="https://podminky.urs.cz/item/CS_URS_2024_02/273361821"/>
    <hyperlink ref="F234" r:id="rId18" display="https://podminky.urs.cz/item/CS_URS_2024_02/279113141"/>
    <hyperlink ref="F238" r:id="rId19" display="https://podminky.urs.cz/item/CS_URS_2024_02/279113144"/>
    <hyperlink ref="F242" r:id="rId20" display="https://podminky.urs.cz/item/CS_URS_2024_02/279361821"/>
    <hyperlink ref="F249" r:id="rId21" display="https://podminky.urs.cz/item/CS_URS_2024_02/271542211"/>
    <hyperlink ref="F254" r:id="rId22" display="https://podminky.urs.cz/item/CS_URS_2024_02/310239211"/>
    <hyperlink ref="F274" r:id="rId23" display="https://podminky.urs.cz/item/CS_URS_2024_02/311235161"/>
    <hyperlink ref="F280" r:id="rId24" display="https://podminky.urs.cz/item/CS_URS_2024_02/317142422"/>
    <hyperlink ref="F287" r:id="rId25" display="https://podminky.urs.cz/item/CS_URS_2024_02/317142442"/>
    <hyperlink ref="F294" r:id="rId26" display="https://podminky.urs.cz/item/CS_URS_2024_02/317168053"/>
    <hyperlink ref="F298" r:id="rId27" display="https://podminky.urs.cz/item/CS_URS_2024_02/317941121"/>
    <hyperlink ref="F355" r:id="rId28" display="https://podminky.urs.cz/item/CS_URS_2024_02/411321414"/>
    <hyperlink ref="F369" r:id="rId29" display="https://podminky.urs.cz/item/CS_URS_2024_02/411351011"/>
    <hyperlink ref="F381" r:id="rId30" display="https://podminky.urs.cz/item/CS_URS_2024_02/411351012"/>
    <hyperlink ref="F393" r:id="rId31" display="https://podminky.urs.cz/item/CS_URS_2024_02/411354313"/>
    <hyperlink ref="F405" r:id="rId32" display="https://podminky.urs.cz/item/CS_URS_2024_02/411354314"/>
    <hyperlink ref="F417" r:id="rId33" display="https://podminky.urs.cz/item/CS_URS_2024_02/411361821"/>
    <hyperlink ref="F429" r:id="rId34" display="https://podminky.urs.cz/item/CS_URS_2024_02/417321616"/>
    <hyperlink ref="F436" r:id="rId35" display="https://podminky.urs.cz/item/CS_URS_2024_02/417351115"/>
    <hyperlink ref="F443" r:id="rId36" display="https://podminky.urs.cz/item/CS_URS_2024_02/417351116"/>
    <hyperlink ref="F445" r:id="rId37" display="https://podminky.urs.cz/item/CS_URS_2024_02/417361821"/>
    <hyperlink ref="F452" r:id="rId38" display="https://podminky.urs.cz/item/CS_URS_2024_02/430321515"/>
    <hyperlink ref="F461" r:id="rId39" display="https://podminky.urs.cz/item/CS_URS_2024_02/430361821"/>
    <hyperlink ref="F470" r:id="rId40" display="https://podminky.urs.cz/item/CS_URS_2024_02/431351121"/>
    <hyperlink ref="F477" r:id="rId41" display="https://podminky.urs.cz/item/CS_URS_2024_02/431351122"/>
    <hyperlink ref="F484" r:id="rId42" display="https://podminky.urs.cz/item/CS_URS_2024_02/434351141"/>
    <hyperlink ref="F490" r:id="rId43" display="https://podminky.urs.cz/item/CS_URS_2024_02/434351142"/>
    <hyperlink ref="F497" r:id="rId44" display="https://podminky.urs.cz/item/CS_URS_2024_02/451311111"/>
    <hyperlink ref="F501" r:id="rId45" display="https://podminky.urs.cz/item/CS_URS_2024_02/451504113"/>
    <hyperlink ref="F508" r:id="rId46" display="https://podminky.urs.cz/item/CS_URS_2024_02/465512127"/>
    <hyperlink ref="F513" r:id="rId47" display="https://podminky.urs.cz/item/CS_URS_2024_02/564811111"/>
    <hyperlink ref="F517" r:id="rId48" display="https://podminky.urs.cz/item/CS_URS_2024_02/564831111"/>
    <hyperlink ref="F523" r:id="rId49" display="https://podminky.urs.cz/item/CS_URS_2024_02/596212210"/>
    <hyperlink ref="F533" r:id="rId50" display="https://podminky.urs.cz/item/CS_URS_2024_02/596811311"/>
    <hyperlink ref="F541" r:id="rId51" display="https://podminky.urs.cz/item/CS_URS_2024_02/916331111"/>
    <hyperlink ref="F561" r:id="rId52" display="https://podminky.urs.cz/item/CS_URS_2024_02/611142001"/>
    <hyperlink ref="F568" r:id="rId53" display="https://podminky.urs.cz/item/CS_URS_2024_02/611321131"/>
    <hyperlink ref="F575" r:id="rId54" display="https://podminky.urs.cz/item/CS_URS_2024_02/611321341"/>
    <hyperlink ref="F582" r:id="rId55" display="https://podminky.urs.cz/item/CS_URS_2024_02/612142001"/>
    <hyperlink ref="F585" r:id="rId56" display="https://podminky.urs.cz/item/CS_URS_2024_02/612321131"/>
    <hyperlink ref="F730" r:id="rId57" display="https://podminky.urs.cz/item/CS_URS_2024_02/612321341"/>
    <hyperlink ref="F877" r:id="rId58" display="https://podminky.urs.cz/item/CS_URS_2024_02/612325302"/>
    <hyperlink ref="F896" r:id="rId59" display="https://podminky.urs.cz/item/CS_URS_2024_02/619995001"/>
    <hyperlink ref="F918" r:id="rId60" display="https://podminky.urs.cz/item/CS_URS_2024_02/622131321"/>
    <hyperlink ref="F924" r:id="rId61" display="https://podminky.urs.cz/item/CS_URS_2024_02/631311115"/>
    <hyperlink ref="F939" r:id="rId62" display="https://podminky.urs.cz/item/CS_URS_2024_02/631319211"/>
    <hyperlink ref="F945" r:id="rId63" display="https://podminky.urs.cz/item/CS_URS_2024_02/892353122"/>
    <hyperlink ref="F952" r:id="rId64" display="https://podminky.urs.cz/item/CS_URS_2023_01/892351111"/>
    <hyperlink ref="F959" r:id="rId65" display="https://podminky.urs.cz/item/CS_URS_2024_02/894811113"/>
    <hyperlink ref="F961" r:id="rId66" display="https://podminky.urs.cz/item/CS_URS_2024_02/897171112"/>
    <hyperlink ref="F965" r:id="rId67" display="https://podminky.urs.cz/item/CS_URS_2024_02/919735122"/>
    <hyperlink ref="F969" r:id="rId68" display="https://podminky.urs.cz/item/CS_URS_2024_02/941211112"/>
    <hyperlink ref="F979" r:id="rId69" display="https://podminky.urs.cz/item/CS_URS_2024_02/941211211"/>
    <hyperlink ref="F990" r:id="rId70" display="https://podminky.urs.cz/item/CS_URS_2024_02/941211812"/>
    <hyperlink ref="F1000" r:id="rId71" display="https://podminky.urs.cz/item/CS_URS_2024_02/944511111"/>
    <hyperlink ref="F1010" r:id="rId72" display="https://podminky.urs.cz/item/CS_URS_2024_02/944511211"/>
    <hyperlink ref="F1021" r:id="rId73" display="https://podminky.urs.cz/item/CS_URS_2024_02/944511811"/>
    <hyperlink ref="F1031" r:id="rId74" display="https://podminky.urs.cz/item/CS_URS_2024_02/949101111"/>
    <hyperlink ref="F1034" r:id="rId75" display="https://podminky.urs.cz/item/CS_URS_2024_02/952901111"/>
    <hyperlink ref="F1036" r:id="rId76" display="https://podminky.urs.cz/item/CS_URS_2024_02/953943211"/>
    <hyperlink ref="F1065" r:id="rId77" display="https://podminky.urs.cz/item/CS_URS_2024_02/953961117"/>
    <hyperlink ref="F1070" r:id="rId78" display="https://podminky.urs.cz/item/CS_URS_2024_01/997013214"/>
    <hyperlink ref="F1072" r:id="rId79" display="https://podminky.urs.cz/item/CS_URS_2024_02/997013501"/>
    <hyperlink ref="F1074" r:id="rId80" display="https://podminky.urs.cz/item/CS_URS_2024_02/997013509"/>
    <hyperlink ref="F1077" r:id="rId81" display="https://podminky.urs.cz/item/CS_URS_2024_02/997013871"/>
    <hyperlink ref="F1080" r:id="rId82" display="https://podminky.urs.cz/item/CS_URS_2024_02/998011002"/>
    <hyperlink ref="F1087" r:id="rId83" display="https://podminky.urs.cz/item/CS_URS_2024_02/721173403"/>
    <hyperlink ref="F1091" r:id="rId84" display="https://podminky.urs.cz/item/CS_URS_2024_02/721233112"/>
    <hyperlink ref="F1094" r:id="rId85" display="https://podminky.urs.cz/item/CS_URS_2024_02/721273153"/>
    <hyperlink ref="F1098" r:id="rId86" display="https://podminky.urs.cz/item/CS_URS_2024_02/742210123"/>
    <hyperlink ref="F1109" r:id="rId87" display="https://podminky.urs.cz/item/CS_URS_2024_02/751111011"/>
    <hyperlink ref="F1126" r:id="rId88" display="https://podminky.urs.cz/item/CS_URS_2024_02/751511122"/>
    <hyperlink ref="F1140" r:id="rId89" display="https://podminky.urs.cz/item/CS_URS_2024_02/998751101"/>
    <hyperlink ref="F1146" r:id="rId90" display="https://podminky.urs.cz/item/CS_URS_2024_02/998762102"/>
    <hyperlink ref="F1149" r:id="rId91" display="https://podminky.urs.cz/item/CS_URS_2024_02/763111431"/>
    <hyperlink ref="F1155" r:id="rId92" display="https://podminky.urs.cz/item/CS_URS_2024_02/763111437"/>
    <hyperlink ref="F1161" r:id="rId93" display="https://podminky.urs.cz/item/CS_URS_2024_02/763121623"/>
    <hyperlink ref="F1175" r:id="rId94" display="https://podminky.urs.cz/item/CS_URS_2024_02/763161721"/>
    <hyperlink ref="F1179" r:id="rId95" display="https://podminky.urs.cz/item/CS_URS_2024_02/763161730"/>
    <hyperlink ref="F1184" r:id="rId96" display="https://podminky.urs.cz/item/CS_URS_2024_02/764212612"/>
    <hyperlink ref="F1188" r:id="rId97" display="https://podminky.urs.cz/item/CS_URS_2024_02/764216646"/>
    <hyperlink ref="F1197" r:id="rId98" display="https://podminky.urs.cz/item/CS_URS_2024_02/764218624"/>
    <hyperlink ref="F1208" r:id="rId99" display="https://podminky.urs.cz/item/CS_URS_2024_02/764218627"/>
    <hyperlink ref="F1221" r:id="rId100" display="https://podminky.urs.cz/item/CS_URS_2024_02/764511602"/>
    <hyperlink ref="F1228" r:id="rId101" display="https://podminky.urs.cz/item/CS_URS_2024_02/764511642"/>
    <hyperlink ref="F1231" r:id="rId102" display="https://podminky.urs.cz/item/CS_URS_2024_02/764518622"/>
    <hyperlink ref="F1235" r:id="rId103" display="https://podminky.urs.cz/item/CS_URS_2024_02/998764102"/>
    <hyperlink ref="F1238" r:id="rId104" display="https://podminky.urs.cz/item/CS_URS_2024_02/765191011"/>
    <hyperlink ref="F1243" r:id="rId105" display="https://podminky.urs.cz/item/CS_URS_2024_02/998765102"/>
    <hyperlink ref="F1246" r:id="rId106" display="https://podminky.urs.cz/item/CS_URS_2024_02/766682211"/>
    <hyperlink ref="F1267" r:id="rId107" display="https://podminky.urs.cz/item/CS_URS_2024_02/766660182"/>
    <hyperlink ref="F1274" r:id="rId108" display="https://podminky.urs.cz/item/CS_URS_2024_02/766682221"/>
    <hyperlink ref="F1281" r:id="rId109" display="https://podminky.urs.cz/item/CS_URS_2024_02/766660181"/>
    <hyperlink ref="F1298" r:id="rId110" display="https://podminky.urs.cz/item/CS_URS_2024_02/766660183"/>
    <hyperlink ref="F1305" r:id="rId111" display="https://podminky.urs.cz/item/CS_URS_2024_02/766660171"/>
    <hyperlink ref="F1356" r:id="rId112" display="https://podminky.urs.cz/item/CS_URS_2024_02/766660172"/>
    <hyperlink ref="F1363" r:id="rId113" display="https://podminky.urs.cz/item/CS_URS_2024_02/766682111"/>
    <hyperlink ref="F1418" r:id="rId114" display="https://podminky.urs.cz/item/CS_URS_2024_02/766660729.1"/>
    <hyperlink ref="F1444" r:id="rId115" display="https://podminky.urs.cz/item/CS_URS_2024_02/998766102"/>
    <hyperlink ref="F1449" r:id="rId116" display="https://podminky.urs.cz/item/CS_URS_2024_02/767163101"/>
    <hyperlink ref="F1460" r:id="rId117" display="https://podminky.urs.cz/item/CS_URS_2024_02/767163203"/>
    <hyperlink ref="F1467" r:id="rId118" display="https://podminky.urs.cz/item/CS_URS_2024_02/767223201"/>
    <hyperlink ref="F1487" r:id="rId119" display="https://podminky.urs.cz/item/CS_URS_2024_02/767662110"/>
    <hyperlink ref="F1494" r:id="rId120" display="https://podminky.urs.cz/item/CS_URS_2024_02/998767102"/>
    <hyperlink ref="F1497" r:id="rId121" display="https://podminky.urs.cz/item/CS_URS_2024_02/771111011"/>
    <hyperlink ref="F1500" r:id="rId122" display="https://podminky.urs.cz/item/CS_URS_2024_02/771474113"/>
    <hyperlink ref="F1518" r:id="rId123" display="https://podminky.urs.cz/item/CS_URS_2024_02/771474122"/>
    <hyperlink ref="F1530" r:id="rId124" display="https://podminky.urs.cz/item/CS_URS_2024_02/771274113"/>
    <hyperlink ref="F1543" r:id="rId125" display="https://podminky.urs.cz/item/CS_URS_2024_02/771274232"/>
    <hyperlink ref="F1550" r:id="rId126" display="https://podminky.urs.cz/item/CS_URS_2024_02/775141112"/>
    <hyperlink ref="F1553" r:id="rId127" display="https://podminky.urs.cz/item/CS_URS_2024_02/771573113"/>
    <hyperlink ref="F1563" r:id="rId128" display="https://podminky.urs.cz/item/CS_URS_2024_02/771591112"/>
    <hyperlink ref="F1572" r:id="rId129" display="https://podminky.urs.cz/item/CS_URS_2024_02/771591117"/>
    <hyperlink ref="F1575" r:id="rId130" display="https://podminky.urs.cz/item/CS_URS_2024_02/771592011"/>
    <hyperlink ref="F1578" r:id="rId131" display="https://podminky.urs.cz/item/CS_URS_2024_02/998771102"/>
    <hyperlink ref="F1581" r:id="rId132" display="https://podminky.urs.cz/item/CS_URS_2024_02/776111311"/>
    <hyperlink ref="F1584" r:id="rId133" display="https://podminky.urs.cz/item/CS_URS_2024_02/776121112"/>
    <hyperlink ref="F1587" r:id="rId134" display="https://podminky.urs.cz/item/CS_URS_2024_02/776141112"/>
    <hyperlink ref="F1616" r:id="rId135" display="https://podminky.urs.cz/item/CS_URS_2024_02/776221111"/>
    <hyperlink ref="F1625" r:id="rId136" display="https://podminky.urs.cz/item/CS_URS_2024_02/776411111"/>
    <hyperlink ref="F1639" r:id="rId137" display="https://podminky.urs.cz/item/CS_URS_2024_02/776421312"/>
    <hyperlink ref="F1651" r:id="rId138" display="https://podminky.urs.cz/item/CS_URS_2024_02/998776102"/>
    <hyperlink ref="F1654" r:id="rId139" display="https://podminky.urs.cz/item/CS_URS_2024_02/781111011"/>
    <hyperlink ref="F1657" r:id="rId140" display="https://podminky.urs.cz/item/CS_URS_2024_02/781121011"/>
    <hyperlink ref="F1660" r:id="rId141" display="https://podminky.urs.cz/item/CS_URS_2024_02/781131112"/>
    <hyperlink ref="F1663" r:id="rId142" display="https://podminky.urs.cz/item/CS_URS_2024_02/781474154"/>
    <hyperlink ref="F1668" r:id="rId143" display="https://podminky.urs.cz/item/CS_URS_2024_02/781495115"/>
    <hyperlink ref="F1671" r:id="rId144" display="https://podminky.urs.cz/item/CS_URS_2024_02/781495117"/>
    <hyperlink ref="F1674" r:id="rId145" display="https://podminky.urs.cz/item/CS_URS_2024_02/781495211"/>
    <hyperlink ref="F1677" r:id="rId146" display="https://podminky.urs.cz/item/CS_URS_2024_02/998781102"/>
    <hyperlink ref="F1680" r:id="rId147" display="https://podminky.urs.cz/item/CS_URS_2024_02/783937163"/>
    <hyperlink ref="F1691" r:id="rId148" display="https://podminky.urs.cz/item/CS_URS_2024_02/784181101"/>
    <hyperlink ref="F1856" r:id="rId149" display="https://podminky.urs.cz/item/CS_URS_2024_02/784221101"/>
    <hyperlink ref="F1860" r:id="rId150" display="https://podminky.urs.cz/item/CS_URS_2024_02/786613210"/>
    <hyperlink ref="F1878" r:id="rId151" display="https://podminky.urs.cz/item/CS_URS_2024_02/4600100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2099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ROUND((SUM(BE87:BE160)),  2)</f>
        <v>0</v>
      </c>
      <c r="G33" s="40"/>
      <c r="H33" s="40"/>
      <c r="I33" s="125">
        <v>0.20999999999999999</v>
      </c>
      <c r="J33" s="124">
        <f>ROUND(((SUM(BE87:BE160))*I33),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ROUND((SUM(BF87:BF160)),  2)</f>
        <v>0</v>
      </c>
      <c r="G34" s="40"/>
      <c r="H34" s="40"/>
      <c r="I34" s="125">
        <v>0.12</v>
      </c>
      <c r="J34" s="124">
        <f>ROUND(((SUM(BF87:BF160))*I34),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ROUND((SUM(BG87:BG160)),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ROUND((SUM(BH87:BH160)),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ROUND((SUM(BI87:BI160)),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03 - Bourací práce zázemí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118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119</v>
      </c>
      <c r="E62" s="141"/>
      <c r="F62" s="141"/>
      <c r="G62" s="141"/>
      <c r="H62" s="141"/>
      <c r="I62" s="141"/>
      <c r="J62" s="142">
        <f>J116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5"/>
      <c r="C63" s="9"/>
      <c r="D63" s="136" t="s">
        <v>120</v>
      </c>
      <c r="E63" s="137"/>
      <c r="F63" s="137"/>
      <c r="G63" s="137"/>
      <c r="H63" s="137"/>
      <c r="I63" s="137"/>
      <c r="J63" s="138">
        <f>J130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9"/>
      <c r="C64" s="10"/>
      <c r="D64" s="140" t="s">
        <v>128</v>
      </c>
      <c r="E64" s="141"/>
      <c r="F64" s="141"/>
      <c r="G64" s="141"/>
      <c r="H64" s="141"/>
      <c r="I64" s="141"/>
      <c r="J64" s="142">
        <f>J131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131</v>
      </c>
      <c r="E65" s="141"/>
      <c r="F65" s="141"/>
      <c r="G65" s="141"/>
      <c r="H65" s="141"/>
      <c r="I65" s="141"/>
      <c r="J65" s="142">
        <f>J148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137</v>
      </c>
      <c r="E66" s="137"/>
      <c r="F66" s="137"/>
      <c r="G66" s="137"/>
      <c r="H66" s="137"/>
      <c r="I66" s="137"/>
      <c r="J66" s="138">
        <f>J157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138</v>
      </c>
      <c r="E67" s="141"/>
      <c r="F67" s="141"/>
      <c r="G67" s="141"/>
      <c r="H67" s="141"/>
      <c r="I67" s="141"/>
      <c r="J67" s="142">
        <f>J158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139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0"/>
      <c r="D77" s="40"/>
      <c r="E77" s="117" t="str">
        <f>E7</f>
        <v>Stavební úpravy včetně změny užívání objektu Hradní 61, Žebrák 267 53</v>
      </c>
      <c r="F77" s="34"/>
      <c r="G77" s="34"/>
      <c r="H77" s="34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111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03 - Bourací práce zázemí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0"/>
      <c r="E81" s="40"/>
      <c r="F81" s="29" t="str">
        <f>F12</f>
        <v>Žebrák</v>
      </c>
      <c r="G81" s="40"/>
      <c r="H81" s="40"/>
      <c r="I81" s="34" t="s">
        <v>23</v>
      </c>
      <c r="J81" s="66" t="str">
        <f>IF(J12="","",J12)</f>
        <v>9. 7. 2025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0"/>
      <c r="E83" s="40"/>
      <c r="F83" s="29" t="str">
        <f>E15</f>
        <v>Město Žebrák; 00234079, Náměstí 1, 267 53 Žebrák</v>
      </c>
      <c r="G83" s="40"/>
      <c r="H83" s="40"/>
      <c r="I83" s="34" t="s">
        <v>31</v>
      </c>
      <c r="J83" s="38" t="str">
        <f>E21</f>
        <v>A.D.S. Rokycany s.r.o.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0"/>
      <c r="E84" s="40"/>
      <c r="F84" s="29" t="str">
        <f>IF(E18="","",E18)</f>
        <v>Vyplň údaj</v>
      </c>
      <c r="G84" s="40"/>
      <c r="H84" s="40"/>
      <c r="I84" s="34" t="s">
        <v>35</v>
      </c>
      <c r="J84" s="38" t="str">
        <f>E24</f>
        <v>A.D.S. Rokycany s.r.o.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140</v>
      </c>
      <c r="D86" s="146" t="s">
        <v>57</v>
      </c>
      <c r="E86" s="146" t="s">
        <v>53</v>
      </c>
      <c r="F86" s="146" t="s">
        <v>54</v>
      </c>
      <c r="G86" s="146" t="s">
        <v>141</v>
      </c>
      <c r="H86" s="146" t="s">
        <v>142</v>
      </c>
      <c r="I86" s="146" t="s">
        <v>143</v>
      </c>
      <c r="J86" s="146" t="s">
        <v>115</v>
      </c>
      <c r="K86" s="147" t="s">
        <v>144</v>
      </c>
      <c r="L86" s="148"/>
      <c r="M86" s="82" t="s">
        <v>3</v>
      </c>
      <c r="N86" s="83" t="s">
        <v>42</v>
      </c>
      <c r="O86" s="83" t="s">
        <v>145</v>
      </c>
      <c r="P86" s="83" t="s">
        <v>146</v>
      </c>
      <c r="Q86" s="83" t="s">
        <v>147</v>
      </c>
      <c r="R86" s="83" t="s">
        <v>148</v>
      </c>
      <c r="S86" s="83" t="s">
        <v>149</v>
      </c>
      <c r="T86" s="84" t="s">
        <v>150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151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P88+P130+P157</f>
        <v>0</v>
      </c>
      <c r="Q87" s="86"/>
      <c r="R87" s="150">
        <f>R88+R130+R157</f>
        <v>0.0144075</v>
      </c>
      <c r="S87" s="86"/>
      <c r="T87" s="151">
        <f>T88+T130+T157</f>
        <v>40.014742749999996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1" t="s">
        <v>71</v>
      </c>
      <c r="AU87" s="21" t="s">
        <v>116</v>
      </c>
      <c r="BK87" s="152">
        <f>BK88+BK130+BK157</f>
        <v>0</v>
      </c>
    </row>
    <row r="88" s="12" customFormat="1" ht="25.92" customHeight="1">
      <c r="A88" s="12"/>
      <c r="B88" s="153"/>
      <c r="C88" s="12"/>
      <c r="D88" s="154" t="s">
        <v>71</v>
      </c>
      <c r="E88" s="155" t="s">
        <v>152</v>
      </c>
      <c r="F88" s="155" t="s">
        <v>153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P89+P116</f>
        <v>0</v>
      </c>
      <c r="Q88" s="159"/>
      <c r="R88" s="160">
        <f>R89+R116</f>
        <v>0</v>
      </c>
      <c r="S88" s="159"/>
      <c r="T88" s="161">
        <f>T89+T116</f>
        <v>34.955824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80</v>
      </c>
      <c r="AT88" s="162" t="s">
        <v>71</v>
      </c>
      <c r="AU88" s="162" t="s">
        <v>72</v>
      </c>
      <c r="AY88" s="154" t="s">
        <v>154</v>
      </c>
      <c r="BK88" s="163">
        <f>BK89+BK116</f>
        <v>0</v>
      </c>
    </row>
    <row r="89" s="12" customFormat="1" ht="22.8" customHeight="1">
      <c r="A89" s="12"/>
      <c r="B89" s="153"/>
      <c r="C89" s="12"/>
      <c r="D89" s="154" t="s">
        <v>71</v>
      </c>
      <c r="E89" s="164" t="s">
        <v>155</v>
      </c>
      <c r="F89" s="164" t="s">
        <v>156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SUM(P90:P115)</f>
        <v>0</v>
      </c>
      <c r="Q89" s="159"/>
      <c r="R89" s="160">
        <f>SUM(R90:R115)</f>
        <v>0</v>
      </c>
      <c r="S89" s="159"/>
      <c r="T89" s="161">
        <f>SUM(T90:T115)</f>
        <v>34.955824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80</v>
      </c>
      <c r="AT89" s="162" t="s">
        <v>71</v>
      </c>
      <c r="AU89" s="162" t="s">
        <v>80</v>
      </c>
      <c r="AY89" s="154" t="s">
        <v>154</v>
      </c>
      <c r="BK89" s="163">
        <f>SUM(BK90:BK115)</f>
        <v>0</v>
      </c>
    </row>
    <row r="90" s="2" customFormat="1" ht="49.05" customHeight="1">
      <c r="A90" s="40"/>
      <c r="B90" s="166"/>
      <c r="C90" s="167" t="s">
        <v>80</v>
      </c>
      <c r="D90" s="167" t="s">
        <v>157</v>
      </c>
      <c r="E90" s="168" t="s">
        <v>2100</v>
      </c>
      <c r="F90" s="169" t="s">
        <v>2101</v>
      </c>
      <c r="G90" s="170" t="s">
        <v>174</v>
      </c>
      <c r="H90" s="171">
        <v>11.054</v>
      </c>
      <c r="I90" s="172"/>
      <c r="J90" s="173">
        <f>ROUND(I90*H90,2)</f>
        <v>0</v>
      </c>
      <c r="K90" s="169" t="s">
        <v>161</v>
      </c>
      <c r="L90" s="41"/>
      <c r="M90" s="174" t="s">
        <v>3</v>
      </c>
      <c r="N90" s="175" t="s">
        <v>43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1.8</v>
      </c>
      <c r="T90" s="177">
        <f>S90*H90</f>
        <v>19.897200000000002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162</v>
      </c>
      <c r="AT90" s="178" t="s">
        <v>157</v>
      </c>
      <c r="AU90" s="178" t="s">
        <v>82</v>
      </c>
      <c r="AY90" s="21" t="s">
        <v>154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1" t="s">
        <v>80</v>
      </c>
      <c r="BK90" s="179">
        <f>ROUND(I90*H90,2)</f>
        <v>0</v>
      </c>
      <c r="BL90" s="21" t="s">
        <v>162</v>
      </c>
      <c r="BM90" s="178" t="s">
        <v>2102</v>
      </c>
    </row>
    <row r="91" s="2" customFormat="1">
      <c r="A91" s="40"/>
      <c r="B91" s="41"/>
      <c r="C91" s="40"/>
      <c r="D91" s="180" t="s">
        <v>164</v>
      </c>
      <c r="E91" s="40"/>
      <c r="F91" s="181" t="s">
        <v>2103</v>
      </c>
      <c r="G91" s="40"/>
      <c r="H91" s="40"/>
      <c r="I91" s="182"/>
      <c r="J91" s="40"/>
      <c r="K91" s="40"/>
      <c r="L91" s="41"/>
      <c r="M91" s="183"/>
      <c r="N91" s="184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1" t="s">
        <v>164</v>
      </c>
      <c r="AU91" s="21" t="s">
        <v>82</v>
      </c>
    </row>
    <row r="92" s="13" customFormat="1">
      <c r="A92" s="13"/>
      <c r="B92" s="185"/>
      <c r="C92" s="13"/>
      <c r="D92" s="186" t="s">
        <v>166</v>
      </c>
      <c r="E92" s="187" t="s">
        <v>3</v>
      </c>
      <c r="F92" s="188" t="s">
        <v>2082</v>
      </c>
      <c r="G92" s="13"/>
      <c r="H92" s="187" t="s">
        <v>3</v>
      </c>
      <c r="I92" s="189"/>
      <c r="J92" s="13"/>
      <c r="K92" s="13"/>
      <c r="L92" s="185"/>
      <c r="M92" s="190"/>
      <c r="N92" s="191"/>
      <c r="O92" s="191"/>
      <c r="P92" s="191"/>
      <c r="Q92" s="191"/>
      <c r="R92" s="191"/>
      <c r="S92" s="191"/>
      <c r="T92" s="19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7" t="s">
        <v>166</v>
      </c>
      <c r="AU92" s="187" t="s">
        <v>82</v>
      </c>
      <c r="AV92" s="13" t="s">
        <v>80</v>
      </c>
      <c r="AW92" s="13" t="s">
        <v>34</v>
      </c>
      <c r="AX92" s="13" t="s">
        <v>72</v>
      </c>
      <c r="AY92" s="187" t="s">
        <v>154</v>
      </c>
    </row>
    <row r="93" s="14" customFormat="1">
      <c r="A93" s="14"/>
      <c r="B93" s="193"/>
      <c r="C93" s="14"/>
      <c r="D93" s="186" t="s">
        <v>166</v>
      </c>
      <c r="E93" s="194" t="s">
        <v>3</v>
      </c>
      <c r="F93" s="195" t="s">
        <v>2104</v>
      </c>
      <c r="G93" s="14"/>
      <c r="H93" s="196">
        <v>1.3839999999999999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166</v>
      </c>
      <c r="AU93" s="194" t="s">
        <v>82</v>
      </c>
      <c r="AV93" s="14" t="s">
        <v>82</v>
      </c>
      <c r="AW93" s="14" t="s">
        <v>34</v>
      </c>
      <c r="AX93" s="14" t="s">
        <v>72</v>
      </c>
      <c r="AY93" s="194" t="s">
        <v>154</v>
      </c>
    </row>
    <row r="94" s="14" customFormat="1">
      <c r="A94" s="14"/>
      <c r="B94" s="193"/>
      <c r="C94" s="14"/>
      <c r="D94" s="186" t="s">
        <v>166</v>
      </c>
      <c r="E94" s="194" t="s">
        <v>3</v>
      </c>
      <c r="F94" s="195" t="s">
        <v>2105</v>
      </c>
      <c r="G94" s="14"/>
      <c r="H94" s="196">
        <v>6.3319999999999999</v>
      </c>
      <c r="I94" s="197"/>
      <c r="J94" s="14"/>
      <c r="K94" s="14"/>
      <c r="L94" s="193"/>
      <c r="M94" s="198"/>
      <c r="N94" s="199"/>
      <c r="O94" s="199"/>
      <c r="P94" s="199"/>
      <c r="Q94" s="199"/>
      <c r="R94" s="199"/>
      <c r="S94" s="199"/>
      <c r="T94" s="20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4" t="s">
        <v>166</v>
      </c>
      <c r="AU94" s="194" t="s">
        <v>82</v>
      </c>
      <c r="AV94" s="14" t="s">
        <v>82</v>
      </c>
      <c r="AW94" s="14" t="s">
        <v>34</v>
      </c>
      <c r="AX94" s="14" t="s">
        <v>72</v>
      </c>
      <c r="AY94" s="194" t="s">
        <v>154</v>
      </c>
    </row>
    <row r="95" s="14" customFormat="1">
      <c r="A95" s="14"/>
      <c r="B95" s="193"/>
      <c r="C95" s="14"/>
      <c r="D95" s="186" t="s">
        <v>166</v>
      </c>
      <c r="E95" s="194" t="s">
        <v>3</v>
      </c>
      <c r="F95" s="195" t="s">
        <v>2106</v>
      </c>
      <c r="G95" s="14"/>
      <c r="H95" s="196">
        <v>2.6459999999999999</v>
      </c>
      <c r="I95" s="197"/>
      <c r="J95" s="14"/>
      <c r="K95" s="14"/>
      <c r="L95" s="193"/>
      <c r="M95" s="198"/>
      <c r="N95" s="199"/>
      <c r="O95" s="199"/>
      <c r="P95" s="199"/>
      <c r="Q95" s="199"/>
      <c r="R95" s="199"/>
      <c r="S95" s="199"/>
      <c r="T95" s="20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94" t="s">
        <v>166</v>
      </c>
      <c r="AU95" s="194" t="s">
        <v>82</v>
      </c>
      <c r="AV95" s="14" t="s">
        <v>82</v>
      </c>
      <c r="AW95" s="14" t="s">
        <v>34</v>
      </c>
      <c r="AX95" s="14" t="s">
        <v>72</v>
      </c>
      <c r="AY95" s="194" t="s">
        <v>154</v>
      </c>
    </row>
    <row r="96" s="14" customFormat="1">
      <c r="A96" s="14"/>
      <c r="B96" s="193"/>
      <c r="C96" s="14"/>
      <c r="D96" s="186" t="s">
        <v>166</v>
      </c>
      <c r="E96" s="194" t="s">
        <v>3</v>
      </c>
      <c r="F96" s="195" t="s">
        <v>2107</v>
      </c>
      <c r="G96" s="14"/>
      <c r="H96" s="196">
        <v>0.69199999999999995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166</v>
      </c>
      <c r="AU96" s="194" t="s">
        <v>82</v>
      </c>
      <c r="AV96" s="14" t="s">
        <v>82</v>
      </c>
      <c r="AW96" s="14" t="s">
        <v>34</v>
      </c>
      <c r="AX96" s="14" t="s">
        <v>72</v>
      </c>
      <c r="AY96" s="194" t="s">
        <v>154</v>
      </c>
    </row>
    <row r="97" s="15" customFormat="1">
      <c r="A97" s="15"/>
      <c r="B97" s="201"/>
      <c r="C97" s="15"/>
      <c r="D97" s="186" t="s">
        <v>166</v>
      </c>
      <c r="E97" s="202" t="s">
        <v>3</v>
      </c>
      <c r="F97" s="203" t="s">
        <v>171</v>
      </c>
      <c r="G97" s="15"/>
      <c r="H97" s="204">
        <v>11.053999999999999</v>
      </c>
      <c r="I97" s="205"/>
      <c r="J97" s="15"/>
      <c r="K97" s="15"/>
      <c r="L97" s="201"/>
      <c r="M97" s="206"/>
      <c r="N97" s="207"/>
      <c r="O97" s="207"/>
      <c r="P97" s="207"/>
      <c r="Q97" s="207"/>
      <c r="R97" s="207"/>
      <c r="S97" s="207"/>
      <c r="T97" s="208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02" t="s">
        <v>166</v>
      </c>
      <c r="AU97" s="202" t="s">
        <v>82</v>
      </c>
      <c r="AV97" s="15" t="s">
        <v>162</v>
      </c>
      <c r="AW97" s="15" t="s">
        <v>34</v>
      </c>
      <c r="AX97" s="15" t="s">
        <v>80</v>
      </c>
      <c r="AY97" s="202" t="s">
        <v>154</v>
      </c>
    </row>
    <row r="98" s="2" customFormat="1" ht="44.25" customHeight="1">
      <c r="A98" s="40"/>
      <c r="B98" s="166"/>
      <c r="C98" s="167" t="s">
        <v>82</v>
      </c>
      <c r="D98" s="167" t="s">
        <v>157</v>
      </c>
      <c r="E98" s="168" t="s">
        <v>2108</v>
      </c>
      <c r="F98" s="169" t="s">
        <v>2109</v>
      </c>
      <c r="G98" s="170" t="s">
        <v>186</v>
      </c>
      <c r="H98" s="171">
        <v>0.54000000000000004</v>
      </c>
      <c r="I98" s="172"/>
      <c r="J98" s="173">
        <f>ROUND(I98*H98,2)</f>
        <v>0</v>
      </c>
      <c r="K98" s="169" t="s">
        <v>161</v>
      </c>
      <c r="L98" s="41"/>
      <c r="M98" s="174" t="s">
        <v>3</v>
      </c>
      <c r="N98" s="175" t="s">
        <v>43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0.041000000000000002</v>
      </c>
      <c r="T98" s="177">
        <f>S98*H98</f>
        <v>0.022140000000000003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162</v>
      </c>
      <c r="AT98" s="178" t="s">
        <v>157</v>
      </c>
      <c r="AU98" s="178" t="s">
        <v>82</v>
      </c>
      <c r="AY98" s="21" t="s">
        <v>154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1" t="s">
        <v>80</v>
      </c>
      <c r="BK98" s="179">
        <f>ROUND(I98*H98,2)</f>
        <v>0</v>
      </c>
      <c r="BL98" s="21" t="s">
        <v>162</v>
      </c>
      <c r="BM98" s="178" t="s">
        <v>2110</v>
      </c>
    </row>
    <row r="99" s="2" customFormat="1">
      <c r="A99" s="40"/>
      <c r="B99" s="41"/>
      <c r="C99" s="40"/>
      <c r="D99" s="180" t="s">
        <v>164</v>
      </c>
      <c r="E99" s="40"/>
      <c r="F99" s="181" t="s">
        <v>2111</v>
      </c>
      <c r="G99" s="40"/>
      <c r="H99" s="40"/>
      <c r="I99" s="182"/>
      <c r="J99" s="40"/>
      <c r="K99" s="40"/>
      <c r="L99" s="41"/>
      <c r="M99" s="183"/>
      <c r="N99" s="184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1" t="s">
        <v>164</v>
      </c>
      <c r="AU99" s="21" t="s">
        <v>82</v>
      </c>
    </row>
    <row r="100" s="13" customFormat="1">
      <c r="A100" s="13"/>
      <c r="B100" s="185"/>
      <c r="C100" s="13"/>
      <c r="D100" s="186" t="s">
        <v>166</v>
      </c>
      <c r="E100" s="187" t="s">
        <v>3</v>
      </c>
      <c r="F100" s="188" t="s">
        <v>195</v>
      </c>
      <c r="G100" s="13"/>
      <c r="H100" s="187" t="s">
        <v>3</v>
      </c>
      <c r="I100" s="189"/>
      <c r="J100" s="13"/>
      <c r="K100" s="13"/>
      <c r="L100" s="185"/>
      <c r="M100" s="190"/>
      <c r="N100" s="191"/>
      <c r="O100" s="191"/>
      <c r="P100" s="191"/>
      <c r="Q100" s="191"/>
      <c r="R100" s="191"/>
      <c r="S100" s="191"/>
      <c r="T100" s="19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7" t="s">
        <v>166</v>
      </c>
      <c r="AU100" s="187" t="s">
        <v>82</v>
      </c>
      <c r="AV100" s="13" t="s">
        <v>80</v>
      </c>
      <c r="AW100" s="13" t="s">
        <v>34</v>
      </c>
      <c r="AX100" s="13" t="s">
        <v>72</v>
      </c>
      <c r="AY100" s="187" t="s">
        <v>154</v>
      </c>
    </row>
    <row r="101" s="14" customFormat="1">
      <c r="A101" s="14"/>
      <c r="B101" s="193"/>
      <c r="C101" s="14"/>
      <c r="D101" s="186" t="s">
        <v>166</v>
      </c>
      <c r="E101" s="194" t="s">
        <v>3</v>
      </c>
      <c r="F101" s="195" t="s">
        <v>2112</v>
      </c>
      <c r="G101" s="14"/>
      <c r="H101" s="196">
        <v>0.54000000000000004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166</v>
      </c>
      <c r="AU101" s="194" t="s">
        <v>82</v>
      </c>
      <c r="AV101" s="14" t="s">
        <v>82</v>
      </c>
      <c r="AW101" s="14" t="s">
        <v>34</v>
      </c>
      <c r="AX101" s="14" t="s">
        <v>80</v>
      </c>
      <c r="AY101" s="194" t="s">
        <v>154</v>
      </c>
    </row>
    <row r="102" s="2" customFormat="1" ht="37.8" customHeight="1">
      <c r="A102" s="40"/>
      <c r="B102" s="166"/>
      <c r="C102" s="167" t="s">
        <v>183</v>
      </c>
      <c r="D102" s="167" t="s">
        <v>157</v>
      </c>
      <c r="E102" s="168" t="s">
        <v>277</v>
      </c>
      <c r="F102" s="169" t="s">
        <v>278</v>
      </c>
      <c r="G102" s="170" t="s">
        <v>186</v>
      </c>
      <c r="H102" s="171">
        <v>5.8090000000000002</v>
      </c>
      <c r="I102" s="172"/>
      <c r="J102" s="173">
        <f>ROUND(I102*H102,2)</f>
        <v>0</v>
      </c>
      <c r="K102" s="169" t="s">
        <v>161</v>
      </c>
      <c r="L102" s="41"/>
      <c r="M102" s="174" t="s">
        <v>3</v>
      </c>
      <c r="N102" s="175" t="s">
        <v>43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0.075999999999999998</v>
      </c>
      <c r="T102" s="177">
        <f>S102*H102</f>
        <v>0.44148399999999999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162</v>
      </c>
      <c r="AT102" s="178" t="s">
        <v>157</v>
      </c>
      <c r="AU102" s="178" t="s">
        <v>82</v>
      </c>
      <c r="AY102" s="21" t="s">
        <v>154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1" t="s">
        <v>80</v>
      </c>
      <c r="BK102" s="179">
        <f>ROUND(I102*H102,2)</f>
        <v>0</v>
      </c>
      <c r="BL102" s="21" t="s">
        <v>162</v>
      </c>
      <c r="BM102" s="178" t="s">
        <v>2113</v>
      </c>
    </row>
    <row r="103" s="2" customFormat="1">
      <c r="A103" s="40"/>
      <c r="B103" s="41"/>
      <c r="C103" s="40"/>
      <c r="D103" s="180" t="s">
        <v>164</v>
      </c>
      <c r="E103" s="40"/>
      <c r="F103" s="181" t="s">
        <v>280</v>
      </c>
      <c r="G103" s="40"/>
      <c r="H103" s="40"/>
      <c r="I103" s="182"/>
      <c r="J103" s="40"/>
      <c r="K103" s="40"/>
      <c r="L103" s="41"/>
      <c r="M103" s="183"/>
      <c r="N103" s="18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164</v>
      </c>
      <c r="AU103" s="21" t="s">
        <v>82</v>
      </c>
    </row>
    <row r="104" s="13" customFormat="1">
      <c r="A104" s="13"/>
      <c r="B104" s="185"/>
      <c r="C104" s="13"/>
      <c r="D104" s="186" t="s">
        <v>166</v>
      </c>
      <c r="E104" s="187" t="s">
        <v>3</v>
      </c>
      <c r="F104" s="188" t="s">
        <v>195</v>
      </c>
      <c r="G104" s="13"/>
      <c r="H104" s="187" t="s">
        <v>3</v>
      </c>
      <c r="I104" s="189"/>
      <c r="J104" s="13"/>
      <c r="K104" s="13"/>
      <c r="L104" s="185"/>
      <c r="M104" s="190"/>
      <c r="N104" s="191"/>
      <c r="O104" s="191"/>
      <c r="P104" s="191"/>
      <c r="Q104" s="191"/>
      <c r="R104" s="191"/>
      <c r="S104" s="191"/>
      <c r="T104" s="19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7" t="s">
        <v>166</v>
      </c>
      <c r="AU104" s="187" t="s">
        <v>82</v>
      </c>
      <c r="AV104" s="13" t="s">
        <v>80</v>
      </c>
      <c r="AW104" s="13" t="s">
        <v>34</v>
      </c>
      <c r="AX104" s="13" t="s">
        <v>72</v>
      </c>
      <c r="AY104" s="187" t="s">
        <v>154</v>
      </c>
    </row>
    <row r="105" s="14" customFormat="1">
      <c r="A105" s="14"/>
      <c r="B105" s="193"/>
      <c r="C105" s="14"/>
      <c r="D105" s="186" t="s">
        <v>166</v>
      </c>
      <c r="E105" s="194" t="s">
        <v>3</v>
      </c>
      <c r="F105" s="195" t="s">
        <v>2114</v>
      </c>
      <c r="G105" s="14"/>
      <c r="H105" s="196">
        <v>2.46</v>
      </c>
      <c r="I105" s="197"/>
      <c r="J105" s="14"/>
      <c r="K105" s="14"/>
      <c r="L105" s="193"/>
      <c r="M105" s="198"/>
      <c r="N105" s="199"/>
      <c r="O105" s="199"/>
      <c r="P105" s="199"/>
      <c r="Q105" s="199"/>
      <c r="R105" s="199"/>
      <c r="S105" s="199"/>
      <c r="T105" s="20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4" t="s">
        <v>166</v>
      </c>
      <c r="AU105" s="194" t="s">
        <v>82</v>
      </c>
      <c r="AV105" s="14" t="s">
        <v>82</v>
      </c>
      <c r="AW105" s="14" t="s">
        <v>34</v>
      </c>
      <c r="AX105" s="14" t="s">
        <v>72</v>
      </c>
      <c r="AY105" s="194" t="s">
        <v>154</v>
      </c>
    </row>
    <row r="106" s="14" customFormat="1">
      <c r="A106" s="14"/>
      <c r="B106" s="193"/>
      <c r="C106" s="14"/>
      <c r="D106" s="186" t="s">
        <v>166</v>
      </c>
      <c r="E106" s="194" t="s">
        <v>3</v>
      </c>
      <c r="F106" s="195" t="s">
        <v>284</v>
      </c>
      <c r="G106" s="14"/>
      <c r="H106" s="196">
        <v>1.5760000000000001</v>
      </c>
      <c r="I106" s="197"/>
      <c r="J106" s="14"/>
      <c r="K106" s="14"/>
      <c r="L106" s="193"/>
      <c r="M106" s="198"/>
      <c r="N106" s="199"/>
      <c r="O106" s="199"/>
      <c r="P106" s="199"/>
      <c r="Q106" s="199"/>
      <c r="R106" s="199"/>
      <c r="S106" s="199"/>
      <c r="T106" s="20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4" t="s">
        <v>166</v>
      </c>
      <c r="AU106" s="194" t="s">
        <v>82</v>
      </c>
      <c r="AV106" s="14" t="s">
        <v>82</v>
      </c>
      <c r="AW106" s="14" t="s">
        <v>34</v>
      </c>
      <c r="AX106" s="14" t="s">
        <v>72</v>
      </c>
      <c r="AY106" s="194" t="s">
        <v>154</v>
      </c>
    </row>
    <row r="107" s="14" customFormat="1">
      <c r="A107" s="14"/>
      <c r="B107" s="193"/>
      <c r="C107" s="14"/>
      <c r="D107" s="186" t="s">
        <v>166</v>
      </c>
      <c r="E107" s="194" t="s">
        <v>3</v>
      </c>
      <c r="F107" s="195" t="s">
        <v>2115</v>
      </c>
      <c r="G107" s="14"/>
      <c r="H107" s="196">
        <v>1.7729999999999999</v>
      </c>
      <c r="I107" s="197"/>
      <c r="J107" s="14"/>
      <c r="K107" s="14"/>
      <c r="L107" s="193"/>
      <c r="M107" s="198"/>
      <c r="N107" s="199"/>
      <c r="O107" s="199"/>
      <c r="P107" s="199"/>
      <c r="Q107" s="199"/>
      <c r="R107" s="199"/>
      <c r="S107" s="199"/>
      <c r="T107" s="20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4" t="s">
        <v>166</v>
      </c>
      <c r="AU107" s="194" t="s">
        <v>82</v>
      </c>
      <c r="AV107" s="14" t="s">
        <v>82</v>
      </c>
      <c r="AW107" s="14" t="s">
        <v>34</v>
      </c>
      <c r="AX107" s="14" t="s">
        <v>72</v>
      </c>
      <c r="AY107" s="194" t="s">
        <v>154</v>
      </c>
    </row>
    <row r="108" s="15" customFormat="1">
      <c r="A108" s="15"/>
      <c r="B108" s="201"/>
      <c r="C108" s="15"/>
      <c r="D108" s="186" t="s">
        <v>166</v>
      </c>
      <c r="E108" s="202" t="s">
        <v>3</v>
      </c>
      <c r="F108" s="203" t="s">
        <v>171</v>
      </c>
      <c r="G108" s="15"/>
      <c r="H108" s="204">
        <v>5.8089999999999993</v>
      </c>
      <c r="I108" s="205"/>
      <c r="J108" s="15"/>
      <c r="K108" s="15"/>
      <c r="L108" s="201"/>
      <c r="M108" s="206"/>
      <c r="N108" s="207"/>
      <c r="O108" s="207"/>
      <c r="P108" s="207"/>
      <c r="Q108" s="207"/>
      <c r="R108" s="207"/>
      <c r="S108" s="207"/>
      <c r="T108" s="20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02" t="s">
        <v>166</v>
      </c>
      <c r="AU108" s="202" t="s">
        <v>82</v>
      </c>
      <c r="AV108" s="15" t="s">
        <v>162</v>
      </c>
      <c r="AW108" s="15" t="s">
        <v>34</v>
      </c>
      <c r="AX108" s="15" t="s">
        <v>80</v>
      </c>
      <c r="AY108" s="202" t="s">
        <v>154</v>
      </c>
    </row>
    <row r="109" s="2" customFormat="1" ht="33" customHeight="1">
      <c r="A109" s="40"/>
      <c r="B109" s="166"/>
      <c r="C109" s="167" t="s">
        <v>162</v>
      </c>
      <c r="D109" s="167" t="s">
        <v>157</v>
      </c>
      <c r="E109" s="168" t="s">
        <v>368</v>
      </c>
      <c r="F109" s="169" t="s">
        <v>369</v>
      </c>
      <c r="G109" s="170" t="s">
        <v>186</v>
      </c>
      <c r="H109" s="171">
        <v>291.89999999999998</v>
      </c>
      <c r="I109" s="172"/>
      <c r="J109" s="173">
        <f>ROUND(I109*H109,2)</f>
        <v>0</v>
      </c>
      <c r="K109" s="169" t="s">
        <v>161</v>
      </c>
      <c r="L109" s="41"/>
      <c r="M109" s="174" t="s">
        <v>3</v>
      </c>
      <c r="N109" s="175" t="s">
        <v>43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0.050000000000000003</v>
      </c>
      <c r="T109" s="177">
        <f>S109*H109</f>
        <v>14.594999999999999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162</v>
      </c>
      <c r="AT109" s="178" t="s">
        <v>157</v>
      </c>
      <c r="AU109" s="178" t="s">
        <v>82</v>
      </c>
      <c r="AY109" s="21" t="s">
        <v>154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1" t="s">
        <v>80</v>
      </c>
      <c r="BK109" s="179">
        <f>ROUND(I109*H109,2)</f>
        <v>0</v>
      </c>
      <c r="BL109" s="21" t="s">
        <v>162</v>
      </c>
      <c r="BM109" s="178" t="s">
        <v>2116</v>
      </c>
    </row>
    <row r="110" s="2" customFormat="1">
      <c r="A110" s="40"/>
      <c r="B110" s="41"/>
      <c r="C110" s="40"/>
      <c r="D110" s="180" t="s">
        <v>164</v>
      </c>
      <c r="E110" s="40"/>
      <c r="F110" s="181" t="s">
        <v>371</v>
      </c>
      <c r="G110" s="40"/>
      <c r="H110" s="40"/>
      <c r="I110" s="182"/>
      <c r="J110" s="40"/>
      <c r="K110" s="40"/>
      <c r="L110" s="41"/>
      <c r="M110" s="183"/>
      <c r="N110" s="184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1" t="s">
        <v>164</v>
      </c>
      <c r="AU110" s="21" t="s">
        <v>82</v>
      </c>
    </row>
    <row r="111" s="13" customFormat="1">
      <c r="A111" s="13"/>
      <c r="B111" s="185"/>
      <c r="C111" s="13"/>
      <c r="D111" s="186" t="s">
        <v>166</v>
      </c>
      <c r="E111" s="187" t="s">
        <v>3</v>
      </c>
      <c r="F111" s="188" t="s">
        <v>195</v>
      </c>
      <c r="G111" s="13"/>
      <c r="H111" s="187" t="s">
        <v>3</v>
      </c>
      <c r="I111" s="189"/>
      <c r="J111" s="13"/>
      <c r="K111" s="13"/>
      <c r="L111" s="185"/>
      <c r="M111" s="190"/>
      <c r="N111" s="191"/>
      <c r="O111" s="191"/>
      <c r="P111" s="191"/>
      <c r="Q111" s="191"/>
      <c r="R111" s="191"/>
      <c r="S111" s="191"/>
      <c r="T111" s="19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166</v>
      </c>
      <c r="AU111" s="187" t="s">
        <v>82</v>
      </c>
      <c r="AV111" s="13" t="s">
        <v>80</v>
      </c>
      <c r="AW111" s="13" t="s">
        <v>34</v>
      </c>
      <c r="AX111" s="13" t="s">
        <v>72</v>
      </c>
      <c r="AY111" s="187" t="s">
        <v>154</v>
      </c>
    </row>
    <row r="112" s="14" customFormat="1">
      <c r="A112" s="14"/>
      <c r="B112" s="193"/>
      <c r="C112" s="14"/>
      <c r="D112" s="186" t="s">
        <v>166</v>
      </c>
      <c r="E112" s="194" t="s">
        <v>3</v>
      </c>
      <c r="F112" s="195" t="s">
        <v>372</v>
      </c>
      <c r="G112" s="14"/>
      <c r="H112" s="196">
        <v>150.84</v>
      </c>
      <c r="I112" s="197"/>
      <c r="J112" s="14"/>
      <c r="K112" s="14"/>
      <c r="L112" s="193"/>
      <c r="M112" s="198"/>
      <c r="N112" s="199"/>
      <c r="O112" s="199"/>
      <c r="P112" s="199"/>
      <c r="Q112" s="199"/>
      <c r="R112" s="199"/>
      <c r="S112" s="199"/>
      <c r="T112" s="20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4" t="s">
        <v>166</v>
      </c>
      <c r="AU112" s="194" t="s">
        <v>82</v>
      </c>
      <c r="AV112" s="14" t="s">
        <v>82</v>
      </c>
      <c r="AW112" s="14" t="s">
        <v>34</v>
      </c>
      <c r="AX112" s="14" t="s">
        <v>72</v>
      </c>
      <c r="AY112" s="194" t="s">
        <v>154</v>
      </c>
    </row>
    <row r="113" s="13" customFormat="1">
      <c r="A113" s="13"/>
      <c r="B113" s="185"/>
      <c r="C113" s="13"/>
      <c r="D113" s="186" t="s">
        <v>166</v>
      </c>
      <c r="E113" s="187" t="s">
        <v>3</v>
      </c>
      <c r="F113" s="188" t="s">
        <v>222</v>
      </c>
      <c r="G113" s="13"/>
      <c r="H113" s="187" t="s">
        <v>3</v>
      </c>
      <c r="I113" s="189"/>
      <c r="J113" s="13"/>
      <c r="K113" s="13"/>
      <c r="L113" s="185"/>
      <c r="M113" s="190"/>
      <c r="N113" s="191"/>
      <c r="O113" s="191"/>
      <c r="P113" s="191"/>
      <c r="Q113" s="191"/>
      <c r="R113" s="191"/>
      <c r="S113" s="191"/>
      <c r="T113" s="19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7" t="s">
        <v>166</v>
      </c>
      <c r="AU113" s="187" t="s">
        <v>82</v>
      </c>
      <c r="AV113" s="13" t="s">
        <v>80</v>
      </c>
      <c r="AW113" s="13" t="s">
        <v>34</v>
      </c>
      <c r="AX113" s="13" t="s">
        <v>72</v>
      </c>
      <c r="AY113" s="187" t="s">
        <v>154</v>
      </c>
    </row>
    <row r="114" s="14" customFormat="1">
      <c r="A114" s="14"/>
      <c r="B114" s="193"/>
      <c r="C114" s="14"/>
      <c r="D114" s="186" t="s">
        <v>166</v>
      </c>
      <c r="E114" s="194" t="s">
        <v>3</v>
      </c>
      <c r="F114" s="195" t="s">
        <v>373</v>
      </c>
      <c r="G114" s="14"/>
      <c r="H114" s="196">
        <v>141.06</v>
      </c>
      <c r="I114" s="197"/>
      <c r="J114" s="14"/>
      <c r="K114" s="14"/>
      <c r="L114" s="193"/>
      <c r="M114" s="198"/>
      <c r="N114" s="199"/>
      <c r="O114" s="199"/>
      <c r="P114" s="199"/>
      <c r="Q114" s="199"/>
      <c r="R114" s="199"/>
      <c r="S114" s="199"/>
      <c r="T114" s="20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4" t="s">
        <v>166</v>
      </c>
      <c r="AU114" s="194" t="s">
        <v>82</v>
      </c>
      <c r="AV114" s="14" t="s">
        <v>82</v>
      </c>
      <c r="AW114" s="14" t="s">
        <v>34</v>
      </c>
      <c r="AX114" s="14" t="s">
        <v>72</v>
      </c>
      <c r="AY114" s="194" t="s">
        <v>154</v>
      </c>
    </row>
    <row r="115" s="15" customFormat="1">
      <c r="A115" s="15"/>
      <c r="B115" s="201"/>
      <c r="C115" s="15"/>
      <c r="D115" s="186" t="s">
        <v>166</v>
      </c>
      <c r="E115" s="202" t="s">
        <v>3</v>
      </c>
      <c r="F115" s="203" t="s">
        <v>171</v>
      </c>
      <c r="G115" s="15"/>
      <c r="H115" s="204">
        <v>291.89999999999998</v>
      </c>
      <c r="I115" s="205"/>
      <c r="J115" s="15"/>
      <c r="K115" s="15"/>
      <c r="L115" s="201"/>
      <c r="M115" s="206"/>
      <c r="N115" s="207"/>
      <c r="O115" s="207"/>
      <c r="P115" s="207"/>
      <c r="Q115" s="207"/>
      <c r="R115" s="207"/>
      <c r="S115" s="207"/>
      <c r="T115" s="208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02" t="s">
        <v>166</v>
      </c>
      <c r="AU115" s="202" t="s">
        <v>82</v>
      </c>
      <c r="AV115" s="15" t="s">
        <v>162</v>
      </c>
      <c r="AW115" s="15" t="s">
        <v>34</v>
      </c>
      <c r="AX115" s="15" t="s">
        <v>80</v>
      </c>
      <c r="AY115" s="202" t="s">
        <v>154</v>
      </c>
    </row>
    <row r="116" s="12" customFormat="1" ht="22.8" customHeight="1">
      <c r="A116" s="12"/>
      <c r="B116" s="153"/>
      <c r="C116" s="12"/>
      <c r="D116" s="154" t="s">
        <v>71</v>
      </c>
      <c r="E116" s="164" t="s">
        <v>430</v>
      </c>
      <c r="F116" s="164" t="s">
        <v>431</v>
      </c>
      <c r="G116" s="12"/>
      <c r="H116" s="12"/>
      <c r="I116" s="156"/>
      <c r="J116" s="165">
        <f>BK116</f>
        <v>0</v>
      </c>
      <c r="K116" s="12"/>
      <c r="L116" s="153"/>
      <c r="M116" s="158"/>
      <c r="N116" s="159"/>
      <c r="O116" s="159"/>
      <c r="P116" s="160">
        <f>SUM(P117:P129)</f>
        <v>0</v>
      </c>
      <c r="Q116" s="159"/>
      <c r="R116" s="160">
        <f>SUM(R117:R129)</f>
        <v>0</v>
      </c>
      <c r="S116" s="159"/>
      <c r="T116" s="161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4" t="s">
        <v>80</v>
      </c>
      <c r="AT116" s="162" t="s">
        <v>71</v>
      </c>
      <c r="AU116" s="162" t="s">
        <v>80</v>
      </c>
      <c r="AY116" s="154" t="s">
        <v>154</v>
      </c>
      <c r="BK116" s="163">
        <f>SUM(BK117:BK129)</f>
        <v>0</v>
      </c>
    </row>
    <row r="117" s="2" customFormat="1" ht="37.8" customHeight="1">
      <c r="A117" s="40"/>
      <c r="B117" s="166"/>
      <c r="C117" s="167" t="s">
        <v>197</v>
      </c>
      <c r="D117" s="167" t="s">
        <v>157</v>
      </c>
      <c r="E117" s="168" t="s">
        <v>433</v>
      </c>
      <c r="F117" s="169" t="s">
        <v>434</v>
      </c>
      <c r="G117" s="170" t="s">
        <v>435</v>
      </c>
      <c r="H117" s="171">
        <v>40.015000000000001</v>
      </c>
      <c r="I117" s="172"/>
      <c r="J117" s="173">
        <f>ROUND(I117*H117,2)</f>
        <v>0</v>
      </c>
      <c r="K117" s="169" t="s">
        <v>161</v>
      </c>
      <c r="L117" s="41"/>
      <c r="M117" s="174" t="s">
        <v>3</v>
      </c>
      <c r="N117" s="175" t="s">
        <v>43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162</v>
      </c>
      <c r="AT117" s="178" t="s">
        <v>157</v>
      </c>
      <c r="AU117" s="178" t="s">
        <v>82</v>
      </c>
      <c r="AY117" s="21" t="s">
        <v>154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1" t="s">
        <v>80</v>
      </c>
      <c r="BK117" s="179">
        <f>ROUND(I117*H117,2)</f>
        <v>0</v>
      </c>
      <c r="BL117" s="21" t="s">
        <v>162</v>
      </c>
      <c r="BM117" s="178" t="s">
        <v>2117</v>
      </c>
    </row>
    <row r="118" s="2" customFormat="1">
      <c r="A118" s="40"/>
      <c r="B118" s="41"/>
      <c r="C118" s="40"/>
      <c r="D118" s="180" t="s">
        <v>164</v>
      </c>
      <c r="E118" s="40"/>
      <c r="F118" s="181" t="s">
        <v>437</v>
      </c>
      <c r="G118" s="40"/>
      <c r="H118" s="40"/>
      <c r="I118" s="182"/>
      <c r="J118" s="40"/>
      <c r="K118" s="40"/>
      <c r="L118" s="41"/>
      <c r="M118" s="183"/>
      <c r="N118" s="18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164</v>
      </c>
      <c r="AU118" s="21" t="s">
        <v>82</v>
      </c>
    </row>
    <row r="119" s="2" customFormat="1" ht="24.15" customHeight="1">
      <c r="A119" s="40"/>
      <c r="B119" s="166"/>
      <c r="C119" s="167" t="s">
        <v>204</v>
      </c>
      <c r="D119" s="167" t="s">
        <v>157</v>
      </c>
      <c r="E119" s="168" t="s">
        <v>439</v>
      </c>
      <c r="F119" s="169" t="s">
        <v>440</v>
      </c>
      <c r="G119" s="170" t="s">
        <v>435</v>
      </c>
      <c r="H119" s="171">
        <v>40.015000000000001</v>
      </c>
      <c r="I119" s="172"/>
      <c r="J119" s="173">
        <f>ROUND(I119*H119,2)</f>
        <v>0</v>
      </c>
      <c r="K119" s="169" t="s">
        <v>161</v>
      </c>
      <c r="L119" s="41"/>
      <c r="M119" s="174" t="s">
        <v>3</v>
      </c>
      <c r="N119" s="175" t="s">
        <v>43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162</v>
      </c>
      <c r="AT119" s="178" t="s">
        <v>157</v>
      </c>
      <c r="AU119" s="178" t="s">
        <v>82</v>
      </c>
      <c r="AY119" s="21" t="s">
        <v>154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1" t="s">
        <v>80</v>
      </c>
      <c r="BK119" s="179">
        <f>ROUND(I119*H119,2)</f>
        <v>0</v>
      </c>
      <c r="BL119" s="21" t="s">
        <v>162</v>
      </c>
      <c r="BM119" s="178" t="s">
        <v>2118</v>
      </c>
    </row>
    <row r="120" s="2" customFormat="1">
      <c r="A120" s="40"/>
      <c r="B120" s="41"/>
      <c r="C120" s="40"/>
      <c r="D120" s="180" t="s">
        <v>164</v>
      </c>
      <c r="E120" s="40"/>
      <c r="F120" s="181" t="s">
        <v>442</v>
      </c>
      <c r="G120" s="40"/>
      <c r="H120" s="40"/>
      <c r="I120" s="182"/>
      <c r="J120" s="40"/>
      <c r="K120" s="40"/>
      <c r="L120" s="41"/>
      <c r="M120" s="183"/>
      <c r="N120" s="184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164</v>
      </c>
      <c r="AU120" s="21" t="s">
        <v>82</v>
      </c>
    </row>
    <row r="121" s="2" customFormat="1" ht="24.15" customHeight="1">
      <c r="A121" s="40"/>
      <c r="B121" s="166"/>
      <c r="C121" s="167" t="s">
        <v>209</v>
      </c>
      <c r="D121" s="167" t="s">
        <v>157</v>
      </c>
      <c r="E121" s="168" t="s">
        <v>444</v>
      </c>
      <c r="F121" s="169" t="s">
        <v>445</v>
      </c>
      <c r="G121" s="170" t="s">
        <v>435</v>
      </c>
      <c r="H121" s="171">
        <v>400.14999999999998</v>
      </c>
      <c r="I121" s="172"/>
      <c r="J121" s="173">
        <f>ROUND(I121*H121,2)</f>
        <v>0</v>
      </c>
      <c r="K121" s="169" t="s">
        <v>161</v>
      </c>
      <c r="L121" s="41"/>
      <c r="M121" s="174" t="s">
        <v>3</v>
      </c>
      <c r="N121" s="175" t="s">
        <v>43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162</v>
      </c>
      <c r="AT121" s="178" t="s">
        <v>157</v>
      </c>
      <c r="AU121" s="178" t="s">
        <v>82</v>
      </c>
      <c r="AY121" s="21" t="s">
        <v>154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1" t="s">
        <v>80</v>
      </c>
      <c r="BK121" s="179">
        <f>ROUND(I121*H121,2)</f>
        <v>0</v>
      </c>
      <c r="BL121" s="21" t="s">
        <v>162</v>
      </c>
      <c r="BM121" s="178" t="s">
        <v>2119</v>
      </c>
    </row>
    <row r="122" s="2" customFormat="1">
      <c r="A122" s="40"/>
      <c r="B122" s="41"/>
      <c r="C122" s="40"/>
      <c r="D122" s="180" t="s">
        <v>164</v>
      </c>
      <c r="E122" s="40"/>
      <c r="F122" s="181" t="s">
        <v>447</v>
      </c>
      <c r="G122" s="40"/>
      <c r="H122" s="40"/>
      <c r="I122" s="182"/>
      <c r="J122" s="40"/>
      <c r="K122" s="40"/>
      <c r="L122" s="41"/>
      <c r="M122" s="183"/>
      <c r="N122" s="18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1" t="s">
        <v>164</v>
      </c>
      <c r="AU122" s="21" t="s">
        <v>82</v>
      </c>
    </row>
    <row r="123" s="14" customFormat="1">
      <c r="A123" s="14"/>
      <c r="B123" s="193"/>
      <c r="C123" s="14"/>
      <c r="D123" s="186" t="s">
        <v>166</v>
      </c>
      <c r="E123" s="14"/>
      <c r="F123" s="195" t="s">
        <v>2120</v>
      </c>
      <c r="G123" s="14"/>
      <c r="H123" s="196">
        <v>400.14999999999998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166</v>
      </c>
      <c r="AU123" s="194" t="s">
        <v>82</v>
      </c>
      <c r="AV123" s="14" t="s">
        <v>82</v>
      </c>
      <c r="AW123" s="14" t="s">
        <v>4</v>
      </c>
      <c r="AX123" s="14" t="s">
        <v>80</v>
      </c>
      <c r="AY123" s="194" t="s">
        <v>154</v>
      </c>
    </row>
    <row r="124" s="2" customFormat="1" ht="49.05" customHeight="1">
      <c r="A124" s="40"/>
      <c r="B124" s="166"/>
      <c r="C124" s="167" t="s">
        <v>214</v>
      </c>
      <c r="D124" s="167" t="s">
        <v>157</v>
      </c>
      <c r="E124" s="168" t="s">
        <v>2121</v>
      </c>
      <c r="F124" s="169" t="s">
        <v>2122</v>
      </c>
      <c r="G124" s="170" t="s">
        <v>435</v>
      </c>
      <c r="H124" s="171">
        <v>0.65000000000000002</v>
      </c>
      <c r="I124" s="172"/>
      <c r="J124" s="173">
        <f>ROUND(I124*H124,2)</f>
        <v>0</v>
      </c>
      <c r="K124" s="169" t="s">
        <v>161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162</v>
      </c>
      <c r="BM124" s="178" t="s">
        <v>2123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2124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4" customFormat="1">
      <c r="A126" s="14"/>
      <c r="B126" s="193"/>
      <c r="C126" s="14"/>
      <c r="D126" s="186" t="s">
        <v>166</v>
      </c>
      <c r="E126" s="194" t="s">
        <v>3</v>
      </c>
      <c r="F126" s="195" t="s">
        <v>594</v>
      </c>
      <c r="G126" s="14"/>
      <c r="H126" s="196">
        <v>0.65000000000000002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166</v>
      </c>
      <c r="AU126" s="194" t="s">
        <v>82</v>
      </c>
      <c r="AV126" s="14" t="s">
        <v>82</v>
      </c>
      <c r="AW126" s="14" t="s">
        <v>34</v>
      </c>
      <c r="AX126" s="14" t="s">
        <v>80</v>
      </c>
      <c r="AY126" s="194" t="s">
        <v>154</v>
      </c>
    </row>
    <row r="127" s="2" customFormat="1" ht="49.05" customHeight="1">
      <c r="A127" s="40"/>
      <c r="B127" s="166"/>
      <c r="C127" s="167" t="s">
        <v>155</v>
      </c>
      <c r="D127" s="167" t="s">
        <v>157</v>
      </c>
      <c r="E127" s="168" t="s">
        <v>450</v>
      </c>
      <c r="F127" s="169" t="s">
        <v>451</v>
      </c>
      <c r="G127" s="170" t="s">
        <v>435</v>
      </c>
      <c r="H127" s="171">
        <v>39.365000000000002</v>
      </c>
      <c r="I127" s="172"/>
      <c r="J127" s="173">
        <f>ROUND(I127*H127,2)</f>
        <v>0</v>
      </c>
      <c r="K127" s="169" t="s">
        <v>161</v>
      </c>
      <c r="L127" s="41"/>
      <c r="M127" s="174" t="s">
        <v>3</v>
      </c>
      <c r="N127" s="175" t="s">
        <v>43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162</v>
      </c>
      <c r="AT127" s="178" t="s">
        <v>157</v>
      </c>
      <c r="AU127" s="178" t="s">
        <v>82</v>
      </c>
      <c r="AY127" s="21" t="s">
        <v>154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1" t="s">
        <v>80</v>
      </c>
      <c r="BK127" s="179">
        <f>ROUND(I127*H127,2)</f>
        <v>0</v>
      </c>
      <c r="BL127" s="21" t="s">
        <v>162</v>
      </c>
      <c r="BM127" s="178" t="s">
        <v>2125</v>
      </c>
    </row>
    <row r="128" s="2" customFormat="1">
      <c r="A128" s="40"/>
      <c r="B128" s="41"/>
      <c r="C128" s="40"/>
      <c r="D128" s="180" t="s">
        <v>164</v>
      </c>
      <c r="E128" s="40"/>
      <c r="F128" s="181" t="s">
        <v>453</v>
      </c>
      <c r="G128" s="40"/>
      <c r="H128" s="40"/>
      <c r="I128" s="182"/>
      <c r="J128" s="40"/>
      <c r="K128" s="40"/>
      <c r="L128" s="41"/>
      <c r="M128" s="183"/>
      <c r="N128" s="18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1" t="s">
        <v>164</v>
      </c>
      <c r="AU128" s="21" t="s">
        <v>82</v>
      </c>
    </row>
    <row r="129" s="14" customFormat="1">
      <c r="A129" s="14"/>
      <c r="B129" s="193"/>
      <c r="C129" s="14"/>
      <c r="D129" s="186" t="s">
        <v>166</v>
      </c>
      <c r="E129" s="194" t="s">
        <v>3</v>
      </c>
      <c r="F129" s="195" t="s">
        <v>2126</v>
      </c>
      <c r="G129" s="14"/>
      <c r="H129" s="196">
        <v>39.365000000000002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166</v>
      </c>
      <c r="AU129" s="194" t="s">
        <v>82</v>
      </c>
      <c r="AV129" s="14" t="s">
        <v>82</v>
      </c>
      <c r="AW129" s="14" t="s">
        <v>34</v>
      </c>
      <c r="AX129" s="14" t="s">
        <v>80</v>
      </c>
      <c r="AY129" s="194" t="s">
        <v>154</v>
      </c>
    </row>
    <row r="130" s="12" customFormat="1" ht="25.92" customHeight="1">
      <c r="A130" s="12"/>
      <c r="B130" s="153"/>
      <c r="C130" s="12"/>
      <c r="D130" s="154" t="s">
        <v>71</v>
      </c>
      <c r="E130" s="155" t="s">
        <v>454</v>
      </c>
      <c r="F130" s="155" t="s">
        <v>455</v>
      </c>
      <c r="G130" s="12"/>
      <c r="H130" s="12"/>
      <c r="I130" s="156"/>
      <c r="J130" s="157">
        <f>BK130</f>
        <v>0</v>
      </c>
      <c r="K130" s="12"/>
      <c r="L130" s="153"/>
      <c r="M130" s="158"/>
      <c r="N130" s="159"/>
      <c r="O130" s="159"/>
      <c r="P130" s="160">
        <f>P131+P148</f>
        <v>0</v>
      </c>
      <c r="Q130" s="159"/>
      <c r="R130" s="160">
        <f>R131+R148</f>
        <v>0.0144075</v>
      </c>
      <c r="S130" s="159"/>
      <c r="T130" s="161">
        <f>T131+T148</f>
        <v>5.0589187500000001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4" t="s">
        <v>82</v>
      </c>
      <c r="AT130" s="162" t="s">
        <v>71</v>
      </c>
      <c r="AU130" s="162" t="s">
        <v>72</v>
      </c>
      <c r="AY130" s="154" t="s">
        <v>154</v>
      </c>
      <c r="BK130" s="163">
        <f>BK131+BK148</f>
        <v>0</v>
      </c>
    </row>
    <row r="131" s="12" customFormat="1" ht="22.8" customHeight="1">
      <c r="A131" s="12"/>
      <c r="B131" s="153"/>
      <c r="C131" s="12"/>
      <c r="D131" s="154" t="s">
        <v>71</v>
      </c>
      <c r="E131" s="164" t="s">
        <v>553</v>
      </c>
      <c r="F131" s="164" t="s">
        <v>554</v>
      </c>
      <c r="G131" s="12"/>
      <c r="H131" s="12"/>
      <c r="I131" s="156"/>
      <c r="J131" s="165">
        <f>BK131</f>
        <v>0</v>
      </c>
      <c r="K131" s="12"/>
      <c r="L131" s="153"/>
      <c r="M131" s="158"/>
      <c r="N131" s="159"/>
      <c r="O131" s="159"/>
      <c r="P131" s="160">
        <f>SUM(P132:P147)</f>
        <v>0</v>
      </c>
      <c r="Q131" s="159"/>
      <c r="R131" s="160">
        <f>SUM(R132:R147)</f>
        <v>0</v>
      </c>
      <c r="S131" s="159"/>
      <c r="T131" s="161">
        <f>SUM(T132:T147)</f>
        <v>1.6801249999999999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4" t="s">
        <v>82</v>
      </c>
      <c r="AT131" s="162" t="s">
        <v>71</v>
      </c>
      <c r="AU131" s="162" t="s">
        <v>80</v>
      </c>
      <c r="AY131" s="154" t="s">
        <v>154</v>
      </c>
      <c r="BK131" s="163">
        <f>SUM(BK132:BK147)</f>
        <v>0</v>
      </c>
    </row>
    <row r="132" s="2" customFormat="1" ht="33" customHeight="1">
      <c r="A132" s="40"/>
      <c r="B132" s="166"/>
      <c r="C132" s="167" t="s">
        <v>107</v>
      </c>
      <c r="D132" s="167" t="s">
        <v>157</v>
      </c>
      <c r="E132" s="168" t="s">
        <v>2127</v>
      </c>
      <c r="F132" s="169" t="s">
        <v>2128</v>
      </c>
      <c r="G132" s="170" t="s">
        <v>160</v>
      </c>
      <c r="H132" s="171">
        <v>145.19999999999999</v>
      </c>
      <c r="I132" s="172"/>
      <c r="J132" s="173">
        <f>ROUND(I132*H132,2)</f>
        <v>0</v>
      </c>
      <c r="K132" s="169" t="s">
        <v>161</v>
      </c>
      <c r="L132" s="41"/>
      <c r="M132" s="174" t="s">
        <v>3</v>
      </c>
      <c r="N132" s="175" t="s">
        <v>43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0.0080000000000000002</v>
      </c>
      <c r="T132" s="177">
        <f>S132*H132</f>
        <v>1.1616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322</v>
      </c>
      <c r="AT132" s="178" t="s">
        <v>157</v>
      </c>
      <c r="AU132" s="178" t="s">
        <v>82</v>
      </c>
      <c r="AY132" s="21" t="s">
        <v>154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1" t="s">
        <v>80</v>
      </c>
      <c r="BK132" s="179">
        <f>ROUND(I132*H132,2)</f>
        <v>0</v>
      </c>
      <c r="BL132" s="21" t="s">
        <v>322</v>
      </c>
      <c r="BM132" s="178" t="s">
        <v>2129</v>
      </c>
    </row>
    <row r="133" s="2" customFormat="1">
      <c r="A133" s="40"/>
      <c r="B133" s="41"/>
      <c r="C133" s="40"/>
      <c r="D133" s="180" t="s">
        <v>164</v>
      </c>
      <c r="E133" s="40"/>
      <c r="F133" s="181" t="s">
        <v>2130</v>
      </c>
      <c r="G133" s="40"/>
      <c r="H133" s="40"/>
      <c r="I133" s="182"/>
      <c r="J133" s="40"/>
      <c r="K133" s="40"/>
      <c r="L133" s="41"/>
      <c r="M133" s="183"/>
      <c r="N133" s="184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1" t="s">
        <v>164</v>
      </c>
      <c r="AU133" s="21" t="s">
        <v>82</v>
      </c>
    </row>
    <row r="134" s="13" customFormat="1">
      <c r="A134" s="13"/>
      <c r="B134" s="185"/>
      <c r="C134" s="13"/>
      <c r="D134" s="186" t="s">
        <v>166</v>
      </c>
      <c r="E134" s="187" t="s">
        <v>3</v>
      </c>
      <c r="F134" s="188" t="s">
        <v>2131</v>
      </c>
      <c r="G134" s="13"/>
      <c r="H134" s="187" t="s">
        <v>3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166</v>
      </c>
      <c r="AU134" s="187" t="s">
        <v>82</v>
      </c>
      <c r="AV134" s="13" t="s">
        <v>80</v>
      </c>
      <c r="AW134" s="13" t="s">
        <v>34</v>
      </c>
      <c r="AX134" s="13" t="s">
        <v>72</v>
      </c>
      <c r="AY134" s="187" t="s">
        <v>154</v>
      </c>
    </row>
    <row r="135" s="14" customFormat="1">
      <c r="A135" s="14"/>
      <c r="B135" s="193"/>
      <c r="C135" s="14"/>
      <c r="D135" s="186" t="s">
        <v>166</v>
      </c>
      <c r="E135" s="194" t="s">
        <v>3</v>
      </c>
      <c r="F135" s="195" t="s">
        <v>2132</v>
      </c>
      <c r="G135" s="14"/>
      <c r="H135" s="196">
        <v>51.200000000000003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166</v>
      </c>
      <c r="AU135" s="194" t="s">
        <v>82</v>
      </c>
      <c r="AV135" s="14" t="s">
        <v>82</v>
      </c>
      <c r="AW135" s="14" t="s">
        <v>34</v>
      </c>
      <c r="AX135" s="14" t="s">
        <v>72</v>
      </c>
      <c r="AY135" s="194" t="s">
        <v>154</v>
      </c>
    </row>
    <row r="136" s="14" customFormat="1">
      <c r="A136" s="14"/>
      <c r="B136" s="193"/>
      <c r="C136" s="14"/>
      <c r="D136" s="186" t="s">
        <v>166</v>
      </c>
      <c r="E136" s="194" t="s">
        <v>3</v>
      </c>
      <c r="F136" s="195" t="s">
        <v>2133</v>
      </c>
      <c r="G136" s="14"/>
      <c r="H136" s="196">
        <v>54.600000000000001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166</v>
      </c>
      <c r="AU136" s="194" t="s">
        <v>82</v>
      </c>
      <c r="AV136" s="14" t="s">
        <v>82</v>
      </c>
      <c r="AW136" s="14" t="s">
        <v>34</v>
      </c>
      <c r="AX136" s="14" t="s">
        <v>72</v>
      </c>
      <c r="AY136" s="194" t="s">
        <v>154</v>
      </c>
    </row>
    <row r="137" s="13" customFormat="1">
      <c r="A137" s="13"/>
      <c r="B137" s="185"/>
      <c r="C137" s="13"/>
      <c r="D137" s="186" t="s">
        <v>166</v>
      </c>
      <c r="E137" s="187" t="s">
        <v>3</v>
      </c>
      <c r="F137" s="188" t="s">
        <v>2134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166</v>
      </c>
      <c r="AU137" s="187" t="s">
        <v>82</v>
      </c>
      <c r="AV137" s="13" t="s">
        <v>80</v>
      </c>
      <c r="AW137" s="13" t="s">
        <v>34</v>
      </c>
      <c r="AX137" s="13" t="s">
        <v>72</v>
      </c>
      <c r="AY137" s="187" t="s">
        <v>154</v>
      </c>
    </row>
    <row r="138" s="14" customFormat="1">
      <c r="A138" s="14"/>
      <c r="B138" s="193"/>
      <c r="C138" s="14"/>
      <c r="D138" s="186" t="s">
        <v>166</v>
      </c>
      <c r="E138" s="194" t="s">
        <v>3</v>
      </c>
      <c r="F138" s="195" t="s">
        <v>2135</v>
      </c>
      <c r="G138" s="14"/>
      <c r="H138" s="196">
        <v>12.6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166</v>
      </c>
      <c r="AU138" s="194" t="s">
        <v>82</v>
      </c>
      <c r="AV138" s="14" t="s">
        <v>82</v>
      </c>
      <c r="AW138" s="14" t="s">
        <v>34</v>
      </c>
      <c r="AX138" s="14" t="s">
        <v>72</v>
      </c>
      <c r="AY138" s="194" t="s">
        <v>154</v>
      </c>
    </row>
    <row r="139" s="14" customFormat="1">
      <c r="A139" s="14"/>
      <c r="B139" s="193"/>
      <c r="C139" s="14"/>
      <c r="D139" s="186" t="s">
        <v>166</v>
      </c>
      <c r="E139" s="194" t="s">
        <v>3</v>
      </c>
      <c r="F139" s="195" t="s">
        <v>2136</v>
      </c>
      <c r="G139" s="14"/>
      <c r="H139" s="196">
        <v>26.800000000000001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166</v>
      </c>
      <c r="AU139" s="194" t="s">
        <v>82</v>
      </c>
      <c r="AV139" s="14" t="s">
        <v>82</v>
      </c>
      <c r="AW139" s="14" t="s">
        <v>34</v>
      </c>
      <c r="AX139" s="14" t="s">
        <v>72</v>
      </c>
      <c r="AY139" s="194" t="s">
        <v>154</v>
      </c>
    </row>
    <row r="140" s="15" customFormat="1">
      <c r="A140" s="15"/>
      <c r="B140" s="201"/>
      <c r="C140" s="15"/>
      <c r="D140" s="186" t="s">
        <v>166</v>
      </c>
      <c r="E140" s="202" t="s">
        <v>3</v>
      </c>
      <c r="F140" s="203" t="s">
        <v>171</v>
      </c>
      <c r="G140" s="15"/>
      <c r="H140" s="204">
        <v>145.20000000000002</v>
      </c>
      <c r="I140" s="205"/>
      <c r="J140" s="15"/>
      <c r="K140" s="15"/>
      <c r="L140" s="201"/>
      <c r="M140" s="206"/>
      <c r="N140" s="207"/>
      <c r="O140" s="207"/>
      <c r="P140" s="207"/>
      <c r="Q140" s="207"/>
      <c r="R140" s="207"/>
      <c r="S140" s="207"/>
      <c r="T140" s="20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2" t="s">
        <v>166</v>
      </c>
      <c r="AU140" s="202" t="s">
        <v>82</v>
      </c>
      <c r="AV140" s="15" t="s">
        <v>162</v>
      </c>
      <c r="AW140" s="15" t="s">
        <v>34</v>
      </c>
      <c r="AX140" s="15" t="s">
        <v>80</v>
      </c>
      <c r="AY140" s="202" t="s">
        <v>154</v>
      </c>
    </row>
    <row r="141" s="2" customFormat="1" ht="49.05" customHeight="1">
      <c r="A141" s="40"/>
      <c r="B141" s="166"/>
      <c r="C141" s="167" t="s">
        <v>254</v>
      </c>
      <c r="D141" s="167" t="s">
        <v>157</v>
      </c>
      <c r="E141" s="168" t="s">
        <v>2137</v>
      </c>
      <c r="F141" s="169" t="s">
        <v>2138</v>
      </c>
      <c r="G141" s="170" t="s">
        <v>186</v>
      </c>
      <c r="H141" s="171">
        <v>103.705</v>
      </c>
      <c r="I141" s="172"/>
      <c r="J141" s="173">
        <f>ROUND(I141*H141,2)</f>
        <v>0</v>
      </c>
      <c r="K141" s="169" t="s">
        <v>161</v>
      </c>
      <c r="L141" s="41"/>
      <c r="M141" s="174" t="s">
        <v>3</v>
      </c>
      <c r="N141" s="175" t="s">
        <v>43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0.0050000000000000001</v>
      </c>
      <c r="T141" s="177">
        <f>S141*H141</f>
        <v>0.51852500000000001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322</v>
      </c>
      <c r="AT141" s="178" t="s">
        <v>157</v>
      </c>
      <c r="AU141" s="178" t="s">
        <v>82</v>
      </c>
      <c r="AY141" s="21" t="s">
        <v>154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1" t="s">
        <v>80</v>
      </c>
      <c r="BK141" s="179">
        <f>ROUND(I141*H141,2)</f>
        <v>0</v>
      </c>
      <c r="BL141" s="21" t="s">
        <v>322</v>
      </c>
      <c r="BM141" s="178" t="s">
        <v>2139</v>
      </c>
    </row>
    <row r="142" s="2" customFormat="1">
      <c r="A142" s="40"/>
      <c r="B142" s="41"/>
      <c r="C142" s="40"/>
      <c r="D142" s="180" t="s">
        <v>164</v>
      </c>
      <c r="E142" s="40"/>
      <c r="F142" s="181" t="s">
        <v>2140</v>
      </c>
      <c r="G142" s="40"/>
      <c r="H142" s="40"/>
      <c r="I142" s="182"/>
      <c r="J142" s="40"/>
      <c r="K142" s="40"/>
      <c r="L142" s="41"/>
      <c r="M142" s="183"/>
      <c r="N142" s="18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1" t="s">
        <v>164</v>
      </c>
      <c r="AU142" s="21" t="s">
        <v>82</v>
      </c>
    </row>
    <row r="143" s="13" customFormat="1">
      <c r="A143" s="13"/>
      <c r="B143" s="185"/>
      <c r="C143" s="13"/>
      <c r="D143" s="186" t="s">
        <v>166</v>
      </c>
      <c r="E143" s="187" t="s">
        <v>3</v>
      </c>
      <c r="F143" s="188" t="s">
        <v>2141</v>
      </c>
      <c r="G143" s="13"/>
      <c r="H143" s="187" t="s">
        <v>3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166</v>
      </c>
      <c r="AU143" s="187" t="s">
        <v>82</v>
      </c>
      <c r="AV143" s="13" t="s">
        <v>80</v>
      </c>
      <c r="AW143" s="13" t="s">
        <v>34</v>
      </c>
      <c r="AX143" s="13" t="s">
        <v>72</v>
      </c>
      <c r="AY143" s="187" t="s">
        <v>154</v>
      </c>
    </row>
    <row r="144" s="14" customFormat="1">
      <c r="A144" s="14"/>
      <c r="B144" s="193"/>
      <c r="C144" s="14"/>
      <c r="D144" s="186" t="s">
        <v>166</v>
      </c>
      <c r="E144" s="194" t="s">
        <v>3</v>
      </c>
      <c r="F144" s="195" t="s">
        <v>2142</v>
      </c>
      <c r="G144" s="14"/>
      <c r="H144" s="196">
        <v>42.375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166</v>
      </c>
      <c r="AU144" s="194" t="s">
        <v>82</v>
      </c>
      <c r="AV144" s="14" t="s">
        <v>82</v>
      </c>
      <c r="AW144" s="14" t="s">
        <v>34</v>
      </c>
      <c r="AX144" s="14" t="s">
        <v>72</v>
      </c>
      <c r="AY144" s="194" t="s">
        <v>154</v>
      </c>
    </row>
    <row r="145" s="13" customFormat="1">
      <c r="A145" s="13"/>
      <c r="B145" s="185"/>
      <c r="C145" s="13"/>
      <c r="D145" s="186" t="s">
        <v>166</v>
      </c>
      <c r="E145" s="187" t="s">
        <v>3</v>
      </c>
      <c r="F145" s="188" t="s">
        <v>2143</v>
      </c>
      <c r="G145" s="13"/>
      <c r="H145" s="187" t="s">
        <v>3</v>
      </c>
      <c r="I145" s="189"/>
      <c r="J145" s="13"/>
      <c r="K145" s="13"/>
      <c r="L145" s="185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166</v>
      </c>
      <c r="AU145" s="187" t="s">
        <v>82</v>
      </c>
      <c r="AV145" s="13" t="s">
        <v>80</v>
      </c>
      <c r="AW145" s="13" t="s">
        <v>34</v>
      </c>
      <c r="AX145" s="13" t="s">
        <v>72</v>
      </c>
      <c r="AY145" s="187" t="s">
        <v>154</v>
      </c>
    </row>
    <row r="146" s="14" customFormat="1">
      <c r="A146" s="14"/>
      <c r="B146" s="193"/>
      <c r="C146" s="14"/>
      <c r="D146" s="186" t="s">
        <v>166</v>
      </c>
      <c r="E146" s="194" t="s">
        <v>3</v>
      </c>
      <c r="F146" s="195" t="s">
        <v>2144</v>
      </c>
      <c r="G146" s="14"/>
      <c r="H146" s="196">
        <v>61.329999999999998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166</v>
      </c>
      <c r="AU146" s="194" t="s">
        <v>82</v>
      </c>
      <c r="AV146" s="14" t="s">
        <v>82</v>
      </c>
      <c r="AW146" s="14" t="s">
        <v>34</v>
      </c>
      <c r="AX146" s="14" t="s">
        <v>72</v>
      </c>
      <c r="AY146" s="194" t="s">
        <v>154</v>
      </c>
    </row>
    <row r="147" s="15" customFormat="1">
      <c r="A147" s="15"/>
      <c r="B147" s="201"/>
      <c r="C147" s="15"/>
      <c r="D147" s="186" t="s">
        <v>166</v>
      </c>
      <c r="E147" s="202" t="s">
        <v>3</v>
      </c>
      <c r="F147" s="203" t="s">
        <v>171</v>
      </c>
      <c r="G147" s="15"/>
      <c r="H147" s="204">
        <v>103.705</v>
      </c>
      <c r="I147" s="205"/>
      <c r="J147" s="15"/>
      <c r="K147" s="15"/>
      <c r="L147" s="201"/>
      <c r="M147" s="206"/>
      <c r="N147" s="207"/>
      <c r="O147" s="207"/>
      <c r="P147" s="207"/>
      <c r="Q147" s="207"/>
      <c r="R147" s="207"/>
      <c r="S147" s="207"/>
      <c r="T147" s="20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2" t="s">
        <v>166</v>
      </c>
      <c r="AU147" s="202" t="s">
        <v>82</v>
      </c>
      <c r="AV147" s="15" t="s">
        <v>162</v>
      </c>
      <c r="AW147" s="15" t="s">
        <v>34</v>
      </c>
      <c r="AX147" s="15" t="s">
        <v>80</v>
      </c>
      <c r="AY147" s="202" t="s">
        <v>154</v>
      </c>
    </row>
    <row r="148" s="12" customFormat="1" ht="22.8" customHeight="1">
      <c r="A148" s="12"/>
      <c r="B148" s="153"/>
      <c r="C148" s="12"/>
      <c r="D148" s="154" t="s">
        <v>71</v>
      </c>
      <c r="E148" s="164" t="s">
        <v>629</v>
      </c>
      <c r="F148" s="164" t="s">
        <v>630</v>
      </c>
      <c r="G148" s="12"/>
      <c r="H148" s="12"/>
      <c r="I148" s="156"/>
      <c r="J148" s="165">
        <f>BK148</f>
        <v>0</v>
      </c>
      <c r="K148" s="12"/>
      <c r="L148" s="153"/>
      <c r="M148" s="158"/>
      <c r="N148" s="159"/>
      <c r="O148" s="159"/>
      <c r="P148" s="160">
        <f>SUM(P149:P156)</f>
        <v>0</v>
      </c>
      <c r="Q148" s="159"/>
      <c r="R148" s="160">
        <f>SUM(R149:R156)</f>
        <v>0.0144075</v>
      </c>
      <c r="S148" s="159"/>
      <c r="T148" s="161">
        <f>SUM(T149:T156)</f>
        <v>3.3787937499999998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4" t="s">
        <v>82</v>
      </c>
      <c r="AT148" s="162" t="s">
        <v>71</v>
      </c>
      <c r="AU148" s="162" t="s">
        <v>80</v>
      </c>
      <c r="AY148" s="154" t="s">
        <v>154</v>
      </c>
      <c r="BK148" s="163">
        <f>SUM(BK149:BK156)</f>
        <v>0</v>
      </c>
    </row>
    <row r="149" s="2" customFormat="1" ht="24.15" customHeight="1">
      <c r="A149" s="40"/>
      <c r="B149" s="166"/>
      <c r="C149" s="167" t="s">
        <v>9</v>
      </c>
      <c r="D149" s="167" t="s">
        <v>157</v>
      </c>
      <c r="E149" s="168" t="s">
        <v>2145</v>
      </c>
      <c r="F149" s="169" t="s">
        <v>2146</v>
      </c>
      <c r="G149" s="170" t="s">
        <v>186</v>
      </c>
      <c r="H149" s="171">
        <v>61.329999999999998</v>
      </c>
      <c r="I149" s="172"/>
      <c r="J149" s="173">
        <f>ROUND(I149*H149,2)</f>
        <v>0</v>
      </c>
      <c r="K149" s="169" t="s">
        <v>161</v>
      </c>
      <c r="L149" s="41"/>
      <c r="M149" s="174" t="s">
        <v>3</v>
      </c>
      <c r="N149" s="175" t="s">
        <v>43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0.044499999999999998</v>
      </c>
      <c r="T149" s="177">
        <f>S149*H149</f>
        <v>2.7291849999999998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322</v>
      </c>
      <c r="AT149" s="178" t="s">
        <v>157</v>
      </c>
      <c r="AU149" s="178" t="s">
        <v>82</v>
      </c>
      <c r="AY149" s="21" t="s">
        <v>154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1" t="s">
        <v>80</v>
      </c>
      <c r="BK149" s="179">
        <f>ROUND(I149*H149,2)</f>
        <v>0</v>
      </c>
      <c r="BL149" s="21" t="s">
        <v>322</v>
      </c>
      <c r="BM149" s="178" t="s">
        <v>2147</v>
      </c>
    </row>
    <row r="150" s="2" customFormat="1">
      <c r="A150" s="40"/>
      <c r="B150" s="41"/>
      <c r="C150" s="40"/>
      <c r="D150" s="180" t="s">
        <v>164</v>
      </c>
      <c r="E150" s="40"/>
      <c r="F150" s="181" t="s">
        <v>2148</v>
      </c>
      <c r="G150" s="40"/>
      <c r="H150" s="40"/>
      <c r="I150" s="182"/>
      <c r="J150" s="40"/>
      <c r="K150" s="40"/>
      <c r="L150" s="41"/>
      <c r="M150" s="183"/>
      <c r="N150" s="184"/>
      <c r="O150" s="74"/>
      <c r="P150" s="74"/>
      <c r="Q150" s="74"/>
      <c r="R150" s="74"/>
      <c r="S150" s="74"/>
      <c r="T150" s="75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21" t="s">
        <v>164</v>
      </c>
      <c r="AU150" s="21" t="s">
        <v>82</v>
      </c>
    </row>
    <row r="151" s="13" customFormat="1">
      <c r="A151" s="13"/>
      <c r="B151" s="185"/>
      <c r="C151" s="13"/>
      <c r="D151" s="186" t="s">
        <v>166</v>
      </c>
      <c r="E151" s="187" t="s">
        <v>3</v>
      </c>
      <c r="F151" s="188" t="s">
        <v>2143</v>
      </c>
      <c r="G151" s="13"/>
      <c r="H151" s="187" t="s">
        <v>3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166</v>
      </c>
      <c r="AU151" s="187" t="s">
        <v>82</v>
      </c>
      <c r="AV151" s="13" t="s">
        <v>80</v>
      </c>
      <c r="AW151" s="13" t="s">
        <v>34</v>
      </c>
      <c r="AX151" s="13" t="s">
        <v>72</v>
      </c>
      <c r="AY151" s="187" t="s">
        <v>154</v>
      </c>
    </row>
    <row r="152" s="14" customFormat="1">
      <c r="A152" s="14"/>
      <c r="B152" s="193"/>
      <c r="C152" s="14"/>
      <c r="D152" s="186" t="s">
        <v>166</v>
      </c>
      <c r="E152" s="194" t="s">
        <v>3</v>
      </c>
      <c r="F152" s="195" t="s">
        <v>2144</v>
      </c>
      <c r="G152" s="14"/>
      <c r="H152" s="196">
        <v>61.329999999999998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166</v>
      </c>
      <c r="AU152" s="194" t="s">
        <v>82</v>
      </c>
      <c r="AV152" s="14" t="s">
        <v>82</v>
      </c>
      <c r="AW152" s="14" t="s">
        <v>34</v>
      </c>
      <c r="AX152" s="14" t="s">
        <v>80</v>
      </c>
      <c r="AY152" s="194" t="s">
        <v>154</v>
      </c>
    </row>
    <row r="153" s="2" customFormat="1" ht="24.15" customHeight="1">
      <c r="A153" s="40"/>
      <c r="B153" s="166"/>
      <c r="C153" s="167" t="s">
        <v>276</v>
      </c>
      <c r="D153" s="167" t="s">
        <v>157</v>
      </c>
      <c r="E153" s="168" t="s">
        <v>2149</v>
      </c>
      <c r="F153" s="169" t="s">
        <v>2150</v>
      </c>
      <c r="G153" s="170" t="s">
        <v>186</v>
      </c>
      <c r="H153" s="171">
        <v>42.375</v>
      </c>
      <c r="I153" s="172"/>
      <c r="J153" s="173">
        <f>ROUND(I153*H153,2)</f>
        <v>0</v>
      </c>
      <c r="K153" s="169" t="s">
        <v>161</v>
      </c>
      <c r="L153" s="41"/>
      <c r="M153" s="174" t="s">
        <v>3</v>
      </c>
      <c r="N153" s="175" t="s">
        <v>43</v>
      </c>
      <c r="O153" s="74"/>
      <c r="P153" s="176">
        <f>O153*H153</f>
        <v>0</v>
      </c>
      <c r="Q153" s="176">
        <v>0.00034000000000000002</v>
      </c>
      <c r="R153" s="176">
        <f>Q153*H153</f>
        <v>0.0144075</v>
      </c>
      <c r="S153" s="176">
        <v>0.01533</v>
      </c>
      <c r="T153" s="177">
        <f>S153*H153</f>
        <v>0.64960874999999996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322</v>
      </c>
      <c r="AT153" s="178" t="s">
        <v>157</v>
      </c>
      <c r="AU153" s="178" t="s">
        <v>82</v>
      </c>
      <c r="AY153" s="21" t="s">
        <v>154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1" t="s">
        <v>80</v>
      </c>
      <c r="BK153" s="179">
        <f>ROUND(I153*H153,2)</f>
        <v>0</v>
      </c>
      <c r="BL153" s="21" t="s">
        <v>322</v>
      </c>
      <c r="BM153" s="178" t="s">
        <v>2151</v>
      </c>
    </row>
    <row r="154" s="2" customFormat="1">
      <c r="A154" s="40"/>
      <c r="B154" s="41"/>
      <c r="C154" s="40"/>
      <c r="D154" s="180" t="s">
        <v>164</v>
      </c>
      <c r="E154" s="40"/>
      <c r="F154" s="181" t="s">
        <v>2152</v>
      </c>
      <c r="G154" s="40"/>
      <c r="H154" s="40"/>
      <c r="I154" s="182"/>
      <c r="J154" s="40"/>
      <c r="K154" s="40"/>
      <c r="L154" s="41"/>
      <c r="M154" s="183"/>
      <c r="N154" s="184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1" t="s">
        <v>164</v>
      </c>
      <c r="AU154" s="21" t="s">
        <v>82</v>
      </c>
    </row>
    <row r="155" s="13" customFormat="1">
      <c r="A155" s="13"/>
      <c r="B155" s="185"/>
      <c r="C155" s="13"/>
      <c r="D155" s="186" t="s">
        <v>166</v>
      </c>
      <c r="E155" s="187" t="s">
        <v>3</v>
      </c>
      <c r="F155" s="188" t="s">
        <v>2141</v>
      </c>
      <c r="G155" s="13"/>
      <c r="H155" s="187" t="s">
        <v>3</v>
      </c>
      <c r="I155" s="189"/>
      <c r="J155" s="13"/>
      <c r="K155" s="13"/>
      <c r="L155" s="185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166</v>
      </c>
      <c r="AU155" s="187" t="s">
        <v>82</v>
      </c>
      <c r="AV155" s="13" t="s">
        <v>80</v>
      </c>
      <c r="AW155" s="13" t="s">
        <v>34</v>
      </c>
      <c r="AX155" s="13" t="s">
        <v>72</v>
      </c>
      <c r="AY155" s="187" t="s">
        <v>154</v>
      </c>
    </row>
    <row r="156" s="14" customFormat="1">
      <c r="A156" s="14"/>
      <c r="B156" s="193"/>
      <c r="C156" s="14"/>
      <c r="D156" s="186" t="s">
        <v>166</v>
      </c>
      <c r="E156" s="194" t="s">
        <v>3</v>
      </c>
      <c r="F156" s="195" t="s">
        <v>2142</v>
      </c>
      <c r="G156" s="14"/>
      <c r="H156" s="196">
        <v>42.375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166</v>
      </c>
      <c r="AU156" s="194" t="s">
        <v>82</v>
      </c>
      <c r="AV156" s="14" t="s">
        <v>82</v>
      </c>
      <c r="AW156" s="14" t="s">
        <v>34</v>
      </c>
      <c r="AX156" s="14" t="s">
        <v>80</v>
      </c>
      <c r="AY156" s="194" t="s">
        <v>154</v>
      </c>
    </row>
    <row r="157" s="12" customFormat="1" ht="25.92" customHeight="1">
      <c r="A157" s="12"/>
      <c r="B157" s="153"/>
      <c r="C157" s="12"/>
      <c r="D157" s="154" t="s">
        <v>71</v>
      </c>
      <c r="E157" s="155" t="s">
        <v>716</v>
      </c>
      <c r="F157" s="155" t="s">
        <v>717</v>
      </c>
      <c r="G157" s="12"/>
      <c r="H157" s="12"/>
      <c r="I157" s="156"/>
      <c r="J157" s="157">
        <f>BK157</f>
        <v>0</v>
      </c>
      <c r="K157" s="12"/>
      <c r="L157" s="153"/>
      <c r="M157" s="158"/>
      <c r="N157" s="159"/>
      <c r="O157" s="159"/>
      <c r="P157" s="160">
        <f>P158</f>
        <v>0</v>
      </c>
      <c r="Q157" s="159"/>
      <c r="R157" s="160">
        <f>R158</f>
        <v>0</v>
      </c>
      <c r="S157" s="159"/>
      <c r="T157" s="161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4" t="s">
        <v>197</v>
      </c>
      <c r="AT157" s="162" t="s">
        <v>71</v>
      </c>
      <c r="AU157" s="162" t="s">
        <v>72</v>
      </c>
      <c r="AY157" s="154" t="s">
        <v>154</v>
      </c>
      <c r="BK157" s="163">
        <f>BK158</f>
        <v>0</v>
      </c>
    </row>
    <row r="158" s="12" customFormat="1" ht="22.8" customHeight="1">
      <c r="A158" s="12"/>
      <c r="B158" s="153"/>
      <c r="C158" s="12"/>
      <c r="D158" s="154" t="s">
        <v>71</v>
      </c>
      <c r="E158" s="164" t="s">
        <v>718</v>
      </c>
      <c r="F158" s="164" t="s">
        <v>719</v>
      </c>
      <c r="G158" s="12"/>
      <c r="H158" s="12"/>
      <c r="I158" s="156"/>
      <c r="J158" s="165">
        <f>BK158</f>
        <v>0</v>
      </c>
      <c r="K158" s="12"/>
      <c r="L158" s="153"/>
      <c r="M158" s="158"/>
      <c r="N158" s="159"/>
      <c r="O158" s="159"/>
      <c r="P158" s="160">
        <f>SUM(P159:P160)</f>
        <v>0</v>
      </c>
      <c r="Q158" s="159"/>
      <c r="R158" s="160">
        <f>SUM(R159:R160)</f>
        <v>0</v>
      </c>
      <c r="S158" s="159"/>
      <c r="T158" s="161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4" t="s">
        <v>197</v>
      </c>
      <c r="AT158" s="162" t="s">
        <v>71</v>
      </c>
      <c r="AU158" s="162" t="s">
        <v>80</v>
      </c>
      <c r="AY158" s="154" t="s">
        <v>154</v>
      </c>
      <c r="BK158" s="163">
        <f>SUM(BK159:BK160)</f>
        <v>0</v>
      </c>
    </row>
    <row r="159" s="2" customFormat="1" ht="16.5" customHeight="1">
      <c r="A159" s="40"/>
      <c r="B159" s="166"/>
      <c r="C159" s="167" t="s">
        <v>308</v>
      </c>
      <c r="D159" s="167" t="s">
        <v>157</v>
      </c>
      <c r="E159" s="168" t="s">
        <v>721</v>
      </c>
      <c r="F159" s="169" t="s">
        <v>722</v>
      </c>
      <c r="G159" s="170" t="s">
        <v>468</v>
      </c>
      <c r="H159" s="171">
        <v>1</v>
      </c>
      <c r="I159" s="172"/>
      <c r="J159" s="173">
        <f>ROUND(I159*H159,2)</f>
        <v>0</v>
      </c>
      <c r="K159" s="169" t="s">
        <v>161</v>
      </c>
      <c r="L159" s="41"/>
      <c r="M159" s="174" t="s">
        <v>3</v>
      </c>
      <c r="N159" s="175" t="s">
        <v>43</v>
      </c>
      <c r="O159" s="74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78" t="s">
        <v>723</v>
      </c>
      <c r="AT159" s="178" t="s">
        <v>157</v>
      </c>
      <c r="AU159" s="178" t="s">
        <v>82</v>
      </c>
      <c r="AY159" s="21" t="s">
        <v>154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1" t="s">
        <v>80</v>
      </c>
      <c r="BK159" s="179">
        <f>ROUND(I159*H159,2)</f>
        <v>0</v>
      </c>
      <c r="BL159" s="21" t="s">
        <v>723</v>
      </c>
      <c r="BM159" s="178" t="s">
        <v>2153</v>
      </c>
    </row>
    <row r="160" s="2" customFormat="1">
      <c r="A160" s="40"/>
      <c r="B160" s="41"/>
      <c r="C160" s="40"/>
      <c r="D160" s="180" t="s">
        <v>164</v>
      </c>
      <c r="E160" s="40"/>
      <c r="F160" s="181" t="s">
        <v>725</v>
      </c>
      <c r="G160" s="40"/>
      <c r="H160" s="40"/>
      <c r="I160" s="182"/>
      <c r="J160" s="40"/>
      <c r="K160" s="40"/>
      <c r="L160" s="41"/>
      <c r="M160" s="217"/>
      <c r="N160" s="218"/>
      <c r="O160" s="219"/>
      <c r="P160" s="219"/>
      <c r="Q160" s="219"/>
      <c r="R160" s="219"/>
      <c r="S160" s="219"/>
      <c r="T160" s="22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21" t="s">
        <v>164</v>
      </c>
      <c r="AU160" s="21" t="s">
        <v>82</v>
      </c>
    </row>
    <row r="161" s="2" customFormat="1" ht="6.96" customHeight="1">
      <c r="A161" s="40"/>
      <c r="B161" s="57"/>
      <c r="C161" s="58"/>
      <c r="D161" s="58"/>
      <c r="E161" s="58"/>
      <c r="F161" s="58"/>
      <c r="G161" s="58"/>
      <c r="H161" s="58"/>
      <c r="I161" s="58"/>
      <c r="J161" s="58"/>
      <c r="K161" s="58"/>
      <c r="L161" s="41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autoFilter ref="C86:K1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962032231"/>
    <hyperlink ref="F99" r:id="rId2" display="https://podminky.urs.cz/item/CS_URS_2024_02/968062244"/>
    <hyperlink ref="F103" r:id="rId3" display="https://podminky.urs.cz/item/CS_URS_2024_02/968072455"/>
    <hyperlink ref="F110" r:id="rId4" display="https://podminky.urs.cz/item/CS_URS_2024_02/978011191"/>
    <hyperlink ref="F118" r:id="rId5" display="https://podminky.urs.cz/item/CS_URS_2024_02/997013211"/>
    <hyperlink ref="F120" r:id="rId6" display="https://podminky.urs.cz/item/CS_URS_2024_02/997013501"/>
    <hyperlink ref="F122" r:id="rId7" display="https://podminky.urs.cz/item/CS_URS_2024_02/997013509"/>
    <hyperlink ref="F125" r:id="rId8" display="https://podminky.urs.cz/item/CS_URS_2024_02/997013821"/>
    <hyperlink ref="F128" r:id="rId9" display="https://podminky.urs.cz/item/CS_URS_2024_02/997013871"/>
    <hyperlink ref="F133" r:id="rId10" display="https://podminky.urs.cz/item/CS_URS_2024_02/762331811"/>
    <hyperlink ref="F142" r:id="rId11" display="https://podminky.urs.cz/item/CS_URS_2024_02/762342812"/>
    <hyperlink ref="F150" r:id="rId12" display="https://podminky.urs.cz/item/CS_URS_2024_02/765111801"/>
    <hyperlink ref="F154" r:id="rId13" display="https://podminky.urs.cz/item/CS_URS_2024_02/765131857"/>
    <hyperlink ref="F160" r:id="rId14" display="https://podminky.urs.cz/item/CS_URS_2024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91</v>
      </c>
      <c r="AZ2" s="221" t="s">
        <v>2154</v>
      </c>
      <c r="BA2" s="221" t="s">
        <v>2155</v>
      </c>
      <c r="BB2" s="221" t="s">
        <v>174</v>
      </c>
      <c r="BC2" s="221" t="s">
        <v>2156</v>
      </c>
      <c r="BD2" s="221" t="s">
        <v>183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  <c r="AZ3" s="221" t="s">
        <v>726</v>
      </c>
      <c r="BA3" s="221" t="s">
        <v>727</v>
      </c>
      <c r="BB3" s="221" t="s">
        <v>186</v>
      </c>
      <c r="BC3" s="221" t="s">
        <v>2157</v>
      </c>
      <c r="BD3" s="221" t="s">
        <v>183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2158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ROUND(J97,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ROUND((SUM(BE97:BE538)),  2)</f>
        <v>0</v>
      </c>
      <c r="G33" s="40"/>
      <c r="H33" s="40"/>
      <c r="I33" s="125">
        <v>0.20999999999999999</v>
      </c>
      <c r="J33" s="124">
        <f>ROUND(((SUM(BE97:BE538))*I33),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ROUND((SUM(BF97:BF538)),  2)</f>
        <v>0</v>
      </c>
      <c r="G34" s="40"/>
      <c r="H34" s="40"/>
      <c r="I34" s="125">
        <v>0.12</v>
      </c>
      <c r="J34" s="124">
        <f>ROUND(((SUM(BF97:BF538))*I34),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ROUND((SUM(BG97:BG538)),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ROUND((SUM(BH97:BH538)),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ROUND((SUM(BI97:BI538)),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04 - Stavební úpravy zázemí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J97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J98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736</v>
      </c>
      <c r="E61" s="141"/>
      <c r="F61" s="141"/>
      <c r="G61" s="141"/>
      <c r="H61" s="141"/>
      <c r="I61" s="141"/>
      <c r="J61" s="142">
        <f>J99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737</v>
      </c>
      <c r="E62" s="141"/>
      <c r="F62" s="141"/>
      <c r="G62" s="141"/>
      <c r="H62" s="141"/>
      <c r="I62" s="141"/>
      <c r="J62" s="142">
        <f>J143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738</v>
      </c>
      <c r="E63" s="141"/>
      <c r="F63" s="141"/>
      <c r="G63" s="141"/>
      <c r="H63" s="141"/>
      <c r="I63" s="141"/>
      <c r="J63" s="142">
        <f>J169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739</v>
      </c>
      <c r="E64" s="141"/>
      <c r="F64" s="141"/>
      <c r="G64" s="141"/>
      <c r="H64" s="141"/>
      <c r="I64" s="141"/>
      <c r="J64" s="142">
        <f>J203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2159</v>
      </c>
      <c r="E65" s="141"/>
      <c r="F65" s="141"/>
      <c r="G65" s="141"/>
      <c r="H65" s="141"/>
      <c r="I65" s="141"/>
      <c r="J65" s="142">
        <f>J227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741</v>
      </c>
      <c r="E66" s="141"/>
      <c r="F66" s="141"/>
      <c r="G66" s="141"/>
      <c r="H66" s="141"/>
      <c r="I66" s="141"/>
      <c r="J66" s="142">
        <f>J251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118</v>
      </c>
      <c r="E67" s="141"/>
      <c r="F67" s="141"/>
      <c r="G67" s="141"/>
      <c r="H67" s="141"/>
      <c r="I67" s="141"/>
      <c r="J67" s="142">
        <f>J316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119</v>
      </c>
      <c r="E68" s="141"/>
      <c r="F68" s="141"/>
      <c r="G68" s="141"/>
      <c r="H68" s="141"/>
      <c r="I68" s="141"/>
      <c r="J68" s="142">
        <f>J329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743</v>
      </c>
      <c r="E69" s="141"/>
      <c r="F69" s="141"/>
      <c r="G69" s="141"/>
      <c r="H69" s="141"/>
      <c r="I69" s="141"/>
      <c r="J69" s="142">
        <f>J339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5"/>
      <c r="C70" s="9"/>
      <c r="D70" s="136" t="s">
        <v>120</v>
      </c>
      <c r="E70" s="137"/>
      <c r="F70" s="137"/>
      <c r="G70" s="137"/>
      <c r="H70" s="137"/>
      <c r="I70" s="137"/>
      <c r="J70" s="138">
        <f>J342</f>
        <v>0</v>
      </c>
      <c r="K70" s="9"/>
      <c r="L70" s="13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9"/>
      <c r="C71" s="10"/>
      <c r="D71" s="140" t="s">
        <v>121</v>
      </c>
      <c r="E71" s="141"/>
      <c r="F71" s="141"/>
      <c r="G71" s="141"/>
      <c r="H71" s="141"/>
      <c r="I71" s="141"/>
      <c r="J71" s="142">
        <f>J343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9"/>
      <c r="C72" s="10"/>
      <c r="D72" s="140" t="s">
        <v>128</v>
      </c>
      <c r="E72" s="141"/>
      <c r="F72" s="141"/>
      <c r="G72" s="141"/>
      <c r="H72" s="141"/>
      <c r="I72" s="141"/>
      <c r="J72" s="142">
        <f>J360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9"/>
      <c r="C73" s="10"/>
      <c r="D73" s="140" t="s">
        <v>130</v>
      </c>
      <c r="E73" s="141"/>
      <c r="F73" s="141"/>
      <c r="G73" s="141"/>
      <c r="H73" s="141"/>
      <c r="I73" s="141"/>
      <c r="J73" s="142">
        <f>J443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9"/>
      <c r="C74" s="10"/>
      <c r="D74" s="140" t="s">
        <v>131</v>
      </c>
      <c r="E74" s="141"/>
      <c r="F74" s="141"/>
      <c r="G74" s="141"/>
      <c r="H74" s="141"/>
      <c r="I74" s="141"/>
      <c r="J74" s="142">
        <f>J461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133</v>
      </c>
      <c r="E75" s="141"/>
      <c r="F75" s="141"/>
      <c r="G75" s="141"/>
      <c r="H75" s="141"/>
      <c r="I75" s="141"/>
      <c r="J75" s="142">
        <f>J493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9"/>
      <c r="C76" s="10"/>
      <c r="D76" s="140" t="s">
        <v>747</v>
      </c>
      <c r="E76" s="141"/>
      <c r="F76" s="141"/>
      <c r="G76" s="141"/>
      <c r="H76" s="141"/>
      <c r="I76" s="141"/>
      <c r="J76" s="142">
        <f>J512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9"/>
      <c r="C77" s="10"/>
      <c r="D77" s="140" t="s">
        <v>136</v>
      </c>
      <c r="E77" s="141"/>
      <c r="F77" s="141"/>
      <c r="G77" s="141"/>
      <c r="H77" s="141"/>
      <c r="I77" s="141"/>
      <c r="J77" s="142">
        <f>J532</f>
        <v>0</v>
      </c>
      <c r="K77" s="10"/>
      <c r="L77" s="13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139</v>
      </c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17</v>
      </c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6.25" customHeight="1">
      <c r="A87" s="40"/>
      <c r="B87" s="41"/>
      <c r="C87" s="40"/>
      <c r="D87" s="40"/>
      <c r="E87" s="117" t="str">
        <f>E7</f>
        <v>Stavební úpravy včetně změny užívání objektu Hradní 61, Žebrák 267 53</v>
      </c>
      <c r="F87" s="34"/>
      <c r="G87" s="34"/>
      <c r="H87" s="34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111</v>
      </c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0"/>
      <c r="D89" s="40"/>
      <c r="E89" s="64" t="str">
        <f>E9</f>
        <v>04 - Stavební úpravy zázemí</v>
      </c>
      <c r="F89" s="40"/>
      <c r="G89" s="40"/>
      <c r="H89" s="40"/>
      <c r="I89" s="40"/>
      <c r="J89" s="40"/>
      <c r="K89" s="40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0"/>
      <c r="E91" s="40"/>
      <c r="F91" s="29" t="str">
        <f>F12</f>
        <v>Žebrák</v>
      </c>
      <c r="G91" s="40"/>
      <c r="H91" s="40"/>
      <c r="I91" s="34" t="s">
        <v>23</v>
      </c>
      <c r="J91" s="66" t="str">
        <f>IF(J12="","",J12)</f>
        <v>9. 7. 2025</v>
      </c>
      <c r="K91" s="40"/>
      <c r="L91" s="11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11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0"/>
      <c r="E93" s="40"/>
      <c r="F93" s="29" t="str">
        <f>E15</f>
        <v>Město Žebrák; 00234079, Náměstí 1, 267 53 Žebrák</v>
      </c>
      <c r="G93" s="40"/>
      <c r="H93" s="40"/>
      <c r="I93" s="34" t="s">
        <v>31</v>
      </c>
      <c r="J93" s="38" t="str">
        <f>E21</f>
        <v>A.D.S. Rokycany s.r.o.</v>
      </c>
      <c r="K93" s="40"/>
      <c r="L93" s="11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0"/>
      <c r="E94" s="40"/>
      <c r="F94" s="29" t="str">
        <f>IF(E18="","",E18)</f>
        <v>Vyplň údaj</v>
      </c>
      <c r="G94" s="40"/>
      <c r="H94" s="40"/>
      <c r="I94" s="34" t="s">
        <v>35</v>
      </c>
      <c r="J94" s="38" t="str">
        <f>E24</f>
        <v>A.D.S. Rokycany s.r.o.</v>
      </c>
      <c r="K94" s="40"/>
      <c r="L94" s="11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11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43"/>
      <c r="B96" s="144"/>
      <c r="C96" s="145" t="s">
        <v>140</v>
      </c>
      <c r="D96" s="146" t="s">
        <v>57</v>
      </c>
      <c r="E96" s="146" t="s">
        <v>53</v>
      </c>
      <c r="F96" s="146" t="s">
        <v>54</v>
      </c>
      <c r="G96" s="146" t="s">
        <v>141</v>
      </c>
      <c r="H96" s="146" t="s">
        <v>142</v>
      </c>
      <c r="I96" s="146" t="s">
        <v>143</v>
      </c>
      <c r="J96" s="146" t="s">
        <v>115</v>
      </c>
      <c r="K96" s="147" t="s">
        <v>144</v>
      </c>
      <c r="L96" s="148"/>
      <c r="M96" s="82" t="s">
        <v>3</v>
      </c>
      <c r="N96" s="83" t="s">
        <v>42</v>
      </c>
      <c r="O96" s="83" t="s">
        <v>145</v>
      </c>
      <c r="P96" s="83" t="s">
        <v>146</v>
      </c>
      <c r="Q96" s="83" t="s">
        <v>147</v>
      </c>
      <c r="R96" s="83" t="s">
        <v>148</v>
      </c>
      <c r="S96" s="83" t="s">
        <v>149</v>
      </c>
      <c r="T96" s="84" t="s">
        <v>150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="2" customFormat="1" ht="22.8" customHeight="1">
      <c r="A97" s="40"/>
      <c r="B97" s="41"/>
      <c r="C97" s="89" t="s">
        <v>151</v>
      </c>
      <c r="D97" s="40"/>
      <c r="E97" s="40"/>
      <c r="F97" s="40"/>
      <c r="G97" s="40"/>
      <c r="H97" s="40"/>
      <c r="I97" s="40"/>
      <c r="J97" s="149">
        <f>BK97</f>
        <v>0</v>
      </c>
      <c r="K97" s="40"/>
      <c r="L97" s="41"/>
      <c r="M97" s="85"/>
      <c r="N97" s="70"/>
      <c r="O97" s="86"/>
      <c r="P97" s="150">
        <f>P98+P342</f>
        <v>0</v>
      </c>
      <c r="Q97" s="86"/>
      <c r="R97" s="150">
        <f>R98+R342</f>
        <v>115.52420829</v>
      </c>
      <c r="S97" s="86"/>
      <c r="T97" s="151">
        <f>T98+T342</f>
        <v>0.024399999999999998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1" t="s">
        <v>71</v>
      </c>
      <c r="AU97" s="21" t="s">
        <v>116</v>
      </c>
      <c r="BK97" s="152">
        <f>BK98+BK342</f>
        <v>0</v>
      </c>
    </row>
    <row r="98" s="12" customFormat="1" ht="25.92" customHeight="1">
      <c r="A98" s="12"/>
      <c r="B98" s="153"/>
      <c r="C98" s="12"/>
      <c r="D98" s="154" t="s">
        <v>71</v>
      </c>
      <c r="E98" s="155" t="s">
        <v>152</v>
      </c>
      <c r="F98" s="155" t="s">
        <v>153</v>
      </c>
      <c r="G98" s="12"/>
      <c r="H98" s="12"/>
      <c r="I98" s="156"/>
      <c r="J98" s="157">
        <f>BK98</f>
        <v>0</v>
      </c>
      <c r="K98" s="12"/>
      <c r="L98" s="153"/>
      <c r="M98" s="158"/>
      <c r="N98" s="159"/>
      <c r="O98" s="159"/>
      <c r="P98" s="160">
        <f>P99+P143+P169+P203+P227+P251+P316+P329+P339</f>
        <v>0</v>
      </c>
      <c r="Q98" s="159"/>
      <c r="R98" s="160">
        <f>R99+R143+R169+R203+R227+R251+R316+R329+R339</f>
        <v>100.8787765</v>
      </c>
      <c r="S98" s="159"/>
      <c r="T98" s="161">
        <f>T99+T143+T169+T203+T227+T251+T316+T329+T339</f>
        <v>0.024399999999999998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4" t="s">
        <v>80</v>
      </c>
      <c r="AT98" s="162" t="s">
        <v>71</v>
      </c>
      <c r="AU98" s="162" t="s">
        <v>72</v>
      </c>
      <c r="AY98" s="154" t="s">
        <v>154</v>
      </c>
      <c r="BK98" s="163">
        <f>BK99+BK143+BK169+BK203+BK227+BK251+BK316+BK329+BK339</f>
        <v>0</v>
      </c>
    </row>
    <row r="99" s="12" customFormat="1" ht="22.8" customHeight="1">
      <c r="A99" s="12"/>
      <c r="B99" s="153"/>
      <c r="C99" s="12"/>
      <c r="D99" s="154" t="s">
        <v>71</v>
      </c>
      <c r="E99" s="164" t="s">
        <v>80</v>
      </c>
      <c r="F99" s="164" t="s">
        <v>751</v>
      </c>
      <c r="G99" s="12"/>
      <c r="H99" s="12"/>
      <c r="I99" s="156"/>
      <c r="J99" s="165">
        <f>BK99</f>
        <v>0</v>
      </c>
      <c r="K99" s="12"/>
      <c r="L99" s="153"/>
      <c r="M99" s="158"/>
      <c r="N99" s="159"/>
      <c r="O99" s="159"/>
      <c r="P99" s="160">
        <f>SUM(P100:P142)</f>
        <v>0</v>
      </c>
      <c r="Q99" s="159"/>
      <c r="R99" s="160">
        <f>SUM(R100:R142)</f>
        <v>0.70784400000000003</v>
      </c>
      <c r="S99" s="159"/>
      <c r="T99" s="161">
        <f>SUM(T100:T142)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4" t="s">
        <v>80</v>
      </c>
      <c r="AT99" s="162" t="s">
        <v>71</v>
      </c>
      <c r="AU99" s="162" t="s">
        <v>80</v>
      </c>
      <c r="AY99" s="154" t="s">
        <v>154</v>
      </c>
      <c r="BK99" s="163">
        <f>SUM(BK100:BK142)</f>
        <v>0</v>
      </c>
    </row>
    <row r="100" s="2" customFormat="1" ht="49.05" customHeight="1">
      <c r="A100" s="40"/>
      <c r="B100" s="166"/>
      <c r="C100" s="167" t="s">
        <v>80</v>
      </c>
      <c r="D100" s="167" t="s">
        <v>157</v>
      </c>
      <c r="E100" s="168" t="s">
        <v>771</v>
      </c>
      <c r="F100" s="169" t="s">
        <v>772</v>
      </c>
      <c r="G100" s="170" t="s">
        <v>174</v>
      </c>
      <c r="H100" s="171">
        <v>9.2159999999999993</v>
      </c>
      <c r="I100" s="172"/>
      <c r="J100" s="173">
        <f>ROUND(I100*H100,2)</f>
        <v>0</v>
      </c>
      <c r="K100" s="169" t="s">
        <v>773</v>
      </c>
      <c r="L100" s="41"/>
      <c r="M100" s="174" t="s">
        <v>3</v>
      </c>
      <c r="N100" s="175" t="s">
        <v>43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162</v>
      </c>
      <c r="AT100" s="178" t="s">
        <v>157</v>
      </c>
      <c r="AU100" s="178" t="s">
        <v>82</v>
      </c>
      <c r="AY100" s="21" t="s">
        <v>154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1" t="s">
        <v>80</v>
      </c>
      <c r="BK100" s="179">
        <f>ROUND(I100*H100,2)</f>
        <v>0</v>
      </c>
      <c r="BL100" s="21" t="s">
        <v>162</v>
      </c>
      <c r="BM100" s="178" t="s">
        <v>2160</v>
      </c>
    </row>
    <row r="101" s="2" customFormat="1">
      <c r="A101" s="40"/>
      <c r="B101" s="41"/>
      <c r="C101" s="40"/>
      <c r="D101" s="180" t="s">
        <v>164</v>
      </c>
      <c r="E101" s="40"/>
      <c r="F101" s="181" t="s">
        <v>775</v>
      </c>
      <c r="G101" s="40"/>
      <c r="H101" s="40"/>
      <c r="I101" s="182"/>
      <c r="J101" s="40"/>
      <c r="K101" s="40"/>
      <c r="L101" s="41"/>
      <c r="M101" s="183"/>
      <c r="N101" s="18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164</v>
      </c>
      <c r="AU101" s="21" t="s">
        <v>82</v>
      </c>
    </row>
    <row r="102" s="13" customFormat="1">
      <c r="A102" s="13"/>
      <c r="B102" s="185"/>
      <c r="C102" s="13"/>
      <c r="D102" s="186" t="s">
        <v>166</v>
      </c>
      <c r="E102" s="187" t="s">
        <v>3</v>
      </c>
      <c r="F102" s="188" t="s">
        <v>2161</v>
      </c>
      <c r="G102" s="13"/>
      <c r="H102" s="187" t="s">
        <v>3</v>
      </c>
      <c r="I102" s="189"/>
      <c r="J102" s="13"/>
      <c r="K102" s="13"/>
      <c r="L102" s="185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166</v>
      </c>
      <c r="AU102" s="187" t="s">
        <v>82</v>
      </c>
      <c r="AV102" s="13" t="s">
        <v>80</v>
      </c>
      <c r="AW102" s="13" t="s">
        <v>34</v>
      </c>
      <c r="AX102" s="13" t="s">
        <v>72</v>
      </c>
      <c r="AY102" s="187" t="s">
        <v>154</v>
      </c>
    </row>
    <row r="103" s="14" customFormat="1">
      <c r="A103" s="14"/>
      <c r="B103" s="193"/>
      <c r="C103" s="14"/>
      <c r="D103" s="186" t="s">
        <v>166</v>
      </c>
      <c r="E103" s="194" t="s">
        <v>3</v>
      </c>
      <c r="F103" s="195" t="s">
        <v>2162</v>
      </c>
      <c r="G103" s="14"/>
      <c r="H103" s="196">
        <v>8.0640000000000001</v>
      </c>
      <c r="I103" s="197"/>
      <c r="J103" s="14"/>
      <c r="K103" s="14"/>
      <c r="L103" s="193"/>
      <c r="M103" s="198"/>
      <c r="N103" s="199"/>
      <c r="O103" s="199"/>
      <c r="P103" s="199"/>
      <c r="Q103" s="199"/>
      <c r="R103" s="199"/>
      <c r="S103" s="199"/>
      <c r="T103" s="20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4" t="s">
        <v>166</v>
      </c>
      <c r="AU103" s="194" t="s">
        <v>82</v>
      </c>
      <c r="AV103" s="14" t="s">
        <v>82</v>
      </c>
      <c r="AW103" s="14" t="s">
        <v>34</v>
      </c>
      <c r="AX103" s="14" t="s">
        <v>72</v>
      </c>
      <c r="AY103" s="194" t="s">
        <v>154</v>
      </c>
    </row>
    <row r="104" s="13" customFormat="1">
      <c r="A104" s="13"/>
      <c r="B104" s="185"/>
      <c r="C104" s="13"/>
      <c r="D104" s="186" t="s">
        <v>166</v>
      </c>
      <c r="E104" s="187" t="s">
        <v>3</v>
      </c>
      <c r="F104" s="188" t="s">
        <v>2163</v>
      </c>
      <c r="G104" s="13"/>
      <c r="H104" s="187" t="s">
        <v>3</v>
      </c>
      <c r="I104" s="189"/>
      <c r="J104" s="13"/>
      <c r="K104" s="13"/>
      <c r="L104" s="185"/>
      <c r="M104" s="190"/>
      <c r="N104" s="191"/>
      <c r="O104" s="191"/>
      <c r="P104" s="191"/>
      <c r="Q104" s="191"/>
      <c r="R104" s="191"/>
      <c r="S104" s="191"/>
      <c r="T104" s="19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7" t="s">
        <v>166</v>
      </c>
      <c r="AU104" s="187" t="s">
        <v>82</v>
      </c>
      <c r="AV104" s="13" t="s">
        <v>80</v>
      </c>
      <c r="AW104" s="13" t="s">
        <v>34</v>
      </c>
      <c r="AX104" s="13" t="s">
        <v>72</v>
      </c>
      <c r="AY104" s="187" t="s">
        <v>154</v>
      </c>
    </row>
    <row r="105" s="14" customFormat="1">
      <c r="A105" s="14"/>
      <c r="B105" s="193"/>
      <c r="C105" s="14"/>
      <c r="D105" s="186" t="s">
        <v>166</v>
      </c>
      <c r="E105" s="194" t="s">
        <v>3</v>
      </c>
      <c r="F105" s="195" t="s">
        <v>2164</v>
      </c>
      <c r="G105" s="14"/>
      <c r="H105" s="196">
        <v>1.1519999999999999</v>
      </c>
      <c r="I105" s="197"/>
      <c r="J105" s="14"/>
      <c r="K105" s="14"/>
      <c r="L105" s="193"/>
      <c r="M105" s="198"/>
      <c r="N105" s="199"/>
      <c r="O105" s="199"/>
      <c r="P105" s="199"/>
      <c r="Q105" s="199"/>
      <c r="R105" s="199"/>
      <c r="S105" s="199"/>
      <c r="T105" s="20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4" t="s">
        <v>166</v>
      </c>
      <c r="AU105" s="194" t="s">
        <v>82</v>
      </c>
      <c r="AV105" s="14" t="s">
        <v>82</v>
      </c>
      <c r="AW105" s="14" t="s">
        <v>34</v>
      </c>
      <c r="AX105" s="14" t="s">
        <v>72</v>
      </c>
      <c r="AY105" s="194" t="s">
        <v>154</v>
      </c>
    </row>
    <row r="106" s="15" customFormat="1">
      <c r="A106" s="15"/>
      <c r="B106" s="201"/>
      <c r="C106" s="15"/>
      <c r="D106" s="186" t="s">
        <v>166</v>
      </c>
      <c r="E106" s="202" t="s">
        <v>3</v>
      </c>
      <c r="F106" s="203" t="s">
        <v>171</v>
      </c>
      <c r="G106" s="15"/>
      <c r="H106" s="204">
        <v>9.2159999999999993</v>
      </c>
      <c r="I106" s="205"/>
      <c r="J106" s="15"/>
      <c r="K106" s="15"/>
      <c r="L106" s="201"/>
      <c r="M106" s="206"/>
      <c r="N106" s="207"/>
      <c r="O106" s="207"/>
      <c r="P106" s="207"/>
      <c r="Q106" s="207"/>
      <c r="R106" s="207"/>
      <c r="S106" s="207"/>
      <c r="T106" s="208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02" t="s">
        <v>166</v>
      </c>
      <c r="AU106" s="202" t="s">
        <v>82</v>
      </c>
      <c r="AV106" s="15" t="s">
        <v>162</v>
      </c>
      <c r="AW106" s="15" t="s">
        <v>34</v>
      </c>
      <c r="AX106" s="15" t="s">
        <v>80</v>
      </c>
      <c r="AY106" s="202" t="s">
        <v>154</v>
      </c>
    </row>
    <row r="107" s="2" customFormat="1" ht="21.75" customHeight="1">
      <c r="A107" s="40"/>
      <c r="B107" s="166"/>
      <c r="C107" s="167" t="s">
        <v>82</v>
      </c>
      <c r="D107" s="167" t="s">
        <v>157</v>
      </c>
      <c r="E107" s="168" t="s">
        <v>2165</v>
      </c>
      <c r="F107" s="169" t="s">
        <v>2166</v>
      </c>
      <c r="G107" s="170" t="s">
        <v>160</v>
      </c>
      <c r="H107" s="171">
        <v>24.399999999999999</v>
      </c>
      <c r="I107" s="172"/>
      <c r="J107" s="173">
        <f>ROUND(I107*H107,2)</f>
        <v>0</v>
      </c>
      <c r="K107" s="169" t="s">
        <v>161</v>
      </c>
      <c r="L107" s="41"/>
      <c r="M107" s="174" t="s">
        <v>3</v>
      </c>
      <c r="N107" s="175" t="s">
        <v>43</v>
      </c>
      <c r="O107" s="74"/>
      <c r="P107" s="176">
        <f>O107*H107</f>
        <v>0</v>
      </c>
      <c r="Q107" s="176">
        <v>0.029010000000000001</v>
      </c>
      <c r="R107" s="176">
        <f>Q107*H107</f>
        <v>0.70784400000000003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162</v>
      </c>
      <c r="AT107" s="178" t="s">
        <v>157</v>
      </c>
      <c r="AU107" s="178" t="s">
        <v>82</v>
      </c>
      <c r="AY107" s="21" t="s">
        <v>154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1" t="s">
        <v>80</v>
      </c>
      <c r="BK107" s="179">
        <f>ROUND(I107*H107,2)</f>
        <v>0</v>
      </c>
      <c r="BL107" s="21" t="s">
        <v>162</v>
      </c>
      <c r="BM107" s="178" t="s">
        <v>2167</v>
      </c>
    </row>
    <row r="108" s="2" customFormat="1">
      <c r="A108" s="40"/>
      <c r="B108" s="41"/>
      <c r="C108" s="40"/>
      <c r="D108" s="180" t="s">
        <v>164</v>
      </c>
      <c r="E108" s="40"/>
      <c r="F108" s="181" t="s">
        <v>2168</v>
      </c>
      <c r="G108" s="40"/>
      <c r="H108" s="40"/>
      <c r="I108" s="182"/>
      <c r="J108" s="40"/>
      <c r="K108" s="40"/>
      <c r="L108" s="41"/>
      <c r="M108" s="183"/>
      <c r="N108" s="184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1" t="s">
        <v>164</v>
      </c>
      <c r="AU108" s="21" t="s">
        <v>82</v>
      </c>
    </row>
    <row r="109" s="14" customFormat="1">
      <c r="A109" s="14"/>
      <c r="B109" s="193"/>
      <c r="C109" s="14"/>
      <c r="D109" s="186" t="s">
        <v>166</v>
      </c>
      <c r="E109" s="194" t="s">
        <v>3</v>
      </c>
      <c r="F109" s="195" t="s">
        <v>2169</v>
      </c>
      <c r="G109" s="14"/>
      <c r="H109" s="196">
        <v>24.399999999999999</v>
      </c>
      <c r="I109" s="197"/>
      <c r="J109" s="14"/>
      <c r="K109" s="14"/>
      <c r="L109" s="193"/>
      <c r="M109" s="198"/>
      <c r="N109" s="199"/>
      <c r="O109" s="199"/>
      <c r="P109" s="199"/>
      <c r="Q109" s="199"/>
      <c r="R109" s="199"/>
      <c r="S109" s="199"/>
      <c r="T109" s="20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4" t="s">
        <v>166</v>
      </c>
      <c r="AU109" s="194" t="s">
        <v>82</v>
      </c>
      <c r="AV109" s="14" t="s">
        <v>82</v>
      </c>
      <c r="AW109" s="14" t="s">
        <v>34</v>
      </c>
      <c r="AX109" s="14" t="s">
        <v>80</v>
      </c>
      <c r="AY109" s="194" t="s">
        <v>154</v>
      </c>
    </row>
    <row r="110" s="2" customFormat="1" ht="62.7" customHeight="1">
      <c r="A110" s="40"/>
      <c r="B110" s="166"/>
      <c r="C110" s="167" t="s">
        <v>183</v>
      </c>
      <c r="D110" s="167" t="s">
        <v>157</v>
      </c>
      <c r="E110" s="168" t="s">
        <v>782</v>
      </c>
      <c r="F110" s="169" t="s">
        <v>783</v>
      </c>
      <c r="G110" s="170" t="s">
        <v>174</v>
      </c>
      <c r="H110" s="171">
        <v>9.2159999999999993</v>
      </c>
      <c r="I110" s="172"/>
      <c r="J110" s="173">
        <f>ROUND(I110*H110,2)</f>
        <v>0</v>
      </c>
      <c r="K110" s="169" t="s">
        <v>161</v>
      </c>
      <c r="L110" s="41"/>
      <c r="M110" s="174" t="s">
        <v>3</v>
      </c>
      <c r="N110" s="175" t="s">
        <v>43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162</v>
      </c>
      <c r="AT110" s="178" t="s">
        <v>157</v>
      </c>
      <c r="AU110" s="178" t="s">
        <v>82</v>
      </c>
      <c r="AY110" s="21" t="s">
        <v>154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1" t="s">
        <v>80</v>
      </c>
      <c r="BK110" s="179">
        <f>ROUND(I110*H110,2)</f>
        <v>0</v>
      </c>
      <c r="BL110" s="21" t="s">
        <v>162</v>
      </c>
      <c r="BM110" s="178" t="s">
        <v>2170</v>
      </c>
    </row>
    <row r="111" s="2" customFormat="1">
      <c r="A111" s="40"/>
      <c r="B111" s="41"/>
      <c r="C111" s="40"/>
      <c r="D111" s="180" t="s">
        <v>164</v>
      </c>
      <c r="E111" s="40"/>
      <c r="F111" s="181" t="s">
        <v>785</v>
      </c>
      <c r="G111" s="40"/>
      <c r="H111" s="40"/>
      <c r="I111" s="182"/>
      <c r="J111" s="40"/>
      <c r="K111" s="40"/>
      <c r="L111" s="41"/>
      <c r="M111" s="183"/>
      <c r="N111" s="18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1" t="s">
        <v>164</v>
      </c>
      <c r="AU111" s="21" t="s">
        <v>82</v>
      </c>
    </row>
    <row r="112" s="13" customFormat="1">
      <c r="A112" s="13"/>
      <c r="B112" s="185"/>
      <c r="C112" s="13"/>
      <c r="D112" s="186" t="s">
        <v>166</v>
      </c>
      <c r="E112" s="187" t="s">
        <v>3</v>
      </c>
      <c r="F112" s="188" t="s">
        <v>2161</v>
      </c>
      <c r="G112" s="13"/>
      <c r="H112" s="187" t="s">
        <v>3</v>
      </c>
      <c r="I112" s="189"/>
      <c r="J112" s="13"/>
      <c r="K112" s="13"/>
      <c r="L112" s="185"/>
      <c r="M112" s="190"/>
      <c r="N112" s="191"/>
      <c r="O112" s="191"/>
      <c r="P112" s="191"/>
      <c r="Q112" s="191"/>
      <c r="R112" s="191"/>
      <c r="S112" s="191"/>
      <c r="T112" s="19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166</v>
      </c>
      <c r="AU112" s="187" t="s">
        <v>82</v>
      </c>
      <c r="AV112" s="13" t="s">
        <v>80</v>
      </c>
      <c r="AW112" s="13" t="s">
        <v>34</v>
      </c>
      <c r="AX112" s="13" t="s">
        <v>72</v>
      </c>
      <c r="AY112" s="187" t="s">
        <v>154</v>
      </c>
    </row>
    <row r="113" s="14" customFormat="1">
      <c r="A113" s="14"/>
      <c r="B113" s="193"/>
      <c r="C113" s="14"/>
      <c r="D113" s="186" t="s">
        <v>166</v>
      </c>
      <c r="E113" s="194" t="s">
        <v>3</v>
      </c>
      <c r="F113" s="195" t="s">
        <v>2162</v>
      </c>
      <c r="G113" s="14"/>
      <c r="H113" s="196">
        <v>8.0640000000000001</v>
      </c>
      <c r="I113" s="197"/>
      <c r="J113" s="14"/>
      <c r="K113" s="14"/>
      <c r="L113" s="193"/>
      <c r="M113" s="198"/>
      <c r="N113" s="199"/>
      <c r="O113" s="199"/>
      <c r="P113" s="199"/>
      <c r="Q113" s="199"/>
      <c r="R113" s="199"/>
      <c r="S113" s="199"/>
      <c r="T113" s="20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4" t="s">
        <v>166</v>
      </c>
      <c r="AU113" s="194" t="s">
        <v>82</v>
      </c>
      <c r="AV113" s="14" t="s">
        <v>82</v>
      </c>
      <c r="AW113" s="14" t="s">
        <v>34</v>
      </c>
      <c r="AX113" s="14" t="s">
        <v>72</v>
      </c>
      <c r="AY113" s="194" t="s">
        <v>154</v>
      </c>
    </row>
    <row r="114" s="13" customFormat="1">
      <c r="A114" s="13"/>
      <c r="B114" s="185"/>
      <c r="C114" s="13"/>
      <c r="D114" s="186" t="s">
        <v>166</v>
      </c>
      <c r="E114" s="187" t="s">
        <v>3</v>
      </c>
      <c r="F114" s="188" t="s">
        <v>2163</v>
      </c>
      <c r="G114" s="13"/>
      <c r="H114" s="187" t="s">
        <v>3</v>
      </c>
      <c r="I114" s="189"/>
      <c r="J114" s="13"/>
      <c r="K114" s="13"/>
      <c r="L114" s="185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7" t="s">
        <v>166</v>
      </c>
      <c r="AU114" s="187" t="s">
        <v>82</v>
      </c>
      <c r="AV114" s="13" t="s">
        <v>80</v>
      </c>
      <c r="AW114" s="13" t="s">
        <v>34</v>
      </c>
      <c r="AX114" s="13" t="s">
        <v>72</v>
      </c>
      <c r="AY114" s="187" t="s">
        <v>154</v>
      </c>
    </row>
    <row r="115" s="14" customFormat="1">
      <c r="A115" s="14"/>
      <c r="B115" s="193"/>
      <c r="C115" s="14"/>
      <c r="D115" s="186" t="s">
        <v>166</v>
      </c>
      <c r="E115" s="194" t="s">
        <v>3</v>
      </c>
      <c r="F115" s="195" t="s">
        <v>2164</v>
      </c>
      <c r="G115" s="14"/>
      <c r="H115" s="196">
        <v>1.1519999999999999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166</v>
      </c>
      <c r="AU115" s="194" t="s">
        <v>82</v>
      </c>
      <c r="AV115" s="14" t="s">
        <v>82</v>
      </c>
      <c r="AW115" s="14" t="s">
        <v>34</v>
      </c>
      <c r="AX115" s="14" t="s">
        <v>72</v>
      </c>
      <c r="AY115" s="194" t="s">
        <v>154</v>
      </c>
    </row>
    <row r="116" s="15" customFormat="1">
      <c r="A116" s="15"/>
      <c r="B116" s="201"/>
      <c r="C116" s="15"/>
      <c r="D116" s="186" t="s">
        <v>166</v>
      </c>
      <c r="E116" s="202" t="s">
        <v>3</v>
      </c>
      <c r="F116" s="203" t="s">
        <v>171</v>
      </c>
      <c r="G116" s="15"/>
      <c r="H116" s="204">
        <v>9.2159999999999993</v>
      </c>
      <c r="I116" s="205"/>
      <c r="J116" s="15"/>
      <c r="K116" s="15"/>
      <c r="L116" s="201"/>
      <c r="M116" s="206"/>
      <c r="N116" s="207"/>
      <c r="O116" s="207"/>
      <c r="P116" s="207"/>
      <c r="Q116" s="207"/>
      <c r="R116" s="207"/>
      <c r="S116" s="207"/>
      <c r="T116" s="20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2" t="s">
        <v>166</v>
      </c>
      <c r="AU116" s="202" t="s">
        <v>82</v>
      </c>
      <c r="AV116" s="15" t="s">
        <v>162</v>
      </c>
      <c r="AW116" s="15" t="s">
        <v>34</v>
      </c>
      <c r="AX116" s="15" t="s">
        <v>80</v>
      </c>
      <c r="AY116" s="202" t="s">
        <v>154</v>
      </c>
    </row>
    <row r="117" s="2" customFormat="1" ht="62.7" customHeight="1">
      <c r="A117" s="40"/>
      <c r="B117" s="166"/>
      <c r="C117" s="167" t="s">
        <v>162</v>
      </c>
      <c r="D117" s="167" t="s">
        <v>157</v>
      </c>
      <c r="E117" s="168" t="s">
        <v>786</v>
      </c>
      <c r="F117" s="169" t="s">
        <v>787</v>
      </c>
      <c r="G117" s="170" t="s">
        <v>174</v>
      </c>
      <c r="H117" s="171">
        <v>9.2159999999999993</v>
      </c>
      <c r="I117" s="172"/>
      <c r="J117" s="173">
        <f>ROUND(I117*H117,2)</f>
        <v>0</v>
      </c>
      <c r="K117" s="169" t="s">
        <v>161</v>
      </c>
      <c r="L117" s="41"/>
      <c r="M117" s="174" t="s">
        <v>3</v>
      </c>
      <c r="N117" s="175" t="s">
        <v>43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162</v>
      </c>
      <c r="AT117" s="178" t="s">
        <v>157</v>
      </c>
      <c r="AU117" s="178" t="s">
        <v>82</v>
      </c>
      <c r="AY117" s="21" t="s">
        <v>154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1" t="s">
        <v>80</v>
      </c>
      <c r="BK117" s="179">
        <f>ROUND(I117*H117,2)</f>
        <v>0</v>
      </c>
      <c r="BL117" s="21" t="s">
        <v>162</v>
      </c>
      <c r="BM117" s="178" t="s">
        <v>2171</v>
      </c>
    </row>
    <row r="118" s="2" customFormat="1">
      <c r="A118" s="40"/>
      <c r="B118" s="41"/>
      <c r="C118" s="40"/>
      <c r="D118" s="180" t="s">
        <v>164</v>
      </c>
      <c r="E118" s="40"/>
      <c r="F118" s="181" t="s">
        <v>789</v>
      </c>
      <c r="G118" s="40"/>
      <c r="H118" s="40"/>
      <c r="I118" s="182"/>
      <c r="J118" s="40"/>
      <c r="K118" s="40"/>
      <c r="L118" s="41"/>
      <c r="M118" s="183"/>
      <c r="N118" s="18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164</v>
      </c>
      <c r="AU118" s="21" t="s">
        <v>82</v>
      </c>
    </row>
    <row r="119" s="13" customFormat="1">
      <c r="A119" s="13"/>
      <c r="B119" s="185"/>
      <c r="C119" s="13"/>
      <c r="D119" s="186" t="s">
        <v>166</v>
      </c>
      <c r="E119" s="187" t="s">
        <v>3</v>
      </c>
      <c r="F119" s="188" t="s">
        <v>2161</v>
      </c>
      <c r="G119" s="13"/>
      <c r="H119" s="187" t="s">
        <v>3</v>
      </c>
      <c r="I119" s="189"/>
      <c r="J119" s="13"/>
      <c r="K119" s="13"/>
      <c r="L119" s="185"/>
      <c r="M119" s="190"/>
      <c r="N119" s="191"/>
      <c r="O119" s="191"/>
      <c r="P119" s="191"/>
      <c r="Q119" s="191"/>
      <c r="R119" s="191"/>
      <c r="S119" s="191"/>
      <c r="T119" s="19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166</v>
      </c>
      <c r="AU119" s="187" t="s">
        <v>82</v>
      </c>
      <c r="AV119" s="13" t="s">
        <v>80</v>
      </c>
      <c r="AW119" s="13" t="s">
        <v>34</v>
      </c>
      <c r="AX119" s="13" t="s">
        <v>72</v>
      </c>
      <c r="AY119" s="187" t="s">
        <v>154</v>
      </c>
    </row>
    <row r="120" s="14" customFormat="1">
      <c r="A120" s="14"/>
      <c r="B120" s="193"/>
      <c r="C120" s="14"/>
      <c r="D120" s="186" t="s">
        <v>166</v>
      </c>
      <c r="E120" s="194" t="s">
        <v>3</v>
      </c>
      <c r="F120" s="195" t="s">
        <v>2162</v>
      </c>
      <c r="G120" s="14"/>
      <c r="H120" s="196">
        <v>8.0640000000000001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166</v>
      </c>
      <c r="AU120" s="194" t="s">
        <v>82</v>
      </c>
      <c r="AV120" s="14" t="s">
        <v>82</v>
      </c>
      <c r="AW120" s="14" t="s">
        <v>34</v>
      </c>
      <c r="AX120" s="14" t="s">
        <v>72</v>
      </c>
      <c r="AY120" s="194" t="s">
        <v>154</v>
      </c>
    </row>
    <row r="121" s="13" customFormat="1">
      <c r="A121" s="13"/>
      <c r="B121" s="185"/>
      <c r="C121" s="13"/>
      <c r="D121" s="186" t="s">
        <v>166</v>
      </c>
      <c r="E121" s="187" t="s">
        <v>3</v>
      </c>
      <c r="F121" s="188" t="s">
        <v>2163</v>
      </c>
      <c r="G121" s="13"/>
      <c r="H121" s="187" t="s">
        <v>3</v>
      </c>
      <c r="I121" s="189"/>
      <c r="J121" s="13"/>
      <c r="K121" s="13"/>
      <c r="L121" s="185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166</v>
      </c>
      <c r="AU121" s="187" t="s">
        <v>82</v>
      </c>
      <c r="AV121" s="13" t="s">
        <v>80</v>
      </c>
      <c r="AW121" s="13" t="s">
        <v>34</v>
      </c>
      <c r="AX121" s="13" t="s">
        <v>72</v>
      </c>
      <c r="AY121" s="187" t="s">
        <v>154</v>
      </c>
    </row>
    <row r="122" s="14" customFormat="1">
      <c r="A122" s="14"/>
      <c r="B122" s="193"/>
      <c r="C122" s="14"/>
      <c r="D122" s="186" t="s">
        <v>166</v>
      </c>
      <c r="E122" s="194" t="s">
        <v>3</v>
      </c>
      <c r="F122" s="195" t="s">
        <v>2164</v>
      </c>
      <c r="G122" s="14"/>
      <c r="H122" s="196">
        <v>1.1519999999999999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166</v>
      </c>
      <c r="AU122" s="194" t="s">
        <v>82</v>
      </c>
      <c r="AV122" s="14" t="s">
        <v>82</v>
      </c>
      <c r="AW122" s="14" t="s">
        <v>34</v>
      </c>
      <c r="AX122" s="14" t="s">
        <v>72</v>
      </c>
      <c r="AY122" s="194" t="s">
        <v>154</v>
      </c>
    </row>
    <row r="123" s="15" customFormat="1">
      <c r="A123" s="15"/>
      <c r="B123" s="201"/>
      <c r="C123" s="15"/>
      <c r="D123" s="186" t="s">
        <v>166</v>
      </c>
      <c r="E123" s="202" t="s">
        <v>3</v>
      </c>
      <c r="F123" s="203" t="s">
        <v>171</v>
      </c>
      <c r="G123" s="15"/>
      <c r="H123" s="204">
        <v>9.2159999999999993</v>
      </c>
      <c r="I123" s="205"/>
      <c r="J123" s="15"/>
      <c r="K123" s="15"/>
      <c r="L123" s="201"/>
      <c r="M123" s="206"/>
      <c r="N123" s="207"/>
      <c r="O123" s="207"/>
      <c r="P123" s="207"/>
      <c r="Q123" s="207"/>
      <c r="R123" s="207"/>
      <c r="S123" s="207"/>
      <c r="T123" s="20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02" t="s">
        <v>166</v>
      </c>
      <c r="AU123" s="202" t="s">
        <v>82</v>
      </c>
      <c r="AV123" s="15" t="s">
        <v>162</v>
      </c>
      <c r="AW123" s="15" t="s">
        <v>34</v>
      </c>
      <c r="AX123" s="15" t="s">
        <v>80</v>
      </c>
      <c r="AY123" s="202" t="s">
        <v>154</v>
      </c>
    </row>
    <row r="124" s="2" customFormat="1" ht="66.75" customHeight="1">
      <c r="A124" s="40"/>
      <c r="B124" s="166"/>
      <c r="C124" s="167" t="s">
        <v>197</v>
      </c>
      <c r="D124" s="167" t="s">
        <v>157</v>
      </c>
      <c r="E124" s="168" t="s">
        <v>790</v>
      </c>
      <c r="F124" s="169" t="s">
        <v>791</v>
      </c>
      <c r="G124" s="170" t="s">
        <v>174</v>
      </c>
      <c r="H124" s="171">
        <v>92.159999999999997</v>
      </c>
      <c r="I124" s="172"/>
      <c r="J124" s="173">
        <f>ROUND(I124*H124,2)</f>
        <v>0</v>
      </c>
      <c r="K124" s="169" t="s">
        <v>161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162</v>
      </c>
      <c r="BM124" s="178" t="s">
        <v>2172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793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3" customFormat="1">
      <c r="A126" s="13"/>
      <c r="B126" s="185"/>
      <c r="C126" s="13"/>
      <c r="D126" s="186" t="s">
        <v>166</v>
      </c>
      <c r="E126" s="187" t="s">
        <v>3</v>
      </c>
      <c r="F126" s="188" t="s">
        <v>2161</v>
      </c>
      <c r="G126" s="13"/>
      <c r="H126" s="187" t="s">
        <v>3</v>
      </c>
      <c r="I126" s="189"/>
      <c r="J126" s="13"/>
      <c r="K126" s="13"/>
      <c r="L126" s="185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166</v>
      </c>
      <c r="AU126" s="187" t="s">
        <v>82</v>
      </c>
      <c r="AV126" s="13" t="s">
        <v>80</v>
      </c>
      <c r="AW126" s="13" t="s">
        <v>34</v>
      </c>
      <c r="AX126" s="13" t="s">
        <v>72</v>
      </c>
      <c r="AY126" s="187" t="s">
        <v>154</v>
      </c>
    </row>
    <row r="127" s="14" customFormat="1">
      <c r="A127" s="14"/>
      <c r="B127" s="193"/>
      <c r="C127" s="14"/>
      <c r="D127" s="186" t="s">
        <v>166</v>
      </c>
      <c r="E127" s="194" t="s">
        <v>3</v>
      </c>
      <c r="F127" s="195" t="s">
        <v>2162</v>
      </c>
      <c r="G127" s="14"/>
      <c r="H127" s="196">
        <v>8.0640000000000001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166</v>
      </c>
      <c r="AU127" s="194" t="s">
        <v>82</v>
      </c>
      <c r="AV127" s="14" t="s">
        <v>82</v>
      </c>
      <c r="AW127" s="14" t="s">
        <v>34</v>
      </c>
      <c r="AX127" s="14" t="s">
        <v>72</v>
      </c>
      <c r="AY127" s="194" t="s">
        <v>154</v>
      </c>
    </row>
    <row r="128" s="13" customFormat="1">
      <c r="A128" s="13"/>
      <c r="B128" s="185"/>
      <c r="C128" s="13"/>
      <c r="D128" s="186" t="s">
        <v>166</v>
      </c>
      <c r="E128" s="187" t="s">
        <v>3</v>
      </c>
      <c r="F128" s="188" t="s">
        <v>2163</v>
      </c>
      <c r="G128" s="13"/>
      <c r="H128" s="187" t="s">
        <v>3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166</v>
      </c>
      <c r="AU128" s="187" t="s">
        <v>82</v>
      </c>
      <c r="AV128" s="13" t="s">
        <v>80</v>
      </c>
      <c r="AW128" s="13" t="s">
        <v>34</v>
      </c>
      <c r="AX128" s="13" t="s">
        <v>72</v>
      </c>
      <c r="AY128" s="187" t="s">
        <v>154</v>
      </c>
    </row>
    <row r="129" s="14" customFormat="1">
      <c r="A129" s="14"/>
      <c r="B129" s="193"/>
      <c r="C129" s="14"/>
      <c r="D129" s="186" t="s">
        <v>166</v>
      </c>
      <c r="E129" s="194" t="s">
        <v>3</v>
      </c>
      <c r="F129" s="195" t="s">
        <v>2164</v>
      </c>
      <c r="G129" s="14"/>
      <c r="H129" s="196">
        <v>1.1519999999999999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166</v>
      </c>
      <c r="AU129" s="194" t="s">
        <v>82</v>
      </c>
      <c r="AV129" s="14" t="s">
        <v>82</v>
      </c>
      <c r="AW129" s="14" t="s">
        <v>34</v>
      </c>
      <c r="AX129" s="14" t="s">
        <v>72</v>
      </c>
      <c r="AY129" s="194" t="s">
        <v>154</v>
      </c>
    </row>
    <row r="130" s="15" customFormat="1">
      <c r="A130" s="15"/>
      <c r="B130" s="201"/>
      <c r="C130" s="15"/>
      <c r="D130" s="186" t="s">
        <v>166</v>
      </c>
      <c r="E130" s="202" t="s">
        <v>3</v>
      </c>
      <c r="F130" s="203" t="s">
        <v>171</v>
      </c>
      <c r="G130" s="15"/>
      <c r="H130" s="204">
        <v>9.2159999999999993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166</v>
      </c>
      <c r="AU130" s="202" t="s">
        <v>82</v>
      </c>
      <c r="AV130" s="15" t="s">
        <v>162</v>
      </c>
      <c r="AW130" s="15" t="s">
        <v>34</v>
      </c>
      <c r="AX130" s="15" t="s">
        <v>80</v>
      </c>
      <c r="AY130" s="202" t="s">
        <v>154</v>
      </c>
    </row>
    <row r="131" s="14" customFormat="1">
      <c r="A131" s="14"/>
      <c r="B131" s="193"/>
      <c r="C131" s="14"/>
      <c r="D131" s="186" t="s">
        <v>166</v>
      </c>
      <c r="E131" s="14"/>
      <c r="F131" s="195" t="s">
        <v>2173</v>
      </c>
      <c r="G131" s="14"/>
      <c r="H131" s="196">
        <v>92.159999999999997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166</v>
      </c>
      <c r="AU131" s="194" t="s">
        <v>82</v>
      </c>
      <c r="AV131" s="14" t="s">
        <v>82</v>
      </c>
      <c r="AW131" s="14" t="s">
        <v>4</v>
      </c>
      <c r="AX131" s="14" t="s">
        <v>80</v>
      </c>
      <c r="AY131" s="194" t="s">
        <v>154</v>
      </c>
    </row>
    <row r="132" s="2" customFormat="1" ht="44.25" customHeight="1">
      <c r="A132" s="40"/>
      <c r="B132" s="166"/>
      <c r="C132" s="167" t="s">
        <v>204</v>
      </c>
      <c r="D132" s="167" t="s">
        <v>157</v>
      </c>
      <c r="E132" s="168" t="s">
        <v>801</v>
      </c>
      <c r="F132" s="169" t="s">
        <v>802</v>
      </c>
      <c r="G132" s="170" t="s">
        <v>435</v>
      </c>
      <c r="H132" s="171">
        <v>14.744999999999999</v>
      </c>
      <c r="I132" s="172"/>
      <c r="J132" s="173">
        <f>ROUND(I132*H132,2)</f>
        <v>0</v>
      </c>
      <c r="K132" s="169" t="s">
        <v>161</v>
      </c>
      <c r="L132" s="41"/>
      <c r="M132" s="174" t="s">
        <v>3</v>
      </c>
      <c r="N132" s="175" t="s">
        <v>43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162</v>
      </c>
      <c r="AT132" s="178" t="s">
        <v>157</v>
      </c>
      <c r="AU132" s="178" t="s">
        <v>82</v>
      </c>
      <c r="AY132" s="21" t="s">
        <v>154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1" t="s">
        <v>80</v>
      </c>
      <c r="BK132" s="179">
        <f>ROUND(I132*H132,2)</f>
        <v>0</v>
      </c>
      <c r="BL132" s="21" t="s">
        <v>162</v>
      </c>
      <c r="BM132" s="178" t="s">
        <v>2174</v>
      </c>
    </row>
    <row r="133" s="2" customFormat="1">
      <c r="A133" s="40"/>
      <c r="B133" s="41"/>
      <c r="C133" s="40"/>
      <c r="D133" s="180" t="s">
        <v>164</v>
      </c>
      <c r="E133" s="40"/>
      <c r="F133" s="181" t="s">
        <v>804</v>
      </c>
      <c r="G133" s="40"/>
      <c r="H133" s="40"/>
      <c r="I133" s="182"/>
      <c r="J133" s="40"/>
      <c r="K133" s="40"/>
      <c r="L133" s="41"/>
      <c r="M133" s="183"/>
      <c r="N133" s="184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1" t="s">
        <v>164</v>
      </c>
      <c r="AU133" s="21" t="s">
        <v>82</v>
      </c>
    </row>
    <row r="134" s="13" customFormat="1">
      <c r="A134" s="13"/>
      <c r="B134" s="185"/>
      <c r="C134" s="13"/>
      <c r="D134" s="186" t="s">
        <v>166</v>
      </c>
      <c r="E134" s="187" t="s">
        <v>3</v>
      </c>
      <c r="F134" s="188" t="s">
        <v>2161</v>
      </c>
      <c r="G134" s="13"/>
      <c r="H134" s="187" t="s">
        <v>3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166</v>
      </c>
      <c r="AU134" s="187" t="s">
        <v>82</v>
      </c>
      <c r="AV134" s="13" t="s">
        <v>80</v>
      </c>
      <c r="AW134" s="13" t="s">
        <v>34</v>
      </c>
      <c r="AX134" s="13" t="s">
        <v>72</v>
      </c>
      <c r="AY134" s="187" t="s">
        <v>154</v>
      </c>
    </row>
    <row r="135" s="14" customFormat="1">
      <c r="A135" s="14"/>
      <c r="B135" s="193"/>
      <c r="C135" s="14"/>
      <c r="D135" s="186" t="s">
        <v>166</v>
      </c>
      <c r="E135" s="194" t="s">
        <v>3</v>
      </c>
      <c r="F135" s="195" t="s">
        <v>2175</v>
      </c>
      <c r="G135" s="14"/>
      <c r="H135" s="196">
        <v>12.901999999999999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166</v>
      </c>
      <c r="AU135" s="194" t="s">
        <v>82</v>
      </c>
      <c r="AV135" s="14" t="s">
        <v>82</v>
      </c>
      <c r="AW135" s="14" t="s">
        <v>34</v>
      </c>
      <c r="AX135" s="14" t="s">
        <v>72</v>
      </c>
      <c r="AY135" s="194" t="s">
        <v>154</v>
      </c>
    </row>
    <row r="136" s="13" customFormat="1">
      <c r="A136" s="13"/>
      <c r="B136" s="185"/>
      <c r="C136" s="13"/>
      <c r="D136" s="186" t="s">
        <v>166</v>
      </c>
      <c r="E136" s="187" t="s">
        <v>3</v>
      </c>
      <c r="F136" s="188" t="s">
        <v>2163</v>
      </c>
      <c r="G136" s="13"/>
      <c r="H136" s="187" t="s">
        <v>3</v>
      </c>
      <c r="I136" s="189"/>
      <c r="J136" s="13"/>
      <c r="K136" s="13"/>
      <c r="L136" s="185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166</v>
      </c>
      <c r="AU136" s="187" t="s">
        <v>82</v>
      </c>
      <c r="AV136" s="13" t="s">
        <v>80</v>
      </c>
      <c r="AW136" s="13" t="s">
        <v>34</v>
      </c>
      <c r="AX136" s="13" t="s">
        <v>72</v>
      </c>
      <c r="AY136" s="187" t="s">
        <v>154</v>
      </c>
    </row>
    <row r="137" s="14" customFormat="1">
      <c r="A137" s="14"/>
      <c r="B137" s="193"/>
      <c r="C137" s="14"/>
      <c r="D137" s="186" t="s">
        <v>166</v>
      </c>
      <c r="E137" s="194" t="s">
        <v>3</v>
      </c>
      <c r="F137" s="195" t="s">
        <v>2176</v>
      </c>
      <c r="G137" s="14"/>
      <c r="H137" s="196">
        <v>1.843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166</v>
      </c>
      <c r="AU137" s="194" t="s">
        <v>82</v>
      </c>
      <c r="AV137" s="14" t="s">
        <v>82</v>
      </c>
      <c r="AW137" s="14" t="s">
        <v>34</v>
      </c>
      <c r="AX137" s="14" t="s">
        <v>72</v>
      </c>
      <c r="AY137" s="194" t="s">
        <v>154</v>
      </c>
    </row>
    <row r="138" s="15" customFormat="1">
      <c r="A138" s="15"/>
      <c r="B138" s="201"/>
      <c r="C138" s="15"/>
      <c r="D138" s="186" t="s">
        <v>166</v>
      </c>
      <c r="E138" s="202" t="s">
        <v>3</v>
      </c>
      <c r="F138" s="203" t="s">
        <v>171</v>
      </c>
      <c r="G138" s="15"/>
      <c r="H138" s="204">
        <v>14.744999999999999</v>
      </c>
      <c r="I138" s="205"/>
      <c r="J138" s="15"/>
      <c r="K138" s="15"/>
      <c r="L138" s="201"/>
      <c r="M138" s="206"/>
      <c r="N138" s="207"/>
      <c r="O138" s="207"/>
      <c r="P138" s="207"/>
      <c r="Q138" s="207"/>
      <c r="R138" s="207"/>
      <c r="S138" s="207"/>
      <c r="T138" s="2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2" t="s">
        <v>166</v>
      </c>
      <c r="AU138" s="202" t="s">
        <v>82</v>
      </c>
      <c r="AV138" s="15" t="s">
        <v>162</v>
      </c>
      <c r="AW138" s="15" t="s">
        <v>34</v>
      </c>
      <c r="AX138" s="15" t="s">
        <v>80</v>
      </c>
      <c r="AY138" s="202" t="s">
        <v>154</v>
      </c>
    </row>
    <row r="139" s="2" customFormat="1" ht="33" customHeight="1">
      <c r="A139" s="40"/>
      <c r="B139" s="166"/>
      <c r="C139" s="167" t="s">
        <v>209</v>
      </c>
      <c r="D139" s="167" t="s">
        <v>157</v>
      </c>
      <c r="E139" s="168" t="s">
        <v>806</v>
      </c>
      <c r="F139" s="169" t="s">
        <v>807</v>
      </c>
      <c r="G139" s="170" t="s">
        <v>186</v>
      </c>
      <c r="H139" s="171">
        <v>63.32</v>
      </c>
      <c r="I139" s="172"/>
      <c r="J139" s="173">
        <f>ROUND(I139*H139,2)</f>
        <v>0</v>
      </c>
      <c r="K139" s="169" t="s">
        <v>161</v>
      </c>
      <c r="L139" s="41"/>
      <c r="M139" s="174" t="s">
        <v>3</v>
      </c>
      <c r="N139" s="175" t="s">
        <v>43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162</v>
      </c>
      <c r="AT139" s="178" t="s">
        <v>157</v>
      </c>
      <c r="AU139" s="178" t="s">
        <v>82</v>
      </c>
      <c r="AY139" s="21" t="s">
        <v>154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1" t="s">
        <v>80</v>
      </c>
      <c r="BK139" s="179">
        <f>ROUND(I139*H139,2)</f>
        <v>0</v>
      </c>
      <c r="BL139" s="21" t="s">
        <v>162</v>
      </c>
      <c r="BM139" s="178" t="s">
        <v>2177</v>
      </c>
    </row>
    <row r="140" s="2" customFormat="1">
      <c r="A140" s="40"/>
      <c r="B140" s="41"/>
      <c r="C140" s="40"/>
      <c r="D140" s="180" t="s">
        <v>164</v>
      </c>
      <c r="E140" s="40"/>
      <c r="F140" s="181" t="s">
        <v>809</v>
      </c>
      <c r="G140" s="40"/>
      <c r="H140" s="40"/>
      <c r="I140" s="182"/>
      <c r="J140" s="40"/>
      <c r="K140" s="40"/>
      <c r="L140" s="41"/>
      <c r="M140" s="183"/>
      <c r="N140" s="18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1" t="s">
        <v>164</v>
      </c>
      <c r="AU140" s="21" t="s">
        <v>82</v>
      </c>
    </row>
    <row r="141" s="13" customFormat="1">
      <c r="A141" s="13"/>
      <c r="B141" s="185"/>
      <c r="C141" s="13"/>
      <c r="D141" s="186" t="s">
        <v>166</v>
      </c>
      <c r="E141" s="187" t="s">
        <v>3</v>
      </c>
      <c r="F141" s="188" t="s">
        <v>195</v>
      </c>
      <c r="G141" s="13"/>
      <c r="H141" s="187" t="s">
        <v>3</v>
      </c>
      <c r="I141" s="189"/>
      <c r="J141" s="13"/>
      <c r="K141" s="13"/>
      <c r="L141" s="185"/>
      <c r="M141" s="190"/>
      <c r="N141" s="191"/>
      <c r="O141" s="191"/>
      <c r="P141" s="191"/>
      <c r="Q141" s="191"/>
      <c r="R141" s="191"/>
      <c r="S141" s="191"/>
      <c r="T141" s="19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166</v>
      </c>
      <c r="AU141" s="187" t="s">
        <v>82</v>
      </c>
      <c r="AV141" s="13" t="s">
        <v>80</v>
      </c>
      <c r="AW141" s="13" t="s">
        <v>34</v>
      </c>
      <c r="AX141" s="13" t="s">
        <v>72</v>
      </c>
      <c r="AY141" s="187" t="s">
        <v>154</v>
      </c>
    </row>
    <row r="142" s="14" customFormat="1">
      <c r="A142" s="14"/>
      <c r="B142" s="193"/>
      <c r="C142" s="14"/>
      <c r="D142" s="186" t="s">
        <v>166</v>
      </c>
      <c r="E142" s="194" t="s">
        <v>3</v>
      </c>
      <c r="F142" s="195" t="s">
        <v>2178</v>
      </c>
      <c r="G142" s="14"/>
      <c r="H142" s="196">
        <v>63.32</v>
      </c>
      <c r="I142" s="197"/>
      <c r="J142" s="14"/>
      <c r="K142" s="14"/>
      <c r="L142" s="193"/>
      <c r="M142" s="198"/>
      <c r="N142" s="199"/>
      <c r="O142" s="199"/>
      <c r="P142" s="199"/>
      <c r="Q142" s="199"/>
      <c r="R142" s="199"/>
      <c r="S142" s="199"/>
      <c r="T142" s="20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4" t="s">
        <v>166</v>
      </c>
      <c r="AU142" s="194" t="s">
        <v>82</v>
      </c>
      <c r="AV142" s="14" t="s">
        <v>82</v>
      </c>
      <c r="AW142" s="14" t="s">
        <v>34</v>
      </c>
      <c r="AX142" s="14" t="s">
        <v>80</v>
      </c>
      <c r="AY142" s="194" t="s">
        <v>154</v>
      </c>
    </row>
    <row r="143" s="12" customFormat="1" ht="22.8" customHeight="1">
      <c r="A143" s="12"/>
      <c r="B143" s="153"/>
      <c r="C143" s="12"/>
      <c r="D143" s="154" t="s">
        <v>71</v>
      </c>
      <c r="E143" s="164" t="s">
        <v>82</v>
      </c>
      <c r="F143" s="164" t="s">
        <v>822</v>
      </c>
      <c r="G143" s="12"/>
      <c r="H143" s="12"/>
      <c r="I143" s="156"/>
      <c r="J143" s="165">
        <f>BK143</f>
        <v>0</v>
      </c>
      <c r="K143" s="12"/>
      <c r="L143" s="153"/>
      <c r="M143" s="158"/>
      <c r="N143" s="159"/>
      <c r="O143" s="159"/>
      <c r="P143" s="160">
        <f>SUM(P144:P168)</f>
        <v>0</v>
      </c>
      <c r="Q143" s="159"/>
      <c r="R143" s="160">
        <f>SUM(R144:R168)</f>
        <v>54.493749670000007</v>
      </c>
      <c r="S143" s="159"/>
      <c r="T143" s="161">
        <f>SUM(T144:T168)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4" t="s">
        <v>80</v>
      </c>
      <c r="AT143" s="162" t="s">
        <v>71</v>
      </c>
      <c r="AU143" s="162" t="s">
        <v>80</v>
      </c>
      <c r="AY143" s="154" t="s">
        <v>154</v>
      </c>
      <c r="BK143" s="163">
        <f>SUM(BK144:BK168)</f>
        <v>0</v>
      </c>
    </row>
    <row r="144" s="2" customFormat="1" ht="24.15" customHeight="1">
      <c r="A144" s="40"/>
      <c r="B144" s="166"/>
      <c r="C144" s="167" t="s">
        <v>214</v>
      </c>
      <c r="D144" s="167" t="s">
        <v>157</v>
      </c>
      <c r="E144" s="168" t="s">
        <v>880</v>
      </c>
      <c r="F144" s="169" t="s">
        <v>881</v>
      </c>
      <c r="G144" s="170" t="s">
        <v>174</v>
      </c>
      <c r="H144" s="171">
        <v>5.1619999999999999</v>
      </c>
      <c r="I144" s="172"/>
      <c r="J144" s="173">
        <f>ROUND(I144*H144,2)</f>
        <v>0</v>
      </c>
      <c r="K144" s="169" t="s">
        <v>161</v>
      </c>
      <c r="L144" s="41"/>
      <c r="M144" s="174" t="s">
        <v>3</v>
      </c>
      <c r="N144" s="175" t="s">
        <v>43</v>
      </c>
      <c r="O144" s="74"/>
      <c r="P144" s="176">
        <f>O144*H144</f>
        <v>0</v>
      </c>
      <c r="Q144" s="176">
        <v>2.1600000000000001</v>
      </c>
      <c r="R144" s="176">
        <f>Q144*H144</f>
        <v>11.14992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162</v>
      </c>
      <c r="AT144" s="178" t="s">
        <v>157</v>
      </c>
      <c r="AU144" s="178" t="s">
        <v>82</v>
      </c>
      <c r="AY144" s="21" t="s">
        <v>154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1" t="s">
        <v>80</v>
      </c>
      <c r="BK144" s="179">
        <f>ROUND(I144*H144,2)</f>
        <v>0</v>
      </c>
      <c r="BL144" s="21" t="s">
        <v>162</v>
      </c>
      <c r="BM144" s="178" t="s">
        <v>2179</v>
      </c>
    </row>
    <row r="145" s="2" customFormat="1">
      <c r="A145" s="40"/>
      <c r="B145" s="41"/>
      <c r="C145" s="40"/>
      <c r="D145" s="180" t="s">
        <v>164</v>
      </c>
      <c r="E145" s="40"/>
      <c r="F145" s="181" t="s">
        <v>883</v>
      </c>
      <c r="G145" s="40"/>
      <c r="H145" s="40"/>
      <c r="I145" s="182"/>
      <c r="J145" s="40"/>
      <c r="K145" s="40"/>
      <c r="L145" s="41"/>
      <c r="M145" s="183"/>
      <c r="N145" s="184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1" t="s">
        <v>164</v>
      </c>
      <c r="AU145" s="21" t="s">
        <v>82</v>
      </c>
    </row>
    <row r="146" s="13" customFormat="1">
      <c r="A146" s="13"/>
      <c r="B146" s="185"/>
      <c r="C146" s="13"/>
      <c r="D146" s="186" t="s">
        <v>166</v>
      </c>
      <c r="E146" s="187" t="s">
        <v>3</v>
      </c>
      <c r="F146" s="188" t="s">
        <v>195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166</v>
      </c>
      <c r="AU146" s="187" t="s">
        <v>82</v>
      </c>
      <c r="AV146" s="13" t="s">
        <v>80</v>
      </c>
      <c r="AW146" s="13" t="s">
        <v>34</v>
      </c>
      <c r="AX146" s="13" t="s">
        <v>72</v>
      </c>
      <c r="AY146" s="187" t="s">
        <v>154</v>
      </c>
    </row>
    <row r="147" s="14" customFormat="1">
      <c r="A147" s="14"/>
      <c r="B147" s="193"/>
      <c r="C147" s="14"/>
      <c r="D147" s="186" t="s">
        <v>166</v>
      </c>
      <c r="E147" s="194" t="s">
        <v>3</v>
      </c>
      <c r="F147" s="195" t="s">
        <v>2180</v>
      </c>
      <c r="G147" s="14"/>
      <c r="H147" s="196">
        <v>5.1619999999999999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166</v>
      </c>
      <c r="AU147" s="194" t="s">
        <v>82</v>
      </c>
      <c r="AV147" s="14" t="s">
        <v>82</v>
      </c>
      <c r="AW147" s="14" t="s">
        <v>34</v>
      </c>
      <c r="AX147" s="14" t="s">
        <v>80</v>
      </c>
      <c r="AY147" s="194" t="s">
        <v>154</v>
      </c>
    </row>
    <row r="148" s="2" customFormat="1" ht="33" customHeight="1">
      <c r="A148" s="40"/>
      <c r="B148" s="166"/>
      <c r="C148" s="167" t="s">
        <v>155</v>
      </c>
      <c r="D148" s="167" t="s">
        <v>157</v>
      </c>
      <c r="E148" s="168" t="s">
        <v>837</v>
      </c>
      <c r="F148" s="169" t="s">
        <v>838</v>
      </c>
      <c r="G148" s="170" t="s">
        <v>174</v>
      </c>
      <c r="H148" s="171">
        <v>5.1619999999999999</v>
      </c>
      <c r="I148" s="172"/>
      <c r="J148" s="173">
        <f>ROUND(I148*H148,2)</f>
        <v>0</v>
      </c>
      <c r="K148" s="169" t="s">
        <v>161</v>
      </c>
      <c r="L148" s="41"/>
      <c r="M148" s="174" t="s">
        <v>3</v>
      </c>
      <c r="N148" s="175" t="s">
        <v>43</v>
      </c>
      <c r="O148" s="74"/>
      <c r="P148" s="176">
        <f>O148*H148</f>
        <v>0</v>
      </c>
      <c r="Q148" s="176">
        <v>2.5018699999999998</v>
      </c>
      <c r="R148" s="176">
        <f>Q148*H148</f>
        <v>12.914652939999998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162</v>
      </c>
      <c r="AT148" s="178" t="s">
        <v>157</v>
      </c>
      <c r="AU148" s="178" t="s">
        <v>82</v>
      </c>
      <c r="AY148" s="21" t="s">
        <v>154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1" t="s">
        <v>80</v>
      </c>
      <c r="BK148" s="179">
        <f>ROUND(I148*H148,2)</f>
        <v>0</v>
      </c>
      <c r="BL148" s="21" t="s">
        <v>162</v>
      </c>
      <c r="BM148" s="178" t="s">
        <v>2181</v>
      </c>
    </row>
    <row r="149" s="2" customFormat="1">
      <c r="A149" s="40"/>
      <c r="B149" s="41"/>
      <c r="C149" s="40"/>
      <c r="D149" s="180" t="s">
        <v>164</v>
      </c>
      <c r="E149" s="40"/>
      <c r="F149" s="181" t="s">
        <v>840</v>
      </c>
      <c r="G149" s="40"/>
      <c r="H149" s="40"/>
      <c r="I149" s="182"/>
      <c r="J149" s="40"/>
      <c r="K149" s="40"/>
      <c r="L149" s="41"/>
      <c r="M149" s="183"/>
      <c r="N149" s="184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1" t="s">
        <v>164</v>
      </c>
      <c r="AU149" s="21" t="s">
        <v>82</v>
      </c>
    </row>
    <row r="150" s="13" customFormat="1">
      <c r="A150" s="13"/>
      <c r="B150" s="185"/>
      <c r="C150" s="13"/>
      <c r="D150" s="186" t="s">
        <v>166</v>
      </c>
      <c r="E150" s="187" t="s">
        <v>3</v>
      </c>
      <c r="F150" s="188" t="s">
        <v>2182</v>
      </c>
      <c r="G150" s="13"/>
      <c r="H150" s="187" t="s">
        <v>3</v>
      </c>
      <c r="I150" s="189"/>
      <c r="J150" s="13"/>
      <c r="K150" s="13"/>
      <c r="L150" s="185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166</v>
      </c>
      <c r="AU150" s="187" t="s">
        <v>82</v>
      </c>
      <c r="AV150" s="13" t="s">
        <v>80</v>
      </c>
      <c r="AW150" s="13" t="s">
        <v>34</v>
      </c>
      <c r="AX150" s="13" t="s">
        <v>72</v>
      </c>
      <c r="AY150" s="187" t="s">
        <v>154</v>
      </c>
    </row>
    <row r="151" s="14" customFormat="1">
      <c r="A151" s="14"/>
      <c r="B151" s="193"/>
      <c r="C151" s="14"/>
      <c r="D151" s="186" t="s">
        <v>166</v>
      </c>
      <c r="E151" s="194" t="s">
        <v>3</v>
      </c>
      <c r="F151" s="195" t="s">
        <v>2180</v>
      </c>
      <c r="G151" s="14"/>
      <c r="H151" s="196">
        <v>5.1619999999999999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166</v>
      </c>
      <c r="AU151" s="194" t="s">
        <v>82</v>
      </c>
      <c r="AV151" s="14" t="s">
        <v>82</v>
      </c>
      <c r="AW151" s="14" t="s">
        <v>34</v>
      </c>
      <c r="AX151" s="14" t="s">
        <v>80</v>
      </c>
      <c r="AY151" s="194" t="s">
        <v>154</v>
      </c>
    </row>
    <row r="152" s="2" customFormat="1" ht="24.15" customHeight="1">
      <c r="A152" s="40"/>
      <c r="B152" s="166"/>
      <c r="C152" s="167" t="s">
        <v>107</v>
      </c>
      <c r="D152" s="167" t="s">
        <v>157</v>
      </c>
      <c r="E152" s="168" t="s">
        <v>850</v>
      </c>
      <c r="F152" s="169" t="s">
        <v>851</v>
      </c>
      <c r="G152" s="170" t="s">
        <v>435</v>
      </c>
      <c r="H152" s="171">
        <v>0.11700000000000001</v>
      </c>
      <c r="I152" s="172"/>
      <c r="J152" s="173">
        <f>ROUND(I152*H152,2)</f>
        <v>0</v>
      </c>
      <c r="K152" s="169" t="s">
        <v>161</v>
      </c>
      <c r="L152" s="41"/>
      <c r="M152" s="174" t="s">
        <v>3</v>
      </c>
      <c r="N152" s="175" t="s">
        <v>43</v>
      </c>
      <c r="O152" s="74"/>
      <c r="P152" s="176">
        <f>O152*H152</f>
        <v>0</v>
      </c>
      <c r="Q152" s="176">
        <v>1.06277</v>
      </c>
      <c r="R152" s="176">
        <f>Q152*H152</f>
        <v>0.12434409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162</v>
      </c>
      <c r="AT152" s="178" t="s">
        <v>157</v>
      </c>
      <c r="AU152" s="178" t="s">
        <v>82</v>
      </c>
      <c r="AY152" s="21" t="s">
        <v>154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1" t="s">
        <v>80</v>
      </c>
      <c r="BK152" s="179">
        <f>ROUND(I152*H152,2)</f>
        <v>0</v>
      </c>
      <c r="BL152" s="21" t="s">
        <v>162</v>
      </c>
      <c r="BM152" s="178" t="s">
        <v>2183</v>
      </c>
    </row>
    <row r="153" s="2" customFormat="1">
      <c r="A153" s="40"/>
      <c r="B153" s="41"/>
      <c r="C153" s="40"/>
      <c r="D153" s="180" t="s">
        <v>164</v>
      </c>
      <c r="E153" s="40"/>
      <c r="F153" s="181" t="s">
        <v>853</v>
      </c>
      <c r="G153" s="40"/>
      <c r="H153" s="40"/>
      <c r="I153" s="182"/>
      <c r="J153" s="40"/>
      <c r="K153" s="40"/>
      <c r="L153" s="41"/>
      <c r="M153" s="183"/>
      <c r="N153" s="184"/>
      <c r="O153" s="74"/>
      <c r="P153" s="74"/>
      <c r="Q153" s="74"/>
      <c r="R153" s="74"/>
      <c r="S153" s="74"/>
      <c r="T153" s="75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21" t="s">
        <v>164</v>
      </c>
      <c r="AU153" s="21" t="s">
        <v>82</v>
      </c>
    </row>
    <row r="154" s="15" customFormat="1">
      <c r="A154" s="15"/>
      <c r="B154" s="201"/>
      <c r="C154" s="15"/>
      <c r="D154" s="186" t="s">
        <v>166</v>
      </c>
      <c r="E154" s="202" t="s">
        <v>3</v>
      </c>
      <c r="F154" s="203" t="s">
        <v>854</v>
      </c>
      <c r="G154" s="15"/>
      <c r="H154" s="204">
        <v>0</v>
      </c>
      <c r="I154" s="205"/>
      <c r="J154" s="15"/>
      <c r="K154" s="15"/>
      <c r="L154" s="201"/>
      <c r="M154" s="206"/>
      <c r="N154" s="207"/>
      <c r="O154" s="207"/>
      <c r="P154" s="207"/>
      <c r="Q154" s="207"/>
      <c r="R154" s="207"/>
      <c r="S154" s="207"/>
      <c r="T154" s="20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2" t="s">
        <v>166</v>
      </c>
      <c r="AU154" s="202" t="s">
        <v>82</v>
      </c>
      <c r="AV154" s="15" t="s">
        <v>162</v>
      </c>
      <c r="AW154" s="15" t="s">
        <v>34</v>
      </c>
      <c r="AX154" s="15" t="s">
        <v>72</v>
      </c>
      <c r="AY154" s="202" t="s">
        <v>154</v>
      </c>
    </row>
    <row r="155" s="13" customFormat="1">
      <c r="A155" s="13"/>
      <c r="B155" s="185"/>
      <c r="C155" s="13"/>
      <c r="D155" s="186" t="s">
        <v>166</v>
      </c>
      <c r="E155" s="187" t="s">
        <v>3</v>
      </c>
      <c r="F155" s="188" t="s">
        <v>195</v>
      </c>
      <c r="G155" s="13"/>
      <c r="H155" s="187" t="s">
        <v>3</v>
      </c>
      <c r="I155" s="189"/>
      <c r="J155" s="13"/>
      <c r="K155" s="13"/>
      <c r="L155" s="185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166</v>
      </c>
      <c r="AU155" s="187" t="s">
        <v>82</v>
      </c>
      <c r="AV155" s="13" t="s">
        <v>80</v>
      </c>
      <c r="AW155" s="13" t="s">
        <v>34</v>
      </c>
      <c r="AX155" s="13" t="s">
        <v>72</v>
      </c>
      <c r="AY155" s="187" t="s">
        <v>154</v>
      </c>
    </row>
    <row r="156" s="14" customFormat="1">
      <c r="A156" s="14"/>
      <c r="B156" s="193"/>
      <c r="C156" s="14"/>
      <c r="D156" s="186" t="s">
        <v>166</v>
      </c>
      <c r="E156" s="194" t="s">
        <v>3</v>
      </c>
      <c r="F156" s="195" t="s">
        <v>2184</v>
      </c>
      <c r="G156" s="14"/>
      <c r="H156" s="196">
        <v>0.11700000000000001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166</v>
      </c>
      <c r="AU156" s="194" t="s">
        <v>82</v>
      </c>
      <c r="AV156" s="14" t="s">
        <v>82</v>
      </c>
      <c r="AW156" s="14" t="s">
        <v>34</v>
      </c>
      <c r="AX156" s="14" t="s">
        <v>72</v>
      </c>
      <c r="AY156" s="194" t="s">
        <v>154</v>
      </c>
    </row>
    <row r="157" s="15" customFormat="1">
      <c r="A157" s="15"/>
      <c r="B157" s="201"/>
      <c r="C157" s="15"/>
      <c r="D157" s="186" t="s">
        <v>166</v>
      </c>
      <c r="E157" s="202" t="s">
        <v>3</v>
      </c>
      <c r="F157" s="203" t="s">
        <v>171</v>
      </c>
      <c r="G157" s="15"/>
      <c r="H157" s="204">
        <v>0.11700000000000001</v>
      </c>
      <c r="I157" s="205"/>
      <c r="J157" s="15"/>
      <c r="K157" s="15"/>
      <c r="L157" s="201"/>
      <c r="M157" s="206"/>
      <c r="N157" s="207"/>
      <c r="O157" s="207"/>
      <c r="P157" s="207"/>
      <c r="Q157" s="207"/>
      <c r="R157" s="207"/>
      <c r="S157" s="207"/>
      <c r="T157" s="2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2" t="s">
        <v>166</v>
      </c>
      <c r="AU157" s="202" t="s">
        <v>82</v>
      </c>
      <c r="AV157" s="15" t="s">
        <v>162</v>
      </c>
      <c r="AW157" s="15" t="s">
        <v>34</v>
      </c>
      <c r="AX157" s="15" t="s">
        <v>80</v>
      </c>
      <c r="AY157" s="202" t="s">
        <v>154</v>
      </c>
    </row>
    <row r="158" s="2" customFormat="1" ht="33" customHeight="1">
      <c r="A158" s="40"/>
      <c r="B158" s="166"/>
      <c r="C158" s="167" t="s">
        <v>254</v>
      </c>
      <c r="D158" s="167" t="s">
        <v>157</v>
      </c>
      <c r="E158" s="168" t="s">
        <v>2185</v>
      </c>
      <c r="F158" s="169" t="s">
        <v>2186</v>
      </c>
      <c r="G158" s="170" t="s">
        <v>174</v>
      </c>
      <c r="H158" s="171">
        <v>1.1519999999999999</v>
      </c>
      <c r="I158" s="172"/>
      <c r="J158" s="173">
        <f>ROUND(I158*H158,2)</f>
        <v>0</v>
      </c>
      <c r="K158" s="169" t="s">
        <v>161</v>
      </c>
      <c r="L158" s="41"/>
      <c r="M158" s="174" t="s">
        <v>3</v>
      </c>
      <c r="N158" s="175" t="s">
        <v>43</v>
      </c>
      <c r="O158" s="74"/>
      <c r="P158" s="176">
        <f>O158*H158</f>
        <v>0</v>
      </c>
      <c r="Q158" s="176">
        <v>2.5018699999999998</v>
      </c>
      <c r="R158" s="176">
        <f>Q158*H158</f>
        <v>2.8821542399999998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162</v>
      </c>
      <c r="AT158" s="178" t="s">
        <v>157</v>
      </c>
      <c r="AU158" s="178" t="s">
        <v>82</v>
      </c>
      <c r="AY158" s="21" t="s">
        <v>154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1" t="s">
        <v>80</v>
      </c>
      <c r="BK158" s="179">
        <f>ROUND(I158*H158,2)</f>
        <v>0</v>
      </c>
      <c r="BL158" s="21" t="s">
        <v>162</v>
      </c>
      <c r="BM158" s="178" t="s">
        <v>2187</v>
      </c>
    </row>
    <row r="159" s="2" customFormat="1">
      <c r="A159" s="40"/>
      <c r="B159" s="41"/>
      <c r="C159" s="40"/>
      <c r="D159" s="180" t="s">
        <v>164</v>
      </c>
      <c r="E159" s="40"/>
      <c r="F159" s="181" t="s">
        <v>2188</v>
      </c>
      <c r="G159" s="40"/>
      <c r="H159" s="40"/>
      <c r="I159" s="182"/>
      <c r="J159" s="40"/>
      <c r="K159" s="40"/>
      <c r="L159" s="41"/>
      <c r="M159" s="183"/>
      <c r="N159" s="184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1" t="s">
        <v>164</v>
      </c>
      <c r="AU159" s="21" t="s">
        <v>82</v>
      </c>
    </row>
    <row r="160" s="13" customFormat="1">
      <c r="A160" s="13"/>
      <c r="B160" s="185"/>
      <c r="C160" s="13"/>
      <c r="D160" s="186" t="s">
        <v>166</v>
      </c>
      <c r="E160" s="187" t="s">
        <v>3</v>
      </c>
      <c r="F160" s="188" t="s">
        <v>2163</v>
      </c>
      <c r="G160" s="13"/>
      <c r="H160" s="187" t="s">
        <v>3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166</v>
      </c>
      <c r="AU160" s="187" t="s">
        <v>82</v>
      </c>
      <c r="AV160" s="13" t="s">
        <v>80</v>
      </c>
      <c r="AW160" s="13" t="s">
        <v>34</v>
      </c>
      <c r="AX160" s="13" t="s">
        <v>72</v>
      </c>
      <c r="AY160" s="187" t="s">
        <v>154</v>
      </c>
    </row>
    <row r="161" s="14" customFormat="1">
      <c r="A161" s="14"/>
      <c r="B161" s="193"/>
      <c r="C161" s="14"/>
      <c r="D161" s="186" t="s">
        <v>166</v>
      </c>
      <c r="E161" s="194" t="s">
        <v>3</v>
      </c>
      <c r="F161" s="195" t="s">
        <v>2164</v>
      </c>
      <c r="G161" s="14"/>
      <c r="H161" s="196">
        <v>1.1519999999999999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166</v>
      </c>
      <c r="AU161" s="194" t="s">
        <v>82</v>
      </c>
      <c r="AV161" s="14" t="s">
        <v>82</v>
      </c>
      <c r="AW161" s="14" t="s">
        <v>34</v>
      </c>
      <c r="AX161" s="14" t="s">
        <v>72</v>
      </c>
      <c r="AY161" s="194" t="s">
        <v>154</v>
      </c>
    </row>
    <row r="162" s="15" customFormat="1">
      <c r="A162" s="15"/>
      <c r="B162" s="201"/>
      <c r="C162" s="15"/>
      <c r="D162" s="186" t="s">
        <v>166</v>
      </c>
      <c r="E162" s="202" t="s">
        <v>3</v>
      </c>
      <c r="F162" s="203" t="s">
        <v>171</v>
      </c>
      <c r="G162" s="15"/>
      <c r="H162" s="204">
        <v>1.1519999999999999</v>
      </c>
      <c r="I162" s="205"/>
      <c r="J162" s="15"/>
      <c r="K162" s="15"/>
      <c r="L162" s="201"/>
      <c r="M162" s="206"/>
      <c r="N162" s="207"/>
      <c r="O162" s="207"/>
      <c r="P162" s="207"/>
      <c r="Q162" s="207"/>
      <c r="R162" s="207"/>
      <c r="S162" s="207"/>
      <c r="T162" s="20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2" t="s">
        <v>166</v>
      </c>
      <c r="AU162" s="202" t="s">
        <v>82</v>
      </c>
      <c r="AV162" s="15" t="s">
        <v>162</v>
      </c>
      <c r="AW162" s="15" t="s">
        <v>34</v>
      </c>
      <c r="AX162" s="15" t="s">
        <v>80</v>
      </c>
      <c r="AY162" s="202" t="s">
        <v>154</v>
      </c>
    </row>
    <row r="163" s="2" customFormat="1" ht="49.05" customHeight="1">
      <c r="A163" s="40"/>
      <c r="B163" s="166"/>
      <c r="C163" s="167" t="s">
        <v>9</v>
      </c>
      <c r="D163" s="167" t="s">
        <v>157</v>
      </c>
      <c r="E163" s="168" t="s">
        <v>2189</v>
      </c>
      <c r="F163" s="169" t="s">
        <v>2190</v>
      </c>
      <c r="G163" s="170" t="s">
        <v>174</v>
      </c>
      <c r="H163" s="171">
        <v>10.752000000000001</v>
      </c>
      <c r="I163" s="172"/>
      <c r="J163" s="173">
        <f>ROUND(I163*H163,2)</f>
        <v>0</v>
      </c>
      <c r="K163" s="169" t="s">
        <v>161</v>
      </c>
      <c r="L163" s="41"/>
      <c r="M163" s="174" t="s">
        <v>3</v>
      </c>
      <c r="N163" s="175" t="s">
        <v>43</v>
      </c>
      <c r="O163" s="74"/>
      <c r="P163" s="176">
        <f>O163*H163</f>
        <v>0</v>
      </c>
      <c r="Q163" s="176">
        <v>2.5504500000000001</v>
      </c>
      <c r="R163" s="176">
        <f>Q163*H163</f>
        <v>27.422438400000004</v>
      </c>
      <c r="S163" s="176">
        <v>0</v>
      </c>
      <c r="T163" s="17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162</v>
      </c>
      <c r="AT163" s="178" t="s">
        <v>157</v>
      </c>
      <c r="AU163" s="178" t="s">
        <v>82</v>
      </c>
      <c r="AY163" s="21" t="s">
        <v>154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1" t="s">
        <v>80</v>
      </c>
      <c r="BK163" s="179">
        <f>ROUND(I163*H163,2)</f>
        <v>0</v>
      </c>
      <c r="BL163" s="21" t="s">
        <v>162</v>
      </c>
      <c r="BM163" s="178" t="s">
        <v>2191</v>
      </c>
    </row>
    <row r="164" s="2" customFormat="1">
      <c r="A164" s="40"/>
      <c r="B164" s="41"/>
      <c r="C164" s="40"/>
      <c r="D164" s="180" t="s">
        <v>164</v>
      </c>
      <c r="E164" s="40"/>
      <c r="F164" s="181" t="s">
        <v>2192</v>
      </c>
      <c r="G164" s="40"/>
      <c r="H164" s="40"/>
      <c r="I164" s="182"/>
      <c r="J164" s="40"/>
      <c r="K164" s="40"/>
      <c r="L164" s="41"/>
      <c r="M164" s="183"/>
      <c r="N164" s="184"/>
      <c r="O164" s="74"/>
      <c r="P164" s="74"/>
      <c r="Q164" s="74"/>
      <c r="R164" s="74"/>
      <c r="S164" s="74"/>
      <c r="T164" s="75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21" t="s">
        <v>164</v>
      </c>
      <c r="AU164" s="21" t="s">
        <v>82</v>
      </c>
    </row>
    <row r="165" s="13" customFormat="1">
      <c r="A165" s="13"/>
      <c r="B165" s="185"/>
      <c r="C165" s="13"/>
      <c r="D165" s="186" t="s">
        <v>166</v>
      </c>
      <c r="E165" s="187" t="s">
        <v>3</v>
      </c>
      <c r="F165" s="188" t="s">
        <v>2161</v>
      </c>
      <c r="G165" s="13"/>
      <c r="H165" s="187" t="s">
        <v>3</v>
      </c>
      <c r="I165" s="189"/>
      <c r="J165" s="13"/>
      <c r="K165" s="13"/>
      <c r="L165" s="185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166</v>
      </c>
      <c r="AU165" s="187" t="s">
        <v>82</v>
      </c>
      <c r="AV165" s="13" t="s">
        <v>80</v>
      </c>
      <c r="AW165" s="13" t="s">
        <v>34</v>
      </c>
      <c r="AX165" s="13" t="s">
        <v>72</v>
      </c>
      <c r="AY165" s="187" t="s">
        <v>154</v>
      </c>
    </row>
    <row r="166" s="14" customFormat="1">
      <c r="A166" s="14"/>
      <c r="B166" s="193"/>
      <c r="C166" s="14"/>
      <c r="D166" s="186" t="s">
        <v>166</v>
      </c>
      <c r="E166" s="194" t="s">
        <v>3</v>
      </c>
      <c r="F166" s="195" t="s">
        <v>2193</v>
      </c>
      <c r="G166" s="14"/>
      <c r="H166" s="196">
        <v>10.752000000000001</v>
      </c>
      <c r="I166" s="197"/>
      <c r="J166" s="14"/>
      <c r="K166" s="14"/>
      <c r="L166" s="193"/>
      <c r="M166" s="198"/>
      <c r="N166" s="199"/>
      <c r="O166" s="199"/>
      <c r="P166" s="199"/>
      <c r="Q166" s="199"/>
      <c r="R166" s="199"/>
      <c r="S166" s="199"/>
      <c r="T166" s="20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4" t="s">
        <v>166</v>
      </c>
      <c r="AU166" s="194" t="s">
        <v>82</v>
      </c>
      <c r="AV166" s="14" t="s">
        <v>82</v>
      </c>
      <c r="AW166" s="14" t="s">
        <v>34</v>
      </c>
      <c r="AX166" s="14" t="s">
        <v>80</v>
      </c>
      <c r="AY166" s="194" t="s">
        <v>154</v>
      </c>
    </row>
    <row r="167" s="2" customFormat="1" ht="24.15" customHeight="1">
      <c r="A167" s="40"/>
      <c r="B167" s="166"/>
      <c r="C167" s="167" t="s">
        <v>276</v>
      </c>
      <c r="D167" s="167" t="s">
        <v>157</v>
      </c>
      <c r="E167" s="168" t="s">
        <v>2194</v>
      </c>
      <c r="F167" s="169" t="s">
        <v>2195</v>
      </c>
      <c r="G167" s="170" t="s">
        <v>2196</v>
      </c>
      <c r="H167" s="171">
        <v>6</v>
      </c>
      <c r="I167" s="172"/>
      <c r="J167" s="173">
        <f>ROUND(I167*H167,2)</f>
        <v>0</v>
      </c>
      <c r="K167" s="169" t="s">
        <v>161</v>
      </c>
      <c r="L167" s="41"/>
      <c r="M167" s="174" t="s">
        <v>3</v>
      </c>
      <c r="N167" s="175" t="s">
        <v>43</v>
      </c>
      <c r="O167" s="74"/>
      <c r="P167" s="176">
        <f>O167*H167</f>
        <v>0</v>
      </c>
      <c r="Q167" s="176">
        <v>4.0000000000000003E-05</v>
      </c>
      <c r="R167" s="176">
        <f>Q167*H167</f>
        <v>0.00024000000000000003</v>
      </c>
      <c r="S167" s="176">
        <v>0</v>
      </c>
      <c r="T167" s="17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8" t="s">
        <v>162</v>
      </c>
      <c r="AT167" s="178" t="s">
        <v>157</v>
      </c>
      <c r="AU167" s="178" t="s">
        <v>82</v>
      </c>
      <c r="AY167" s="21" t="s">
        <v>154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1" t="s">
        <v>80</v>
      </c>
      <c r="BK167" s="179">
        <f>ROUND(I167*H167,2)</f>
        <v>0</v>
      </c>
      <c r="BL167" s="21" t="s">
        <v>162</v>
      </c>
      <c r="BM167" s="178" t="s">
        <v>2197</v>
      </c>
    </row>
    <row r="168" s="2" customFormat="1">
      <c r="A168" s="40"/>
      <c r="B168" s="41"/>
      <c r="C168" s="40"/>
      <c r="D168" s="180" t="s">
        <v>164</v>
      </c>
      <c r="E168" s="40"/>
      <c r="F168" s="181" t="s">
        <v>2198</v>
      </c>
      <c r="G168" s="40"/>
      <c r="H168" s="40"/>
      <c r="I168" s="182"/>
      <c r="J168" s="40"/>
      <c r="K168" s="40"/>
      <c r="L168" s="41"/>
      <c r="M168" s="183"/>
      <c r="N168" s="184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1" t="s">
        <v>164</v>
      </c>
      <c r="AU168" s="21" t="s">
        <v>82</v>
      </c>
    </row>
    <row r="169" s="12" customFormat="1" ht="22.8" customHeight="1">
      <c r="A169" s="12"/>
      <c r="B169" s="153"/>
      <c r="C169" s="12"/>
      <c r="D169" s="154" t="s">
        <v>71</v>
      </c>
      <c r="E169" s="164" t="s">
        <v>183</v>
      </c>
      <c r="F169" s="164" t="s">
        <v>884</v>
      </c>
      <c r="G169" s="12"/>
      <c r="H169" s="12"/>
      <c r="I169" s="156"/>
      <c r="J169" s="165">
        <f>BK169</f>
        <v>0</v>
      </c>
      <c r="K169" s="12"/>
      <c r="L169" s="153"/>
      <c r="M169" s="158"/>
      <c r="N169" s="159"/>
      <c r="O169" s="159"/>
      <c r="P169" s="160">
        <f>SUM(P170:P202)</f>
        <v>0</v>
      </c>
      <c r="Q169" s="159"/>
      <c r="R169" s="160">
        <f>SUM(R170:R202)</f>
        <v>11.851503080000002</v>
      </c>
      <c r="S169" s="159"/>
      <c r="T169" s="161">
        <f>SUM(T170:T202)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4" t="s">
        <v>80</v>
      </c>
      <c r="AT169" s="162" t="s">
        <v>71</v>
      </c>
      <c r="AU169" s="162" t="s">
        <v>80</v>
      </c>
      <c r="AY169" s="154" t="s">
        <v>154</v>
      </c>
      <c r="BK169" s="163">
        <f>SUM(BK170:BK202)</f>
        <v>0</v>
      </c>
    </row>
    <row r="170" s="2" customFormat="1" ht="37.8" customHeight="1">
      <c r="A170" s="40"/>
      <c r="B170" s="166"/>
      <c r="C170" s="167" t="s">
        <v>308</v>
      </c>
      <c r="D170" s="167" t="s">
        <v>157</v>
      </c>
      <c r="E170" s="168" t="s">
        <v>885</v>
      </c>
      <c r="F170" s="169" t="s">
        <v>886</v>
      </c>
      <c r="G170" s="170" t="s">
        <v>174</v>
      </c>
      <c r="H170" s="171">
        <v>0.77100000000000002</v>
      </c>
      <c r="I170" s="172"/>
      <c r="J170" s="173">
        <f>ROUND(I170*H170,2)</f>
        <v>0</v>
      </c>
      <c r="K170" s="169" t="s">
        <v>161</v>
      </c>
      <c r="L170" s="41"/>
      <c r="M170" s="174" t="s">
        <v>3</v>
      </c>
      <c r="N170" s="175" t="s">
        <v>43</v>
      </c>
      <c r="O170" s="74"/>
      <c r="P170" s="176">
        <f>O170*H170</f>
        <v>0</v>
      </c>
      <c r="Q170" s="176">
        <v>1.8775</v>
      </c>
      <c r="R170" s="176">
        <f>Q170*H170</f>
        <v>1.4475525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162</v>
      </c>
      <c r="AT170" s="178" t="s">
        <v>157</v>
      </c>
      <c r="AU170" s="178" t="s">
        <v>82</v>
      </c>
      <c r="AY170" s="21" t="s">
        <v>154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1" t="s">
        <v>80</v>
      </c>
      <c r="BK170" s="179">
        <f>ROUND(I170*H170,2)</f>
        <v>0</v>
      </c>
      <c r="BL170" s="21" t="s">
        <v>162</v>
      </c>
      <c r="BM170" s="178" t="s">
        <v>2199</v>
      </c>
    </row>
    <row r="171" s="2" customFormat="1">
      <c r="A171" s="40"/>
      <c r="B171" s="41"/>
      <c r="C171" s="40"/>
      <c r="D171" s="180" t="s">
        <v>164</v>
      </c>
      <c r="E171" s="40"/>
      <c r="F171" s="181" t="s">
        <v>888</v>
      </c>
      <c r="G171" s="40"/>
      <c r="H171" s="40"/>
      <c r="I171" s="182"/>
      <c r="J171" s="40"/>
      <c r="K171" s="40"/>
      <c r="L171" s="41"/>
      <c r="M171" s="183"/>
      <c r="N171" s="184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1" t="s">
        <v>164</v>
      </c>
      <c r="AU171" s="21" t="s">
        <v>82</v>
      </c>
    </row>
    <row r="172" s="13" customFormat="1">
      <c r="A172" s="13"/>
      <c r="B172" s="185"/>
      <c r="C172" s="13"/>
      <c r="D172" s="186" t="s">
        <v>166</v>
      </c>
      <c r="E172" s="187" t="s">
        <v>3</v>
      </c>
      <c r="F172" s="188" t="s">
        <v>195</v>
      </c>
      <c r="G172" s="13"/>
      <c r="H172" s="187" t="s">
        <v>3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166</v>
      </c>
      <c r="AU172" s="187" t="s">
        <v>82</v>
      </c>
      <c r="AV172" s="13" t="s">
        <v>80</v>
      </c>
      <c r="AW172" s="13" t="s">
        <v>34</v>
      </c>
      <c r="AX172" s="13" t="s">
        <v>72</v>
      </c>
      <c r="AY172" s="187" t="s">
        <v>154</v>
      </c>
    </row>
    <row r="173" s="14" customFormat="1">
      <c r="A173" s="14"/>
      <c r="B173" s="193"/>
      <c r="C173" s="14"/>
      <c r="D173" s="186" t="s">
        <v>166</v>
      </c>
      <c r="E173" s="194" t="s">
        <v>3</v>
      </c>
      <c r="F173" s="195" t="s">
        <v>2112</v>
      </c>
      <c r="G173" s="14"/>
      <c r="H173" s="196">
        <v>0.54000000000000004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166</v>
      </c>
      <c r="AU173" s="194" t="s">
        <v>82</v>
      </c>
      <c r="AV173" s="14" t="s">
        <v>82</v>
      </c>
      <c r="AW173" s="14" t="s">
        <v>34</v>
      </c>
      <c r="AX173" s="14" t="s">
        <v>72</v>
      </c>
      <c r="AY173" s="194" t="s">
        <v>154</v>
      </c>
    </row>
    <row r="174" s="14" customFormat="1">
      <c r="A174" s="14"/>
      <c r="B174" s="193"/>
      <c r="C174" s="14"/>
      <c r="D174" s="186" t="s">
        <v>166</v>
      </c>
      <c r="E174" s="194" t="s">
        <v>3</v>
      </c>
      <c r="F174" s="195" t="s">
        <v>2200</v>
      </c>
      <c r="G174" s="14"/>
      <c r="H174" s="196">
        <v>0.23100000000000001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166</v>
      </c>
      <c r="AU174" s="194" t="s">
        <v>82</v>
      </c>
      <c r="AV174" s="14" t="s">
        <v>82</v>
      </c>
      <c r="AW174" s="14" t="s">
        <v>34</v>
      </c>
      <c r="AX174" s="14" t="s">
        <v>72</v>
      </c>
      <c r="AY174" s="194" t="s">
        <v>154</v>
      </c>
    </row>
    <row r="175" s="15" customFormat="1">
      <c r="A175" s="15"/>
      <c r="B175" s="201"/>
      <c r="C175" s="15"/>
      <c r="D175" s="186" t="s">
        <v>166</v>
      </c>
      <c r="E175" s="202" t="s">
        <v>3</v>
      </c>
      <c r="F175" s="203" t="s">
        <v>171</v>
      </c>
      <c r="G175" s="15"/>
      <c r="H175" s="204">
        <v>0.77100000000000002</v>
      </c>
      <c r="I175" s="205"/>
      <c r="J175" s="15"/>
      <c r="K175" s="15"/>
      <c r="L175" s="201"/>
      <c r="M175" s="206"/>
      <c r="N175" s="207"/>
      <c r="O175" s="207"/>
      <c r="P175" s="207"/>
      <c r="Q175" s="207"/>
      <c r="R175" s="207"/>
      <c r="S175" s="207"/>
      <c r="T175" s="20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2" t="s">
        <v>166</v>
      </c>
      <c r="AU175" s="202" t="s">
        <v>82</v>
      </c>
      <c r="AV175" s="15" t="s">
        <v>162</v>
      </c>
      <c r="AW175" s="15" t="s">
        <v>34</v>
      </c>
      <c r="AX175" s="15" t="s">
        <v>80</v>
      </c>
      <c r="AY175" s="202" t="s">
        <v>154</v>
      </c>
    </row>
    <row r="176" s="2" customFormat="1" ht="37.8" customHeight="1">
      <c r="A176" s="40"/>
      <c r="B176" s="166"/>
      <c r="C176" s="167" t="s">
        <v>314</v>
      </c>
      <c r="D176" s="167" t="s">
        <v>157</v>
      </c>
      <c r="E176" s="168" t="s">
        <v>903</v>
      </c>
      <c r="F176" s="169" t="s">
        <v>904</v>
      </c>
      <c r="G176" s="170" t="s">
        <v>186</v>
      </c>
      <c r="H176" s="171">
        <v>3.3599999999999999</v>
      </c>
      <c r="I176" s="172"/>
      <c r="J176" s="173">
        <f>ROUND(I176*H176,2)</f>
        <v>0</v>
      </c>
      <c r="K176" s="169" t="s">
        <v>161</v>
      </c>
      <c r="L176" s="41"/>
      <c r="M176" s="174" t="s">
        <v>3</v>
      </c>
      <c r="N176" s="175" t="s">
        <v>43</v>
      </c>
      <c r="O176" s="74"/>
      <c r="P176" s="176">
        <f>O176*H176</f>
        <v>0</v>
      </c>
      <c r="Q176" s="176">
        <v>0.26878000000000002</v>
      </c>
      <c r="R176" s="176">
        <f>Q176*H176</f>
        <v>0.90310080000000004</v>
      </c>
      <c r="S176" s="176">
        <v>0</v>
      </c>
      <c r="T176" s="17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78" t="s">
        <v>162</v>
      </c>
      <c r="AT176" s="178" t="s">
        <v>157</v>
      </c>
      <c r="AU176" s="178" t="s">
        <v>82</v>
      </c>
      <c r="AY176" s="21" t="s">
        <v>154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1" t="s">
        <v>80</v>
      </c>
      <c r="BK176" s="179">
        <f>ROUND(I176*H176,2)</f>
        <v>0</v>
      </c>
      <c r="BL176" s="21" t="s">
        <v>162</v>
      </c>
      <c r="BM176" s="178" t="s">
        <v>2201</v>
      </c>
    </row>
    <row r="177" s="2" customFormat="1">
      <c r="A177" s="40"/>
      <c r="B177" s="41"/>
      <c r="C177" s="40"/>
      <c r="D177" s="180" t="s">
        <v>164</v>
      </c>
      <c r="E177" s="40"/>
      <c r="F177" s="181" t="s">
        <v>906</v>
      </c>
      <c r="G177" s="40"/>
      <c r="H177" s="40"/>
      <c r="I177" s="182"/>
      <c r="J177" s="40"/>
      <c r="K177" s="40"/>
      <c r="L177" s="41"/>
      <c r="M177" s="183"/>
      <c r="N177" s="184"/>
      <c r="O177" s="74"/>
      <c r="P177" s="74"/>
      <c r="Q177" s="74"/>
      <c r="R177" s="74"/>
      <c r="S177" s="74"/>
      <c r="T177" s="75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21" t="s">
        <v>164</v>
      </c>
      <c r="AU177" s="21" t="s">
        <v>82</v>
      </c>
    </row>
    <row r="178" s="13" customFormat="1">
      <c r="A178" s="13"/>
      <c r="B178" s="185"/>
      <c r="C178" s="13"/>
      <c r="D178" s="186" t="s">
        <v>166</v>
      </c>
      <c r="E178" s="187" t="s">
        <v>3</v>
      </c>
      <c r="F178" s="188" t="s">
        <v>2202</v>
      </c>
      <c r="G178" s="13"/>
      <c r="H178" s="187" t="s">
        <v>3</v>
      </c>
      <c r="I178" s="189"/>
      <c r="J178" s="13"/>
      <c r="K178" s="13"/>
      <c r="L178" s="185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166</v>
      </c>
      <c r="AU178" s="187" t="s">
        <v>82</v>
      </c>
      <c r="AV178" s="13" t="s">
        <v>80</v>
      </c>
      <c r="AW178" s="13" t="s">
        <v>34</v>
      </c>
      <c r="AX178" s="13" t="s">
        <v>72</v>
      </c>
      <c r="AY178" s="187" t="s">
        <v>154</v>
      </c>
    </row>
    <row r="179" s="14" customFormat="1">
      <c r="A179" s="14"/>
      <c r="B179" s="193"/>
      <c r="C179" s="14"/>
      <c r="D179" s="186" t="s">
        <v>166</v>
      </c>
      <c r="E179" s="194" t="s">
        <v>3</v>
      </c>
      <c r="F179" s="195" t="s">
        <v>2203</v>
      </c>
      <c r="G179" s="14"/>
      <c r="H179" s="196">
        <v>3.3599999999999999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166</v>
      </c>
      <c r="AU179" s="194" t="s">
        <v>82</v>
      </c>
      <c r="AV179" s="14" t="s">
        <v>82</v>
      </c>
      <c r="AW179" s="14" t="s">
        <v>34</v>
      </c>
      <c r="AX179" s="14" t="s">
        <v>80</v>
      </c>
      <c r="AY179" s="194" t="s">
        <v>154</v>
      </c>
    </row>
    <row r="180" s="2" customFormat="1" ht="37.8" customHeight="1">
      <c r="A180" s="40"/>
      <c r="B180" s="166"/>
      <c r="C180" s="167" t="s">
        <v>322</v>
      </c>
      <c r="D180" s="167" t="s">
        <v>157</v>
      </c>
      <c r="E180" s="168" t="s">
        <v>926</v>
      </c>
      <c r="F180" s="169" t="s">
        <v>927</v>
      </c>
      <c r="G180" s="170" t="s">
        <v>435</v>
      </c>
      <c r="H180" s="171">
        <v>0.26100000000000001</v>
      </c>
      <c r="I180" s="172"/>
      <c r="J180" s="173">
        <f>ROUND(I180*H180,2)</f>
        <v>0</v>
      </c>
      <c r="K180" s="169" t="s">
        <v>161</v>
      </c>
      <c r="L180" s="41"/>
      <c r="M180" s="174" t="s">
        <v>3</v>
      </c>
      <c r="N180" s="175" t="s">
        <v>43</v>
      </c>
      <c r="O180" s="74"/>
      <c r="P180" s="176">
        <f>O180*H180</f>
        <v>0</v>
      </c>
      <c r="Q180" s="176">
        <v>0.019539999999999998</v>
      </c>
      <c r="R180" s="176">
        <f>Q180*H180</f>
        <v>0.0050999399999999999</v>
      </c>
      <c r="S180" s="176">
        <v>0</v>
      </c>
      <c r="T180" s="17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78" t="s">
        <v>162</v>
      </c>
      <c r="AT180" s="178" t="s">
        <v>157</v>
      </c>
      <c r="AU180" s="178" t="s">
        <v>82</v>
      </c>
      <c r="AY180" s="21" t="s">
        <v>154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1" t="s">
        <v>80</v>
      </c>
      <c r="BK180" s="179">
        <f>ROUND(I180*H180,2)</f>
        <v>0</v>
      </c>
      <c r="BL180" s="21" t="s">
        <v>162</v>
      </c>
      <c r="BM180" s="178" t="s">
        <v>2204</v>
      </c>
    </row>
    <row r="181" s="2" customFormat="1">
      <c r="A181" s="40"/>
      <c r="B181" s="41"/>
      <c r="C181" s="40"/>
      <c r="D181" s="180" t="s">
        <v>164</v>
      </c>
      <c r="E181" s="40"/>
      <c r="F181" s="181" t="s">
        <v>929</v>
      </c>
      <c r="G181" s="40"/>
      <c r="H181" s="40"/>
      <c r="I181" s="182"/>
      <c r="J181" s="40"/>
      <c r="K181" s="40"/>
      <c r="L181" s="41"/>
      <c r="M181" s="183"/>
      <c r="N181" s="184"/>
      <c r="O181" s="74"/>
      <c r="P181" s="74"/>
      <c r="Q181" s="74"/>
      <c r="R181" s="74"/>
      <c r="S181" s="74"/>
      <c r="T181" s="75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21" t="s">
        <v>164</v>
      </c>
      <c r="AU181" s="21" t="s">
        <v>82</v>
      </c>
    </row>
    <row r="182" s="13" customFormat="1">
      <c r="A182" s="13"/>
      <c r="B182" s="185"/>
      <c r="C182" s="13"/>
      <c r="D182" s="186" t="s">
        <v>166</v>
      </c>
      <c r="E182" s="187" t="s">
        <v>3</v>
      </c>
      <c r="F182" s="188" t="s">
        <v>195</v>
      </c>
      <c r="G182" s="13"/>
      <c r="H182" s="187" t="s">
        <v>3</v>
      </c>
      <c r="I182" s="189"/>
      <c r="J182" s="13"/>
      <c r="K182" s="13"/>
      <c r="L182" s="185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166</v>
      </c>
      <c r="AU182" s="187" t="s">
        <v>82</v>
      </c>
      <c r="AV182" s="13" t="s">
        <v>80</v>
      </c>
      <c r="AW182" s="13" t="s">
        <v>34</v>
      </c>
      <c r="AX182" s="13" t="s">
        <v>72</v>
      </c>
      <c r="AY182" s="187" t="s">
        <v>154</v>
      </c>
    </row>
    <row r="183" s="14" customFormat="1">
      <c r="A183" s="14"/>
      <c r="B183" s="193"/>
      <c r="C183" s="14"/>
      <c r="D183" s="186" t="s">
        <v>166</v>
      </c>
      <c r="E183" s="194" t="s">
        <v>3</v>
      </c>
      <c r="F183" s="195" t="s">
        <v>2205</v>
      </c>
      <c r="G183" s="14"/>
      <c r="H183" s="196">
        <v>0.158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166</v>
      </c>
      <c r="AU183" s="194" t="s">
        <v>82</v>
      </c>
      <c r="AV183" s="14" t="s">
        <v>82</v>
      </c>
      <c r="AW183" s="14" t="s">
        <v>34</v>
      </c>
      <c r="AX183" s="14" t="s">
        <v>72</v>
      </c>
      <c r="AY183" s="194" t="s">
        <v>154</v>
      </c>
    </row>
    <row r="184" s="14" customFormat="1">
      <c r="A184" s="14"/>
      <c r="B184" s="193"/>
      <c r="C184" s="14"/>
      <c r="D184" s="186" t="s">
        <v>166</v>
      </c>
      <c r="E184" s="194" t="s">
        <v>3</v>
      </c>
      <c r="F184" s="195" t="s">
        <v>2206</v>
      </c>
      <c r="G184" s="14"/>
      <c r="H184" s="196">
        <v>0.10299999999999999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166</v>
      </c>
      <c r="AU184" s="194" t="s">
        <v>82</v>
      </c>
      <c r="AV184" s="14" t="s">
        <v>82</v>
      </c>
      <c r="AW184" s="14" t="s">
        <v>34</v>
      </c>
      <c r="AX184" s="14" t="s">
        <v>72</v>
      </c>
      <c r="AY184" s="194" t="s">
        <v>154</v>
      </c>
    </row>
    <row r="185" s="15" customFormat="1">
      <c r="A185" s="15"/>
      <c r="B185" s="201"/>
      <c r="C185" s="15"/>
      <c r="D185" s="186" t="s">
        <v>166</v>
      </c>
      <c r="E185" s="202" t="s">
        <v>3</v>
      </c>
      <c r="F185" s="203" t="s">
        <v>171</v>
      </c>
      <c r="G185" s="15"/>
      <c r="H185" s="204">
        <v>0.26100000000000001</v>
      </c>
      <c r="I185" s="205"/>
      <c r="J185" s="15"/>
      <c r="K185" s="15"/>
      <c r="L185" s="201"/>
      <c r="M185" s="206"/>
      <c r="N185" s="207"/>
      <c r="O185" s="207"/>
      <c r="P185" s="207"/>
      <c r="Q185" s="207"/>
      <c r="R185" s="207"/>
      <c r="S185" s="207"/>
      <c r="T185" s="20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2" t="s">
        <v>166</v>
      </c>
      <c r="AU185" s="202" t="s">
        <v>82</v>
      </c>
      <c r="AV185" s="15" t="s">
        <v>162</v>
      </c>
      <c r="AW185" s="15" t="s">
        <v>34</v>
      </c>
      <c r="AX185" s="15" t="s">
        <v>80</v>
      </c>
      <c r="AY185" s="202" t="s">
        <v>154</v>
      </c>
    </row>
    <row r="186" s="2" customFormat="1" ht="24.15" customHeight="1">
      <c r="A186" s="40"/>
      <c r="B186" s="166"/>
      <c r="C186" s="222" t="s">
        <v>328</v>
      </c>
      <c r="D186" s="222" t="s">
        <v>817</v>
      </c>
      <c r="E186" s="223" t="s">
        <v>2207</v>
      </c>
      <c r="F186" s="224" t="s">
        <v>2208</v>
      </c>
      <c r="G186" s="225" t="s">
        <v>435</v>
      </c>
      <c r="H186" s="226">
        <v>0.113</v>
      </c>
      <c r="I186" s="227"/>
      <c r="J186" s="228">
        <f>ROUND(I186*H186,2)</f>
        <v>0</v>
      </c>
      <c r="K186" s="224" t="s">
        <v>161</v>
      </c>
      <c r="L186" s="229"/>
      <c r="M186" s="230" t="s">
        <v>3</v>
      </c>
      <c r="N186" s="231" t="s">
        <v>43</v>
      </c>
      <c r="O186" s="74"/>
      <c r="P186" s="176">
        <f>O186*H186</f>
        <v>0</v>
      </c>
      <c r="Q186" s="176">
        <v>1</v>
      </c>
      <c r="R186" s="176">
        <f>Q186*H186</f>
        <v>0.113</v>
      </c>
      <c r="S186" s="176">
        <v>0</v>
      </c>
      <c r="T186" s="17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78" t="s">
        <v>214</v>
      </c>
      <c r="AT186" s="178" t="s">
        <v>817</v>
      </c>
      <c r="AU186" s="178" t="s">
        <v>82</v>
      </c>
      <c r="AY186" s="21" t="s">
        <v>154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1" t="s">
        <v>80</v>
      </c>
      <c r="BK186" s="179">
        <f>ROUND(I186*H186,2)</f>
        <v>0</v>
      </c>
      <c r="BL186" s="21" t="s">
        <v>162</v>
      </c>
      <c r="BM186" s="178" t="s">
        <v>2209</v>
      </c>
    </row>
    <row r="187" s="13" customFormat="1">
      <c r="A187" s="13"/>
      <c r="B187" s="185"/>
      <c r="C187" s="13"/>
      <c r="D187" s="186" t="s">
        <v>166</v>
      </c>
      <c r="E187" s="187" t="s">
        <v>3</v>
      </c>
      <c r="F187" s="188" t="s">
        <v>195</v>
      </c>
      <c r="G187" s="13"/>
      <c r="H187" s="187" t="s">
        <v>3</v>
      </c>
      <c r="I187" s="189"/>
      <c r="J187" s="13"/>
      <c r="K187" s="13"/>
      <c r="L187" s="185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166</v>
      </c>
      <c r="AU187" s="187" t="s">
        <v>82</v>
      </c>
      <c r="AV187" s="13" t="s">
        <v>80</v>
      </c>
      <c r="AW187" s="13" t="s">
        <v>34</v>
      </c>
      <c r="AX187" s="13" t="s">
        <v>72</v>
      </c>
      <c r="AY187" s="187" t="s">
        <v>154</v>
      </c>
    </row>
    <row r="188" s="14" customFormat="1">
      <c r="A188" s="14"/>
      <c r="B188" s="193"/>
      <c r="C188" s="14"/>
      <c r="D188" s="186" t="s">
        <v>166</v>
      </c>
      <c r="E188" s="194" t="s">
        <v>3</v>
      </c>
      <c r="F188" s="195" t="s">
        <v>2210</v>
      </c>
      <c r="G188" s="14"/>
      <c r="H188" s="196">
        <v>0.113</v>
      </c>
      <c r="I188" s="197"/>
      <c r="J188" s="14"/>
      <c r="K188" s="14"/>
      <c r="L188" s="193"/>
      <c r="M188" s="198"/>
      <c r="N188" s="199"/>
      <c r="O188" s="199"/>
      <c r="P188" s="199"/>
      <c r="Q188" s="199"/>
      <c r="R188" s="199"/>
      <c r="S188" s="199"/>
      <c r="T188" s="20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4" t="s">
        <v>166</v>
      </c>
      <c r="AU188" s="194" t="s">
        <v>82</v>
      </c>
      <c r="AV188" s="14" t="s">
        <v>82</v>
      </c>
      <c r="AW188" s="14" t="s">
        <v>34</v>
      </c>
      <c r="AX188" s="14" t="s">
        <v>72</v>
      </c>
      <c r="AY188" s="194" t="s">
        <v>154</v>
      </c>
    </row>
    <row r="189" s="15" customFormat="1">
      <c r="A189" s="15"/>
      <c r="B189" s="201"/>
      <c r="C189" s="15"/>
      <c r="D189" s="186" t="s">
        <v>166</v>
      </c>
      <c r="E189" s="202" t="s">
        <v>3</v>
      </c>
      <c r="F189" s="203" t="s">
        <v>171</v>
      </c>
      <c r="G189" s="15"/>
      <c r="H189" s="204">
        <v>0.113</v>
      </c>
      <c r="I189" s="205"/>
      <c r="J189" s="15"/>
      <c r="K189" s="15"/>
      <c r="L189" s="201"/>
      <c r="M189" s="206"/>
      <c r="N189" s="207"/>
      <c r="O189" s="207"/>
      <c r="P189" s="207"/>
      <c r="Q189" s="207"/>
      <c r="R189" s="207"/>
      <c r="S189" s="207"/>
      <c r="T189" s="20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2" t="s">
        <v>166</v>
      </c>
      <c r="AU189" s="202" t="s">
        <v>82</v>
      </c>
      <c r="AV189" s="15" t="s">
        <v>162</v>
      </c>
      <c r="AW189" s="15" t="s">
        <v>34</v>
      </c>
      <c r="AX189" s="15" t="s">
        <v>80</v>
      </c>
      <c r="AY189" s="202" t="s">
        <v>154</v>
      </c>
    </row>
    <row r="190" s="2" customFormat="1" ht="24.15" customHeight="1">
      <c r="A190" s="40"/>
      <c r="B190" s="166"/>
      <c r="C190" s="222" t="s">
        <v>334</v>
      </c>
      <c r="D190" s="222" t="s">
        <v>817</v>
      </c>
      <c r="E190" s="223" t="s">
        <v>2211</v>
      </c>
      <c r="F190" s="224" t="s">
        <v>2212</v>
      </c>
      <c r="G190" s="225" t="s">
        <v>435</v>
      </c>
      <c r="H190" s="226">
        <v>0.17299999999999999</v>
      </c>
      <c r="I190" s="227"/>
      <c r="J190" s="228">
        <f>ROUND(I190*H190,2)</f>
        <v>0</v>
      </c>
      <c r="K190" s="224" t="s">
        <v>161</v>
      </c>
      <c r="L190" s="229"/>
      <c r="M190" s="230" t="s">
        <v>3</v>
      </c>
      <c r="N190" s="231" t="s">
        <v>43</v>
      </c>
      <c r="O190" s="74"/>
      <c r="P190" s="176">
        <f>O190*H190</f>
        <v>0</v>
      </c>
      <c r="Q190" s="176">
        <v>1</v>
      </c>
      <c r="R190" s="176">
        <f>Q190*H190</f>
        <v>0.17299999999999999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214</v>
      </c>
      <c r="AT190" s="178" t="s">
        <v>817</v>
      </c>
      <c r="AU190" s="178" t="s">
        <v>82</v>
      </c>
      <c r="AY190" s="21" t="s">
        <v>154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1" t="s">
        <v>80</v>
      </c>
      <c r="BK190" s="179">
        <f>ROUND(I190*H190,2)</f>
        <v>0</v>
      </c>
      <c r="BL190" s="21" t="s">
        <v>162</v>
      </c>
      <c r="BM190" s="178" t="s">
        <v>2213</v>
      </c>
    </row>
    <row r="191" s="13" customFormat="1">
      <c r="A191" s="13"/>
      <c r="B191" s="185"/>
      <c r="C191" s="13"/>
      <c r="D191" s="186" t="s">
        <v>166</v>
      </c>
      <c r="E191" s="187" t="s">
        <v>3</v>
      </c>
      <c r="F191" s="188" t="s">
        <v>195</v>
      </c>
      <c r="G191" s="13"/>
      <c r="H191" s="187" t="s">
        <v>3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166</v>
      </c>
      <c r="AU191" s="187" t="s">
        <v>82</v>
      </c>
      <c r="AV191" s="13" t="s">
        <v>80</v>
      </c>
      <c r="AW191" s="13" t="s">
        <v>34</v>
      </c>
      <c r="AX191" s="13" t="s">
        <v>72</v>
      </c>
      <c r="AY191" s="187" t="s">
        <v>154</v>
      </c>
    </row>
    <row r="192" s="14" customFormat="1">
      <c r="A192" s="14"/>
      <c r="B192" s="193"/>
      <c r="C192" s="14"/>
      <c r="D192" s="186" t="s">
        <v>166</v>
      </c>
      <c r="E192" s="194" t="s">
        <v>3</v>
      </c>
      <c r="F192" s="195" t="s">
        <v>2214</v>
      </c>
      <c r="G192" s="14"/>
      <c r="H192" s="196">
        <v>0.17299999999999999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166</v>
      </c>
      <c r="AU192" s="194" t="s">
        <v>82</v>
      </c>
      <c r="AV192" s="14" t="s">
        <v>82</v>
      </c>
      <c r="AW192" s="14" t="s">
        <v>34</v>
      </c>
      <c r="AX192" s="14" t="s">
        <v>72</v>
      </c>
      <c r="AY192" s="194" t="s">
        <v>154</v>
      </c>
    </row>
    <row r="193" s="15" customFormat="1">
      <c r="A193" s="15"/>
      <c r="B193" s="201"/>
      <c r="C193" s="15"/>
      <c r="D193" s="186" t="s">
        <v>166</v>
      </c>
      <c r="E193" s="202" t="s">
        <v>3</v>
      </c>
      <c r="F193" s="203" t="s">
        <v>171</v>
      </c>
      <c r="G193" s="15"/>
      <c r="H193" s="204">
        <v>0.17299999999999999</v>
      </c>
      <c r="I193" s="205"/>
      <c r="J193" s="15"/>
      <c r="K193" s="15"/>
      <c r="L193" s="201"/>
      <c r="M193" s="206"/>
      <c r="N193" s="207"/>
      <c r="O193" s="207"/>
      <c r="P193" s="207"/>
      <c r="Q193" s="207"/>
      <c r="R193" s="207"/>
      <c r="S193" s="207"/>
      <c r="T193" s="20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2" t="s">
        <v>166</v>
      </c>
      <c r="AU193" s="202" t="s">
        <v>82</v>
      </c>
      <c r="AV193" s="15" t="s">
        <v>162</v>
      </c>
      <c r="AW193" s="15" t="s">
        <v>34</v>
      </c>
      <c r="AX193" s="15" t="s">
        <v>80</v>
      </c>
      <c r="AY193" s="202" t="s">
        <v>154</v>
      </c>
    </row>
    <row r="194" s="2" customFormat="1" ht="24.15" customHeight="1">
      <c r="A194" s="40"/>
      <c r="B194" s="166"/>
      <c r="C194" s="167" t="s">
        <v>361</v>
      </c>
      <c r="D194" s="167" t="s">
        <v>157</v>
      </c>
      <c r="E194" s="168" t="s">
        <v>2215</v>
      </c>
      <c r="F194" s="169" t="s">
        <v>2216</v>
      </c>
      <c r="G194" s="170" t="s">
        <v>186</v>
      </c>
      <c r="H194" s="171">
        <v>79.558999999999998</v>
      </c>
      <c r="I194" s="172"/>
      <c r="J194" s="173">
        <f>ROUND(I194*H194,2)</f>
        <v>0</v>
      </c>
      <c r="K194" s="169" t="s">
        <v>161</v>
      </c>
      <c r="L194" s="41"/>
      <c r="M194" s="174" t="s">
        <v>3</v>
      </c>
      <c r="N194" s="175" t="s">
        <v>43</v>
      </c>
      <c r="O194" s="74"/>
      <c r="P194" s="176">
        <f>O194*H194</f>
        <v>0</v>
      </c>
      <c r="Q194" s="176">
        <v>0.11576</v>
      </c>
      <c r="R194" s="176">
        <f>Q194*H194</f>
        <v>9.2097498400000006</v>
      </c>
      <c r="S194" s="176">
        <v>0</v>
      </c>
      <c r="T194" s="17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78" t="s">
        <v>162</v>
      </c>
      <c r="AT194" s="178" t="s">
        <v>157</v>
      </c>
      <c r="AU194" s="178" t="s">
        <v>82</v>
      </c>
      <c r="AY194" s="21" t="s">
        <v>154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1" t="s">
        <v>80</v>
      </c>
      <c r="BK194" s="179">
        <f>ROUND(I194*H194,2)</f>
        <v>0</v>
      </c>
      <c r="BL194" s="21" t="s">
        <v>162</v>
      </c>
      <c r="BM194" s="178" t="s">
        <v>2217</v>
      </c>
    </row>
    <row r="195" s="2" customFormat="1">
      <c r="A195" s="40"/>
      <c r="B195" s="41"/>
      <c r="C195" s="40"/>
      <c r="D195" s="180" t="s">
        <v>164</v>
      </c>
      <c r="E195" s="40"/>
      <c r="F195" s="181" t="s">
        <v>2218</v>
      </c>
      <c r="G195" s="40"/>
      <c r="H195" s="40"/>
      <c r="I195" s="182"/>
      <c r="J195" s="40"/>
      <c r="K195" s="40"/>
      <c r="L195" s="41"/>
      <c r="M195" s="183"/>
      <c r="N195" s="184"/>
      <c r="O195" s="74"/>
      <c r="P195" s="74"/>
      <c r="Q195" s="74"/>
      <c r="R195" s="74"/>
      <c r="S195" s="74"/>
      <c r="T195" s="75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21" t="s">
        <v>164</v>
      </c>
      <c r="AU195" s="21" t="s">
        <v>82</v>
      </c>
    </row>
    <row r="196" s="13" customFormat="1">
      <c r="A196" s="13"/>
      <c r="B196" s="185"/>
      <c r="C196" s="13"/>
      <c r="D196" s="186" t="s">
        <v>166</v>
      </c>
      <c r="E196" s="187" t="s">
        <v>3</v>
      </c>
      <c r="F196" s="188" t="s">
        <v>195</v>
      </c>
      <c r="G196" s="13"/>
      <c r="H196" s="187" t="s">
        <v>3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166</v>
      </c>
      <c r="AU196" s="187" t="s">
        <v>82</v>
      </c>
      <c r="AV196" s="13" t="s">
        <v>80</v>
      </c>
      <c r="AW196" s="13" t="s">
        <v>34</v>
      </c>
      <c r="AX196" s="13" t="s">
        <v>72</v>
      </c>
      <c r="AY196" s="187" t="s">
        <v>154</v>
      </c>
    </row>
    <row r="197" s="14" customFormat="1">
      <c r="A197" s="14"/>
      <c r="B197" s="193"/>
      <c r="C197" s="14"/>
      <c r="D197" s="186" t="s">
        <v>166</v>
      </c>
      <c r="E197" s="194" t="s">
        <v>3</v>
      </c>
      <c r="F197" s="195" t="s">
        <v>2219</v>
      </c>
      <c r="G197" s="14"/>
      <c r="H197" s="196">
        <v>28.559999999999999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166</v>
      </c>
      <c r="AU197" s="194" t="s">
        <v>82</v>
      </c>
      <c r="AV197" s="14" t="s">
        <v>82</v>
      </c>
      <c r="AW197" s="14" t="s">
        <v>34</v>
      </c>
      <c r="AX197" s="14" t="s">
        <v>72</v>
      </c>
      <c r="AY197" s="194" t="s">
        <v>154</v>
      </c>
    </row>
    <row r="198" s="14" customFormat="1">
      <c r="A198" s="14"/>
      <c r="B198" s="193"/>
      <c r="C198" s="14"/>
      <c r="D198" s="186" t="s">
        <v>166</v>
      </c>
      <c r="E198" s="194" t="s">
        <v>3</v>
      </c>
      <c r="F198" s="195" t="s">
        <v>2220</v>
      </c>
      <c r="G198" s="14"/>
      <c r="H198" s="196">
        <v>13.65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166</v>
      </c>
      <c r="AU198" s="194" t="s">
        <v>82</v>
      </c>
      <c r="AV198" s="14" t="s">
        <v>82</v>
      </c>
      <c r="AW198" s="14" t="s">
        <v>34</v>
      </c>
      <c r="AX198" s="14" t="s">
        <v>72</v>
      </c>
      <c r="AY198" s="194" t="s">
        <v>154</v>
      </c>
    </row>
    <row r="199" s="14" customFormat="1">
      <c r="A199" s="14"/>
      <c r="B199" s="193"/>
      <c r="C199" s="14"/>
      <c r="D199" s="186" t="s">
        <v>166</v>
      </c>
      <c r="E199" s="194" t="s">
        <v>3</v>
      </c>
      <c r="F199" s="195" t="s">
        <v>2221</v>
      </c>
      <c r="G199" s="14"/>
      <c r="H199" s="196">
        <v>11.34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166</v>
      </c>
      <c r="AU199" s="194" t="s">
        <v>82</v>
      </c>
      <c r="AV199" s="14" t="s">
        <v>82</v>
      </c>
      <c r="AW199" s="14" t="s">
        <v>34</v>
      </c>
      <c r="AX199" s="14" t="s">
        <v>72</v>
      </c>
      <c r="AY199" s="194" t="s">
        <v>154</v>
      </c>
    </row>
    <row r="200" s="14" customFormat="1">
      <c r="A200" s="14"/>
      <c r="B200" s="193"/>
      <c r="C200" s="14"/>
      <c r="D200" s="186" t="s">
        <v>166</v>
      </c>
      <c r="E200" s="194" t="s">
        <v>3</v>
      </c>
      <c r="F200" s="195" t="s">
        <v>2222</v>
      </c>
      <c r="G200" s="14"/>
      <c r="H200" s="196">
        <v>6.1639999999999997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166</v>
      </c>
      <c r="AU200" s="194" t="s">
        <v>82</v>
      </c>
      <c r="AV200" s="14" t="s">
        <v>82</v>
      </c>
      <c r="AW200" s="14" t="s">
        <v>34</v>
      </c>
      <c r="AX200" s="14" t="s">
        <v>72</v>
      </c>
      <c r="AY200" s="194" t="s">
        <v>154</v>
      </c>
    </row>
    <row r="201" s="14" customFormat="1">
      <c r="A201" s="14"/>
      <c r="B201" s="193"/>
      <c r="C201" s="14"/>
      <c r="D201" s="186" t="s">
        <v>166</v>
      </c>
      <c r="E201" s="194" t="s">
        <v>3</v>
      </c>
      <c r="F201" s="195" t="s">
        <v>2223</v>
      </c>
      <c r="G201" s="14"/>
      <c r="H201" s="196">
        <v>19.844999999999999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166</v>
      </c>
      <c r="AU201" s="194" t="s">
        <v>82</v>
      </c>
      <c r="AV201" s="14" t="s">
        <v>82</v>
      </c>
      <c r="AW201" s="14" t="s">
        <v>34</v>
      </c>
      <c r="AX201" s="14" t="s">
        <v>72</v>
      </c>
      <c r="AY201" s="194" t="s">
        <v>154</v>
      </c>
    </row>
    <row r="202" s="15" customFormat="1">
      <c r="A202" s="15"/>
      <c r="B202" s="201"/>
      <c r="C202" s="15"/>
      <c r="D202" s="186" t="s">
        <v>166</v>
      </c>
      <c r="E202" s="202" t="s">
        <v>3</v>
      </c>
      <c r="F202" s="203" t="s">
        <v>171</v>
      </c>
      <c r="G202" s="15"/>
      <c r="H202" s="204">
        <v>79.558999999999998</v>
      </c>
      <c r="I202" s="205"/>
      <c r="J202" s="15"/>
      <c r="K202" s="15"/>
      <c r="L202" s="201"/>
      <c r="M202" s="206"/>
      <c r="N202" s="207"/>
      <c r="O202" s="207"/>
      <c r="P202" s="207"/>
      <c r="Q202" s="207"/>
      <c r="R202" s="207"/>
      <c r="S202" s="207"/>
      <c r="T202" s="20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02" t="s">
        <v>166</v>
      </c>
      <c r="AU202" s="202" t="s">
        <v>82</v>
      </c>
      <c r="AV202" s="15" t="s">
        <v>162</v>
      </c>
      <c r="AW202" s="15" t="s">
        <v>34</v>
      </c>
      <c r="AX202" s="15" t="s">
        <v>80</v>
      </c>
      <c r="AY202" s="202" t="s">
        <v>154</v>
      </c>
    </row>
    <row r="203" s="12" customFormat="1" ht="22.8" customHeight="1">
      <c r="A203" s="12"/>
      <c r="B203" s="153"/>
      <c r="C203" s="12"/>
      <c r="D203" s="154" t="s">
        <v>71</v>
      </c>
      <c r="E203" s="164" t="s">
        <v>162</v>
      </c>
      <c r="F203" s="164" t="s">
        <v>968</v>
      </c>
      <c r="G203" s="12"/>
      <c r="H203" s="12"/>
      <c r="I203" s="156"/>
      <c r="J203" s="165">
        <f>BK203</f>
        <v>0</v>
      </c>
      <c r="K203" s="12"/>
      <c r="L203" s="153"/>
      <c r="M203" s="158"/>
      <c r="N203" s="159"/>
      <c r="O203" s="159"/>
      <c r="P203" s="160">
        <f>SUM(P204:P226)</f>
        <v>0</v>
      </c>
      <c r="Q203" s="159"/>
      <c r="R203" s="160">
        <f>SUM(R204:R226)</f>
        <v>11.093158369999999</v>
      </c>
      <c r="S203" s="159"/>
      <c r="T203" s="161">
        <f>SUM(T204:T226)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4" t="s">
        <v>80</v>
      </c>
      <c r="AT203" s="162" t="s">
        <v>71</v>
      </c>
      <c r="AU203" s="162" t="s">
        <v>80</v>
      </c>
      <c r="AY203" s="154" t="s">
        <v>154</v>
      </c>
      <c r="BK203" s="163">
        <f>SUM(BK204:BK226)</f>
        <v>0</v>
      </c>
    </row>
    <row r="204" s="2" customFormat="1" ht="16.5" customHeight="1">
      <c r="A204" s="40"/>
      <c r="B204" s="166"/>
      <c r="C204" s="167" t="s">
        <v>367</v>
      </c>
      <c r="D204" s="167" t="s">
        <v>157</v>
      </c>
      <c r="E204" s="168" t="s">
        <v>1014</v>
      </c>
      <c r="F204" s="169" t="s">
        <v>1015</v>
      </c>
      <c r="G204" s="170" t="s">
        <v>174</v>
      </c>
      <c r="H204" s="171">
        <v>4.2859999999999996</v>
      </c>
      <c r="I204" s="172"/>
      <c r="J204" s="173">
        <f>ROUND(I204*H204,2)</f>
        <v>0</v>
      </c>
      <c r="K204" s="169" t="s">
        <v>161</v>
      </c>
      <c r="L204" s="41"/>
      <c r="M204" s="174" t="s">
        <v>3</v>
      </c>
      <c r="N204" s="175" t="s">
        <v>43</v>
      </c>
      <c r="O204" s="74"/>
      <c r="P204" s="176">
        <f>O204*H204</f>
        <v>0</v>
      </c>
      <c r="Q204" s="176">
        <v>2.5019800000000001</v>
      </c>
      <c r="R204" s="176">
        <f>Q204*H204</f>
        <v>10.72348628</v>
      </c>
      <c r="S204" s="176">
        <v>0</v>
      </c>
      <c r="T204" s="17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78" t="s">
        <v>162</v>
      </c>
      <c r="AT204" s="178" t="s">
        <v>157</v>
      </c>
      <c r="AU204" s="178" t="s">
        <v>82</v>
      </c>
      <c r="AY204" s="21" t="s">
        <v>154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21" t="s">
        <v>80</v>
      </c>
      <c r="BK204" s="179">
        <f>ROUND(I204*H204,2)</f>
        <v>0</v>
      </c>
      <c r="BL204" s="21" t="s">
        <v>162</v>
      </c>
      <c r="BM204" s="178" t="s">
        <v>2224</v>
      </c>
    </row>
    <row r="205" s="2" customFormat="1">
      <c r="A205" s="40"/>
      <c r="B205" s="41"/>
      <c r="C205" s="40"/>
      <c r="D205" s="180" t="s">
        <v>164</v>
      </c>
      <c r="E205" s="40"/>
      <c r="F205" s="181" t="s">
        <v>1017</v>
      </c>
      <c r="G205" s="40"/>
      <c r="H205" s="40"/>
      <c r="I205" s="182"/>
      <c r="J205" s="40"/>
      <c r="K205" s="40"/>
      <c r="L205" s="41"/>
      <c r="M205" s="183"/>
      <c r="N205" s="184"/>
      <c r="O205" s="74"/>
      <c r="P205" s="74"/>
      <c r="Q205" s="74"/>
      <c r="R205" s="74"/>
      <c r="S205" s="74"/>
      <c r="T205" s="75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21" t="s">
        <v>164</v>
      </c>
      <c r="AU205" s="21" t="s">
        <v>82</v>
      </c>
    </row>
    <row r="206" s="13" customFormat="1">
      <c r="A206" s="13"/>
      <c r="B206" s="185"/>
      <c r="C206" s="13"/>
      <c r="D206" s="186" t="s">
        <v>166</v>
      </c>
      <c r="E206" s="187" t="s">
        <v>3</v>
      </c>
      <c r="F206" s="188" t="s">
        <v>2182</v>
      </c>
      <c r="G206" s="13"/>
      <c r="H206" s="187" t="s">
        <v>3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166</v>
      </c>
      <c r="AU206" s="187" t="s">
        <v>82</v>
      </c>
      <c r="AV206" s="13" t="s">
        <v>80</v>
      </c>
      <c r="AW206" s="13" t="s">
        <v>34</v>
      </c>
      <c r="AX206" s="13" t="s">
        <v>72</v>
      </c>
      <c r="AY206" s="187" t="s">
        <v>154</v>
      </c>
    </row>
    <row r="207" s="14" customFormat="1">
      <c r="A207" s="14"/>
      <c r="B207" s="193"/>
      <c r="C207" s="14"/>
      <c r="D207" s="186" t="s">
        <v>166</v>
      </c>
      <c r="E207" s="194" t="s">
        <v>3</v>
      </c>
      <c r="F207" s="195" t="s">
        <v>2225</v>
      </c>
      <c r="G207" s="14"/>
      <c r="H207" s="196">
        <v>2.7559999999999998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166</v>
      </c>
      <c r="AU207" s="194" t="s">
        <v>82</v>
      </c>
      <c r="AV207" s="14" t="s">
        <v>82</v>
      </c>
      <c r="AW207" s="14" t="s">
        <v>34</v>
      </c>
      <c r="AX207" s="14" t="s">
        <v>72</v>
      </c>
      <c r="AY207" s="194" t="s">
        <v>154</v>
      </c>
    </row>
    <row r="208" s="13" customFormat="1">
      <c r="A208" s="13"/>
      <c r="B208" s="185"/>
      <c r="C208" s="13"/>
      <c r="D208" s="186" t="s">
        <v>166</v>
      </c>
      <c r="E208" s="187" t="s">
        <v>3</v>
      </c>
      <c r="F208" s="188" t="s">
        <v>2226</v>
      </c>
      <c r="G208" s="13"/>
      <c r="H208" s="187" t="s">
        <v>3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166</v>
      </c>
      <c r="AU208" s="187" t="s">
        <v>82</v>
      </c>
      <c r="AV208" s="13" t="s">
        <v>80</v>
      </c>
      <c r="AW208" s="13" t="s">
        <v>34</v>
      </c>
      <c r="AX208" s="13" t="s">
        <v>72</v>
      </c>
      <c r="AY208" s="187" t="s">
        <v>154</v>
      </c>
    </row>
    <row r="209" s="14" customFormat="1">
      <c r="A209" s="14"/>
      <c r="B209" s="193"/>
      <c r="C209" s="14"/>
      <c r="D209" s="186" t="s">
        <v>166</v>
      </c>
      <c r="E209" s="194" t="s">
        <v>3</v>
      </c>
      <c r="F209" s="195" t="s">
        <v>2227</v>
      </c>
      <c r="G209" s="14"/>
      <c r="H209" s="196">
        <v>1.53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166</v>
      </c>
      <c r="AU209" s="194" t="s">
        <v>82</v>
      </c>
      <c r="AV209" s="14" t="s">
        <v>82</v>
      </c>
      <c r="AW209" s="14" t="s">
        <v>34</v>
      </c>
      <c r="AX209" s="14" t="s">
        <v>72</v>
      </c>
      <c r="AY209" s="194" t="s">
        <v>154</v>
      </c>
    </row>
    <row r="210" s="15" customFormat="1">
      <c r="A210" s="15"/>
      <c r="B210" s="201"/>
      <c r="C210" s="15"/>
      <c r="D210" s="186" t="s">
        <v>166</v>
      </c>
      <c r="E210" s="202" t="s">
        <v>3</v>
      </c>
      <c r="F210" s="203" t="s">
        <v>171</v>
      </c>
      <c r="G210" s="15"/>
      <c r="H210" s="204">
        <v>4.2859999999999996</v>
      </c>
      <c r="I210" s="205"/>
      <c r="J210" s="15"/>
      <c r="K210" s="15"/>
      <c r="L210" s="201"/>
      <c r="M210" s="206"/>
      <c r="N210" s="207"/>
      <c r="O210" s="207"/>
      <c r="P210" s="207"/>
      <c r="Q210" s="207"/>
      <c r="R210" s="207"/>
      <c r="S210" s="207"/>
      <c r="T210" s="20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02" t="s">
        <v>166</v>
      </c>
      <c r="AU210" s="202" t="s">
        <v>82</v>
      </c>
      <c r="AV210" s="15" t="s">
        <v>162</v>
      </c>
      <c r="AW210" s="15" t="s">
        <v>34</v>
      </c>
      <c r="AX210" s="15" t="s">
        <v>80</v>
      </c>
      <c r="AY210" s="202" t="s">
        <v>154</v>
      </c>
    </row>
    <row r="211" s="2" customFormat="1" ht="24.15" customHeight="1">
      <c r="A211" s="40"/>
      <c r="B211" s="166"/>
      <c r="C211" s="167" t="s">
        <v>8</v>
      </c>
      <c r="D211" s="167" t="s">
        <v>157</v>
      </c>
      <c r="E211" s="168" t="s">
        <v>1022</v>
      </c>
      <c r="F211" s="169" t="s">
        <v>1023</v>
      </c>
      <c r="G211" s="170" t="s">
        <v>186</v>
      </c>
      <c r="H211" s="171">
        <v>19.050000000000001</v>
      </c>
      <c r="I211" s="172"/>
      <c r="J211" s="173">
        <f>ROUND(I211*H211,2)</f>
        <v>0</v>
      </c>
      <c r="K211" s="169" t="s">
        <v>161</v>
      </c>
      <c r="L211" s="41"/>
      <c r="M211" s="174" t="s">
        <v>3</v>
      </c>
      <c r="N211" s="175" t="s">
        <v>43</v>
      </c>
      <c r="O211" s="74"/>
      <c r="P211" s="176">
        <f>O211*H211</f>
        <v>0</v>
      </c>
      <c r="Q211" s="176">
        <v>0.011169999999999999</v>
      </c>
      <c r="R211" s="176">
        <f>Q211*H211</f>
        <v>0.21278849999999999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162</v>
      </c>
      <c r="AT211" s="178" t="s">
        <v>157</v>
      </c>
      <c r="AU211" s="178" t="s">
        <v>82</v>
      </c>
      <c r="AY211" s="21" t="s">
        <v>154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1" t="s">
        <v>80</v>
      </c>
      <c r="BK211" s="179">
        <f>ROUND(I211*H211,2)</f>
        <v>0</v>
      </c>
      <c r="BL211" s="21" t="s">
        <v>162</v>
      </c>
      <c r="BM211" s="178" t="s">
        <v>2228</v>
      </c>
    </row>
    <row r="212" s="2" customFormat="1">
      <c r="A212" s="40"/>
      <c r="B212" s="41"/>
      <c r="C212" s="40"/>
      <c r="D212" s="180" t="s">
        <v>164</v>
      </c>
      <c r="E212" s="40"/>
      <c r="F212" s="181" t="s">
        <v>1025</v>
      </c>
      <c r="G212" s="40"/>
      <c r="H212" s="40"/>
      <c r="I212" s="182"/>
      <c r="J212" s="40"/>
      <c r="K212" s="40"/>
      <c r="L212" s="41"/>
      <c r="M212" s="183"/>
      <c r="N212" s="184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1" t="s">
        <v>164</v>
      </c>
      <c r="AU212" s="21" t="s">
        <v>82</v>
      </c>
    </row>
    <row r="213" s="13" customFormat="1">
      <c r="A213" s="13"/>
      <c r="B213" s="185"/>
      <c r="C213" s="13"/>
      <c r="D213" s="186" t="s">
        <v>166</v>
      </c>
      <c r="E213" s="187" t="s">
        <v>3</v>
      </c>
      <c r="F213" s="188" t="s">
        <v>2182</v>
      </c>
      <c r="G213" s="13"/>
      <c r="H213" s="187" t="s">
        <v>3</v>
      </c>
      <c r="I213" s="189"/>
      <c r="J213" s="13"/>
      <c r="K213" s="13"/>
      <c r="L213" s="185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166</v>
      </c>
      <c r="AU213" s="187" t="s">
        <v>82</v>
      </c>
      <c r="AV213" s="13" t="s">
        <v>80</v>
      </c>
      <c r="AW213" s="13" t="s">
        <v>34</v>
      </c>
      <c r="AX213" s="13" t="s">
        <v>72</v>
      </c>
      <c r="AY213" s="187" t="s">
        <v>154</v>
      </c>
    </row>
    <row r="214" s="14" customFormat="1">
      <c r="A214" s="14"/>
      <c r="B214" s="193"/>
      <c r="C214" s="14"/>
      <c r="D214" s="186" t="s">
        <v>166</v>
      </c>
      <c r="E214" s="194" t="s">
        <v>3</v>
      </c>
      <c r="F214" s="195" t="s">
        <v>2229</v>
      </c>
      <c r="G214" s="14"/>
      <c r="H214" s="196">
        <v>12.25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166</v>
      </c>
      <c r="AU214" s="194" t="s">
        <v>82</v>
      </c>
      <c r="AV214" s="14" t="s">
        <v>82</v>
      </c>
      <c r="AW214" s="14" t="s">
        <v>34</v>
      </c>
      <c r="AX214" s="14" t="s">
        <v>72</v>
      </c>
      <c r="AY214" s="194" t="s">
        <v>154</v>
      </c>
    </row>
    <row r="215" s="13" customFormat="1">
      <c r="A215" s="13"/>
      <c r="B215" s="185"/>
      <c r="C215" s="13"/>
      <c r="D215" s="186" t="s">
        <v>166</v>
      </c>
      <c r="E215" s="187" t="s">
        <v>3</v>
      </c>
      <c r="F215" s="188" t="s">
        <v>2226</v>
      </c>
      <c r="G215" s="13"/>
      <c r="H215" s="187" t="s">
        <v>3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166</v>
      </c>
      <c r="AU215" s="187" t="s">
        <v>82</v>
      </c>
      <c r="AV215" s="13" t="s">
        <v>80</v>
      </c>
      <c r="AW215" s="13" t="s">
        <v>34</v>
      </c>
      <c r="AX215" s="13" t="s">
        <v>72</v>
      </c>
      <c r="AY215" s="187" t="s">
        <v>154</v>
      </c>
    </row>
    <row r="216" s="14" customFormat="1">
      <c r="A216" s="14"/>
      <c r="B216" s="193"/>
      <c r="C216" s="14"/>
      <c r="D216" s="186" t="s">
        <v>166</v>
      </c>
      <c r="E216" s="194" t="s">
        <v>3</v>
      </c>
      <c r="F216" s="195" t="s">
        <v>2230</v>
      </c>
      <c r="G216" s="14"/>
      <c r="H216" s="196">
        <v>6.7999999999999998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166</v>
      </c>
      <c r="AU216" s="194" t="s">
        <v>82</v>
      </c>
      <c r="AV216" s="14" t="s">
        <v>82</v>
      </c>
      <c r="AW216" s="14" t="s">
        <v>34</v>
      </c>
      <c r="AX216" s="14" t="s">
        <v>72</v>
      </c>
      <c r="AY216" s="194" t="s">
        <v>154</v>
      </c>
    </row>
    <row r="217" s="15" customFormat="1">
      <c r="A217" s="15"/>
      <c r="B217" s="201"/>
      <c r="C217" s="15"/>
      <c r="D217" s="186" t="s">
        <v>166</v>
      </c>
      <c r="E217" s="202" t="s">
        <v>3</v>
      </c>
      <c r="F217" s="203" t="s">
        <v>171</v>
      </c>
      <c r="G217" s="15"/>
      <c r="H217" s="204">
        <v>19.050000000000001</v>
      </c>
      <c r="I217" s="205"/>
      <c r="J217" s="15"/>
      <c r="K217" s="15"/>
      <c r="L217" s="201"/>
      <c r="M217" s="206"/>
      <c r="N217" s="207"/>
      <c r="O217" s="207"/>
      <c r="P217" s="207"/>
      <c r="Q217" s="207"/>
      <c r="R217" s="207"/>
      <c r="S217" s="207"/>
      <c r="T217" s="20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2" t="s">
        <v>166</v>
      </c>
      <c r="AU217" s="202" t="s">
        <v>82</v>
      </c>
      <c r="AV217" s="15" t="s">
        <v>162</v>
      </c>
      <c r="AW217" s="15" t="s">
        <v>34</v>
      </c>
      <c r="AX217" s="15" t="s">
        <v>80</v>
      </c>
      <c r="AY217" s="202" t="s">
        <v>154</v>
      </c>
    </row>
    <row r="218" s="2" customFormat="1" ht="24.15" customHeight="1">
      <c r="A218" s="40"/>
      <c r="B218" s="166"/>
      <c r="C218" s="167" t="s">
        <v>415</v>
      </c>
      <c r="D218" s="167" t="s">
        <v>157</v>
      </c>
      <c r="E218" s="168" t="s">
        <v>1028</v>
      </c>
      <c r="F218" s="169" t="s">
        <v>1029</v>
      </c>
      <c r="G218" s="170" t="s">
        <v>186</v>
      </c>
      <c r="H218" s="171">
        <v>19.050000000000001</v>
      </c>
      <c r="I218" s="172"/>
      <c r="J218" s="173">
        <f>ROUND(I218*H218,2)</f>
        <v>0</v>
      </c>
      <c r="K218" s="169" t="s">
        <v>161</v>
      </c>
      <c r="L218" s="41"/>
      <c r="M218" s="174" t="s">
        <v>3</v>
      </c>
      <c r="N218" s="175" t="s">
        <v>43</v>
      </c>
      <c r="O218" s="74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78" t="s">
        <v>162</v>
      </c>
      <c r="AT218" s="178" t="s">
        <v>157</v>
      </c>
      <c r="AU218" s="178" t="s">
        <v>82</v>
      </c>
      <c r="AY218" s="21" t="s">
        <v>154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1" t="s">
        <v>80</v>
      </c>
      <c r="BK218" s="179">
        <f>ROUND(I218*H218,2)</f>
        <v>0</v>
      </c>
      <c r="BL218" s="21" t="s">
        <v>162</v>
      </c>
      <c r="BM218" s="178" t="s">
        <v>2231</v>
      </c>
    </row>
    <row r="219" s="2" customFormat="1">
      <c r="A219" s="40"/>
      <c r="B219" s="41"/>
      <c r="C219" s="40"/>
      <c r="D219" s="180" t="s">
        <v>164</v>
      </c>
      <c r="E219" s="40"/>
      <c r="F219" s="181" t="s">
        <v>1031</v>
      </c>
      <c r="G219" s="40"/>
      <c r="H219" s="40"/>
      <c r="I219" s="182"/>
      <c r="J219" s="40"/>
      <c r="K219" s="40"/>
      <c r="L219" s="41"/>
      <c r="M219" s="183"/>
      <c r="N219" s="184"/>
      <c r="O219" s="74"/>
      <c r="P219" s="74"/>
      <c r="Q219" s="74"/>
      <c r="R219" s="74"/>
      <c r="S219" s="74"/>
      <c r="T219" s="75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21" t="s">
        <v>164</v>
      </c>
      <c r="AU219" s="21" t="s">
        <v>82</v>
      </c>
    </row>
    <row r="220" s="2" customFormat="1" ht="24.15" customHeight="1">
      <c r="A220" s="40"/>
      <c r="B220" s="166"/>
      <c r="C220" s="167" t="s">
        <v>432</v>
      </c>
      <c r="D220" s="167" t="s">
        <v>157</v>
      </c>
      <c r="E220" s="168" t="s">
        <v>1032</v>
      </c>
      <c r="F220" s="169" t="s">
        <v>1033</v>
      </c>
      <c r="G220" s="170" t="s">
        <v>435</v>
      </c>
      <c r="H220" s="171">
        <v>0.14899999999999999</v>
      </c>
      <c r="I220" s="172"/>
      <c r="J220" s="173">
        <f>ROUND(I220*H220,2)</f>
        <v>0</v>
      </c>
      <c r="K220" s="169" t="s">
        <v>161</v>
      </c>
      <c r="L220" s="41"/>
      <c r="M220" s="174" t="s">
        <v>3</v>
      </c>
      <c r="N220" s="175" t="s">
        <v>43</v>
      </c>
      <c r="O220" s="74"/>
      <c r="P220" s="176">
        <f>O220*H220</f>
        <v>0</v>
      </c>
      <c r="Q220" s="176">
        <v>1.05291</v>
      </c>
      <c r="R220" s="176">
        <f>Q220*H220</f>
        <v>0.15688358999999999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162</v>
      </c>
      <c r="AT220" s="178" t="s">
        <v>157</v>
      </c>
      <c r="AU220" s="178" t="s">
        <v>82</v>
      </c>
      <c r="AY220" s="21" t="s">
        <v>154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1" t="s">
        <v>80</v>
      </c>
      <c r="BK220" s="179">
        <f>ROUND(I220*H220,2)</f>
        <v>0</v>
      </c>
      <c r="BL220" s="21" t="s">
        <v>162</v>
      </c>
      <c r="BM220" s="178" t="s">
        <v>2232</v>
      </c>
    </row>
    <row r="221" s="2" customFormat="1">
      <c r="A221" s="40"/>
      <c r="B221" s="41"/>
      <c r="C221" s="40"/>
      <c r="D221" s="180" t="s">
        <v>164</v>
      </c>
      <c r="E221" s="40"/>
      <c r="F221" s="181" t="s">
        <v>1035</v>
      </c>
      <c r="G221" s="40"/>
      <c r="H221" s="40"/>
      <c r="I221" s="182"/>
      <c r="J221" s="40"/>
      <c r="K221" s="40"/>
      <c r="L221" s="41"/>
      <c r="M221" s="183"/>
      <c r="N221" s="184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1" t="s">
        <v>164</v>
      </c>
      <c r="AU221" s="21" t="s">
        <v>82</v>
      </c>
    </row>
    <row r="222" s="13" customFormat="1">
      <c r="A222" s="13"/>
      <c r="B222" s="185"/>
      <c r="C222" s="13"/>
      <c r="D222" s="186" t="s">
        <v>166</v>
      </c>
      <c r="E222" s="187" t="s">
        <v>3</v>
      </c>
      <c r="F222" s="188" t="s">
        <v>2182</v>
      </c>
      <c r="G222" s="13"/>
      <c r="H222" s="187" t="s">
        <v>3</v>
      </c>
      <c r="I222" s="189"/>
      <c r="J222" s="13"/>
      <c r="K222" s="13"/>
      <c r="L222" s="185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166</v>
      </c>
      <c r="AU222" s="187" t="s">
        <v>82</v>
      </c>
      <c r="AV222" s="13" t="s">
        <v>80</v>
      </c>
      <c r="AW222" s="13" t="s">
        <v>34</v>
      </c>
      <c r="AX222" s="13" t="s">
        <v>72</v>
      </c>
      <c r="AY222" s="187" t="s">
        <v>154</v>
      </c>
    </row>
    <row r="223" s="14" customFormat="1">
      <c r="A223" s="14"/>
      <c r="B223" s="193"/>
      <c r="C223" s="14"/>
      <c r="D223" s="186" t="s">
        <v>166</v>
      </c>
      <c r="E223" s="194" t="s">
        <v>3</v>
      </c>
      <c r="F223" s="195" t="s">
        <v>2233</v>
      </c>
      <c r="G223" s="14"/>
      <c r="H223" s="196">
        <v>0.096000000000000002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166</v>
      </c>
      <c r="AU223" s="194" t="s">
        <v>82</v>
      </c>
      <c r="AV223" s="14" t="s">
        <v>82</v>
      </c>
      <c r="AW223" s="14" t="s">
        <v>34</v>
      </c>
      <c r="AX223" s="14" t="s">
        <v>72</v>
      </c>
      <c r="AY223" s="194" t="s">
        <v>154</v>
      </c>
    </row>
    <row r="224" s="13" customFormat="1">
      <c r="A224" s="13"/>
      <c r="B224" s="185"/>
      <c r="C224" s="13"/>
      <c r="D224" s="186" t="s">
        <v>166</v>
      </c>
      <c r="E224" s="187" t="s">
        <v>3</v>
      </c>
      <c r="F224" s="188" t="s">
        <v>2226</v>
      </c>
      <c r="G224" s="13"/>
      <c r="H224" s="187" t="s">
        <v>3</v>
      </c>
      <c r="I224" s="189"/>
      <c r="J224" s="13"/>
      <c r="K224" s="13"/>
      <c r="L224" s="185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7" t="s">
        <v>166</v>
      </c>
      <c r="AU224" s="187" t="s">
        <v>82</v>
      </c>
      <c r="AV224" s="13" t="s">
        <v>80</v>
      </c>
      <c r="AW224" s="13" t="s">
        <v>34</v>
      </c>
      <c r="AX224" s="13" t="s">
        <v>72</v>
      </c>
      <c r="AY224" s="187" t="s">
        <v>154</v>
      </c>
    </row>
    <row r="225" s="14" customFormat="1">
      <c r="A225" s="14"/>
      <c r="B225" s="193"/>
      <c r="C225" s="14"/>
      <c r="D225" s="186" t="s">
        <v>166</v>
      </c>
      <c r="E225" s="194" t="s">
        <v>3</v>
      </c>
      <c r="F225" s="195" t="s">
        <v>2234</v>
      </c>
      <c r="G225" s="14"/>
      <c r="H225" s="196">
        <v>0.052999999999999998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166</v>
      </c>
      <c r="AU225" s="194" t="s">
        <v>82</v>
      </c>
      <c r="AV225" s="14" t="s">
        <v>82</v>
      </c>
      <c r="AW225" s="14" t="s">
        <v>34</v>
      </c>
      <c r="AX225" s="14" t="s">
        <v>72</v>
      </c>
      <c r="AY225" s="194" t="s">
        <v>154</v>
      </c>
    </row>
    <row r="226" s="15" customFormat="1">
      <c r="A226" s="15"/>
      <c r="B226" s="201"/>
      <c r="C226" s="15"/>
      <c r="D226" s="186" t="s">
        <v>166</v>
      </c>
      <c r="E226" s="202" t="s">
        <v>3</v>
      </c>
      <c r="F226" s="203" t="s">
        <v>171</v>
      </c>
      <c r="G226" s="15"/>
      <c r="H226" s="204">
        <v>0.14899999999999999</v>
      </c>
      <c r="I226" s="205"/>
      <c r="J226" s="15"/>
      <c r="K226" s="15"/>
      <c r="L226" s="201"/>
      <c r="M226" s="206"/>
      <c r="N226" s="207"/>
      <c r="O226" s="207"/>
      <c r="P226" s="207"/>
      <c r="Q226" s="207"/>
      <c r="R226" s="207"/>
      <c r="S226" s="207"/>
      <c r="T226" s="20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02" t="s">
        <v>166</v>
      </c>
      <c r="AU226" s="202" t="s">
        <v>82</v>
      </c>
      <c r="AV226" s="15" t="s">
        <v>162</v>
      </c>
      <c r="AW226" s="15" t="s">
        <v>34</v>
      </c>
      <c r="AX226" s="15" t="s">
        <v>80</v>
      </c>
      <c r="AY226" s="202" t="s">
        <v>154</v>
      </c>
    </row>
    <row r="227" s="12" customFormat="1" ht="22.8" customHeight="1">
      <c r="A227" s="12"/>
      <c r="B227" s="153"/>
      <c r="C227" s="12"/>
      <c r="D227" s="154" t="s">
        <v>71</v>
      </c>
      <c r="E227" s="164" t="s">
        <v>197</v>
      </c>
      <c r="F227" s="164" t="s">
        <v>2235</v>
      </c>
      <c r="G227" s="12"/>
      <c r="H227" s="12"/>
      <c r="I227" s="156"/>
      <c r="J227" s="165">
        <f>BK227</f>
        <v>0</v>
      </c>
      <c r="K227" s="12"/>
      <c r="L227" s="153"/>
      <c r="M227" s="158"/>
      <c r="N227" s="159"/>
      <c r="O227" s="159"/>
      <c r="P227" s="160">
        <f>SUM(P228:P250)</f>
        <v>0</v>
      </c>
      <c r="Q227" s="159"/>
      <c r="R227" s="160">
        <f>SUM(R228:R250)</f>
        <v>6.1728632000000001</v>
      </c>
      <c r="S227" s="159"/>
      <c r="T227" s="161">
        <f>SUM(T228:T250)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4" t="s">
        <v>80</v>
      </c>
      <c r="AT227" s="162" t="s">
        <v>71</v>
      </c>
      <c r="AU227" s="162" t="s">
        <v>80</v>
      </c>
      <c r="AY227" s="154" t="s">
        <v>154</v>
      </c>
      <c r="BK227" s="163">
        <f>SUM(BK228:BK250)</f>
        <v>0</v>
      </c>
    </row>
    <row r="228" s="2" customFormat="1" ht="37.8" customHeight="1">
      <c r="A228" s="40"/>
      <c r="B228" s="166"/>
      <c r="C228" s="167" t="s">
        <v>438</v>
      </c>
      <c r="D228" s="167" t="s">
        <v>157</v>
      </c>
      <c r="E228" s="168" t="s">
        <v>2236</v>
      </c>
      <c r="F228" s="169" t="s">
        <v>2237</v>
      </c>
      <c r="G228" s="170" t="s">
        <v>186</v>
      </c>
      <c r="H228" s="171">
        <v>28.91</v>
      </c>
      <c r="I228" s="172"/>
      <c r="J228" s="173">
        <f>ROUND(I228*H228,2)</f>
        <v>0</v>
      </c>
      <c r="K228" s="169" t="s">
        <v>161</v>
      </c>
      <c r="L228" s="41"/>
      <c r="M228" s="174" t="s">
        <v>3</v>
      </c>
      <c r="N228" s="175" t="s">
        <v>43</v>
      </c>
      <c r="O228" s="74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78" t="s">
        <v>162</v>
      </c>
      <c r="AT228" s="178" t="s">
        <v>157</v>
      </c>
      <c r="AU228" s="178" t="s">
        <v>82</v>
      </c>
      <c r="AY228" s="21" t="s">
        <v>154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1" t="s">
        <v>80</v>
      </c>
      <c r="BK228" s="179">
        <f>ROUND(I228*H228,2)</f>
        <v>0</v>
      </c>
      <c r="BL228" s="21" t="s">
        <v>162</v>
      </c>
      <c r="BM228" s="178" t="s">
        <v>2238</v>
      </c>
    </row>
    <row r="229" s="2" customFormat="1">
      <c r="A229" s="40"/>
      <c r="B229" s="41"/>
      <c r="C229" s="40"/>
      <c r="D229" s="180" t="s">
        <v>164</v>
      </c>
      <c r="E229" s="40"/>
      <c r="F229" s="181" t="s">
        <v>2239</v>
      </c>
      <c r="G229" s="40"/>
      <c r="H229" s="40"/>
      <c r="I229" s="182"/>
      <c r="J229" s="40"/>
      <c r="K229" s="40"/>
      <c r="L229" s="41"/>
      <c r="M229" s="183"/>
      <c r="N229" s="184"/>
      <c r="O229" s="74"/>
      <c r="P229" s="74"/>
      <c r="Q229" s="74"/>
      <c r="R229" s="74"/>
      <c r="S229" s="74"/>
      <c r="T229" s="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21" t="s">
        <v>164</v>
      </c>
      <c r="AU229" s="21" t="s">
        <v>82</v>
      </c>
    </row>
    <row r="230" s="13" customFormat="1">
      <c r="A230" s="13"/>
      <c r="B230" s="185"/>
      <c r="C230" s="13"/>
      <c r="D230" s="186" t="s">
        <v>166</v>
      </c>
      <c r="E230" s="187" t="s">
        <v>3</v>
      </c>
      <c r="F230" s="188" t="s">
        <v>2082</v>
      </c>
      <c r="G230" s="13"/>
      <c r="H230" s="187" t="s">
        <v>3</v>
      </c>
      <c r="I230" s="189"/>
      <c r="J230" s="13"/>
      <c r="K230" s="13"/>
      <c r="L230" s="185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166</v>
      </c>
      <c r="AU230" s="187" t="s">
        <v>82</v>
      </c>
      <c r="AV230" s="13" t="s">
        <v>80</v>
      </c>
      <c r="AW230" s="13" t="s">
        <v>34</v>
      </c>
      <c r="AX230" s="13" t="s">
        <v>72</v>
      </c>
      <c r="AY230" s="187" t="s">
        <v>154</v>
      </c>
    </row>
    <row r="231" s="14" customFormat="1">
      <c r="A231" s="14"/>
      <c r="B231" s="193"/>
      <c r="C231" s="14"/>
      <c r="D231" s="186" t="s">
        <v>166</v>
      </c>
      <c r="E231" s="194" t="s">
        <v>3</v>
      </c>
      <c r="F231" s="195" t="s">
        <v>2240</v>
      </c>
      <c r="G231" s="14"/>
      <c r="H231" s="196">
        <v>28.91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166</v>
      </c>
      <c r="AU231" s="194" t="s">
        <v>82</v>
      </c>
      <c r="AV231" s="14" t="s">
        <v>82</v>
      </c>
      <c r="AW231" s="14" t="s">
        <v>34</v>
      </c>
      <c r="AX231" s="14" t="s">
        <v>80</v>
      </c>
      <c r="AY231" s="194" t="s">
        <v>154</v>
      </c>
    </row>
    <row r="232" s="2" customFormat="1" ht="33" customHeight="1">
      <c r="A232" s="40"/>
      <c r="B232" s="166"/>
      <c r="C232" s="167" t="s">
        <v>443</v>
      </c>
      <c r="D232" s="167" t="s">
        <v>157</v>
      </c>
      <c r="E232" s="168" t="s">
        <v>2241</v>
      </c>
      <c r="F232" s="169" t="s">
        <v>2242</v>
      </c>
      <c r="G232" s="170" t="s">
        <v>186</v>
      </c>
      <c r="H232" s="171">
        <v>28.91</v>
      </c>
      <c r="I232" s="172"/>
      <c r="J232" s="173">
        <f>ROUND(I232*H232,2)</f>
        <v>0</v>
      </c>
      <c r="K232" s="169" t="s">
        <v>161</v>
      </c>
      <c r="L232" s="41"/>
      <c r="M232" s="174" t="s">
        <v>3</v>
      </c>
      <c r="N232" s="175" t="s">
        <v>43</v>
      </c>
      <c r="O232" s="74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8" t="s">
        <v>162</v>
      </c>
      <c r="AT232" s="178" t="s">
        <v>157</v>
      </c>
      <c r="AU232" s="178" t="s">
        <v>82</v>
      </c>
      <c r="AY232" s="21" t="s">
        <v>154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1" t="s">
        <v>80</v>
      </c>
      <c r="BK232" s="179">
        <f>ROUND(I232*H232,2)</f>
        <v>0</v>
      </c>
      <c r="BL232" s="21" t="s">
        <v>162</v>
      </c>
      <c r="BM232" s="178" t="s">
        <v>2243</v>
      </c>
    </row>
    <row r="233" s="2" customFormat="1">
      <c r="A233" s="40"/>
      <c r="B233" s="41"/>
      <c r="C233" s="40"/>
      <c r="D233" s="180" t="s">
        <v>164</v>
      </c>
      <c r="E233" s="40"/>
      <c r="F233" s="181" t="s">
        <v>2244</v>
      </c>
      <c r="G233" s="40"/>
      <c r="H233" s="40"/>
      <c r="I233" s="182"/>
      <c r="J233" s="40"/>
      <c r="K233" s="40"/>
      <c r="L233" s="41"/>
      <c r="M233" s="183"/>
      <c r="N233" s="184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1" t="s">
        <v>164</v>
      </c>
      <c r="AU233" s="21" t="s">
        <v>82</v>
      </c>
    </row>
    <row r="234" s="13" customFormat="1">
      <c r="A234" s="13"/>
      <c r="B234" s="185"/>
      <c r="C234" s="13"/>
      <c r="D234" s="186" t="s">
        <v>166</v>
      </c>
      <c r="E234" s="187" t="s">
        <v>3</v>
      </c>
      <c r="F234" s="188" t="s">
        <v>2082</v>
      </c>
      <c r="G234" s="13"/>
      <c r="H234" s="187" t="s">
        <v>3</v>
      </c>
      <c r="I234" s="189"/>
      <c r="J234" s="13"/>
      <c r="K234" s="13"/>
      <c r="L234" s="185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166</v>
      </c>
      <c r="AU234" s="187" t="s">
        <v>82</v>
      </c>
      <c r="AV234" s="13" t="s">
        <v>80</v>
      </c>
      <c r="AW234" s="13" t="s">
        <v>34</v>
      </c>
      <c r="AX234" s="13" t="s">
        <v>72</v>
      </c>
      <c r="AY234" s="187" t="s">
        <v>154</v>
      </c>
    </row>
    <row r="235" s="14" customFormat="1">
      <c r="A235" s="14"/>
      <c r="B235" s="193"/>
      <c r="C235" s="14"/>
      <c r="D235" s="186" t="s">
        <v>166</v>
      </c>
      <c r="E235" s="194" t="s">
        <v>3</v>
      </c>
      <c r="F235" s="195" t="s">
        <v>2240</v>
      </c>
      <c r="G235" s="14"/>
      <c r="H235" s="196">
        <v>28.91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166</v>
      </c>
      <c r="AU235" s="194" t="s">
        <v>82</v>
      </c>
      <c r="AV235" s="14" t="s">
        <v>82</v>
      </c>
      <c r="AW235" s="14" t="s">
        <v>34</v>
      </c>
      <c r="AX235" s="14" t="s">
        <v>80</v>
      </c>
      <c r="AY235" s="194" t="s">
        <v>154</v>
      </c>
    </row>
    <row r="236" s="2" customFormat="1" ht="24.15" customHeight="1">
      <c r="A236" s="40"/>
      <c r="B236" s="166"/>
      <c r="C236" s="167" t="s">
        <v>449</v>
      </c>
      <c r="D236" s="167" t="s">
        <v>157</v>
      </c>
      <c r="E236" s="168" t="s">
        <v>2245</v>
      </c>
      <c r="F236" s="169" t="s">
        <v>2246</v>
      </c>
      <c r="G236" s="170" t="s">
        <v>186</v>
      </c>
      <c r="H236" s="171">
        <v>28.91</v>
      </c>
      <c r="I236" s="172"/>
      <c r="J236" s="173">
        <f>ROUND(I236*H236,2)</f>
        <v>0</v>
      </c>
      <c r="K236" s="169" t="s">
        <v>161</v>
      </c>
      <c r="L236" s="41"/>
      <c r="M236" s="174" t="s">
        <v>3</v>
      </c>
      <c r="N236" s="175" t="s">
        <v>43</v>
      </c>
      <c r="O236" s="74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78" t="s">
        <v>162</v>
      </c>
      <c r="AT236" s="178" t="s">
        <v>157</v>
      </c>
      <c r="AU236" s="178" t="s">
        <v>82</v>
      </c>
      <c r="AY236" s="21" t="s">
        <v>154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1" t="s">
        <v>80</v>
      </c>
      <c r="BK236" s="179">
        <f>ROUND(I236*H236,2)</f>
        <v>0</v>
      </c>
      <c r="BL236" s="21" t="s">
        <v>162</v>
      </c>
      <c r="BM236" s="178" t="s">
        <v>2247</v>
      </c>
    </row>
    <row r="237" s="2" customFormat="1">
      <c r="A237" s="40"/>
      <c r="B237" s="41"/>
      <c r="C237" s="40"/>
      <c r="D237" s="180" t="s">
        <v>164</v>
      </c>
      <c r="E237" s="40"/>
      <c r="F237" s="181" t="s">
        <v>2248</v>
      </c>
      <c r="G237" s="40"/>
      <c r="H237" s="40"/>
      <c r="I237" s="182"/>
      <c r="J237" s="40"/>
      <c r="K237" s="40"/>
      <c r="L237" s="41"/>
      <c r="M237" s="183"/>
      <c r="N237" s="184"/>
      <c r="O237" s="74"/>
      <c r="P237" s="74"/>
      <c r="Q237" s="74"/>
      <c r="R237" s="74"/>
      <c r="S237" s="74"/>
      <c r="T237" s="75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21" t="s">
        <v>164</v>
      </c>
      <c r="AU237" s="21" t="s">
        <v>82</v>
      </c>
    </row>
    <row r="238" s="13" customFormat="1">
      <c r="A238" s="13"/>
      <c r="B238" s="185"/>
      <c r="C238" s="13"/>
      <c r="D238" s="186" t="s">
        <v>166</v>
      </c>
      <c r="E238" s="187" t="s">
        <v>3</v>
      </c>
      <c r="F238" s="188" t="s">
        <v>2082</v>
      </c>
      <c r="G238" s="13"/>
      <c r="H238" s="187" t="s">
        <v>3</v>
      </c>
      <c r="I238" s="189"/>
      <c r="J238" s="13"/>
      <c r="K238" s="13"/>
      <c r="L238" s="185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166</v>
      </c>
      <c r="AU238" s="187" t="s">
        <v>82</v>
      </c>
      <c r="AV238" s="13" t="s">
        <v>80</v>
      </c>
      <c r="AW238" s="13" t="s">
        <v>34</v>
      </c>
      <c r="AX238" s="13" t="s">
        <v>72</v>
      </c>
      <c r="AY238" s="187" t="s">
        <v>154</v>
      </c>
    </row>
    <row r="239" s="14" customFormat="1">
      <c r="A239" s="14"/>
      <c r="B239" s="193"/>
      <c r="C239" s="14"/>
      <c r="D239" s="186" t="s">
        <v>166</v>
      </c>
      <c r="E239" s="194" t="s">
        <v>3</v>
      </c>
      <c r="F239" s="195" t="s">
        <v>2240</v>
      </c>
      <c r="G239" s="14"/>
      <c r="H239" s="196">
        <v>28.91</v>
      </c>
      <c r="I239" s="197"/>
      <c r="J239" s="14"/>
      <c r="K239" s="14"/>
      <c r="L239" s="193"/>
      <c r="M239" s="198"/>
      <c r="N239" s="199"/>
      <c r="O239" s="199"/>
      <c r="P239" s="199"/>
      <c r="Q239" s="199"/>
      <c r="R239" s="199"/>
      <c r="S239" s="199"/>
      <c r="T239" s="20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4" t="s">
        <v>166</v>
      </c>
      <c r="AU239" s="194" t="s">
        <v>82</v>
      </c>
      <c r="AV239" s="14" t="s">
        <v>82</v>
      </c>
      <c r="AW239" s="14" t="s">
        <v>34</v>
      </c>
      <c r="AX239" s="14" t="s">
        <v>80</v>
      </c>
      <c r="AY239" s="194" t="s">
        <v>154</v>
      </c>
    </row>
    <row r="240" s="2" customFormat="1" ht="24.15" customHeight="1">
      <c r="A240" s="40"/>
      <c r="B240" s="166"/>
      <c r="C240" s="167" t="s">
        <v>458</v>
      </c>
      <c r="D240" s="167" t="s">
        <v>157</v>
      </c>
      <c r="E240" s="168" t="s">
        <v>2249</v>
      </c>
      <c r="F240" s="169" t="s">
        <v>2250</v>
      </c>
      <c r="G240" s="170" t="s">
        <v>186</v>
      </c>
      <c r="H240" s="171">
        <v>28.91</v>
      </c>
      <c r="I240" s="172"/>
      <c r="J240" s="173">
        <f>ROUND(I240*H240,2)</f>
        <v>0</v>
      </c>
      <c r="K240" s="169" t="s">
        <v>161</v>
      </c>
      <c r="L240" s="41"/>
      <c r="M240" s="174" t="s">
        <v>3</v>
      </c>
      <c r="N240" s="175" t="s">
        <v>43</v>
      </c>
      <c r="O240" s="74"/>
      <c r="P240" s="176">
        <f>O240*H240</f>
        <v>0</v>
      </c>
      <c r="Q240" s="176">
        <v>0</v>
      </c>
      <c r="R240" s="176">
        <f>Q240*H240</f>
        <v>0</v>
      </c>
      <c r="S240" s="176">
        <v>0</v>
      </c>
      <c r="T240" s="17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8" t="s">
        <v>162</v>
      </c>
      <c r="AT240" s="178" t="s">
        <v>157</v>
      </c>
      <c r="AU240" s="178" t="s">
        <v>82</v>
      </c>
      <c r="AY240" s="21" t="s">
        <v>154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1" t="s">
        <v>80</v>
      </c>
      <c r="BK240" s="179">
        <f>ROUND(I240*H240,2)</f>
        <v>0</v>
      </c>
      <c r="BL240" s="21" t="s">
        <v>162</v>
      </c>
      <c r="BM240" s="178" t="s">
        <v>2251</v>
      </c>
    </row>
    <row r="241" s="2" customFormat="1">
      <c r="A241" s="40"/>
      <c r="B241" s="41"/>
      <c r="C241" s="40"/>
      <c r="D241" s="180" t="s">
        <v>164</v>
      </c>
      <c r="E241" s="40"/>
      <c r="F241" s="181" t="s">
        <v>2252</v>
      </c>
      <c r="G241" s="40"/>
      <c r="H241" s="40"/>
      <c r="I241" s="182"/>
      <c r="J241" s="40"/>
      <c r="K241" s="40"/>
      <c r="L241" s="41"/>
      <c r="M241" s="183"/>
      <c r="N241" s="184"/>
      <c r="O241" s="74"/>
      <c r="P241" s="74"/>
      <c r="Q241" s="74"/>
      <c r="R241" s="74"/>
      <c r="S241" s="74"/>
      <c r="T241" s="75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21" t="s">
        <v>164</v>
      </c>
      <c r="AU241" s="21" t="s">
        <v>82</v>
      </c>
    </row>
    <row r="242" s="13" customFormat="1">
      <c r="A242" s="13"/>
      <c r="B242" s="185"/>
      <c r="C242" s="13"/>
      <c r="D242" s="186" t="s">
        <v>166</v>
      </c>
      <c r="E242" s="187" t="s">
        <v>3</v>
      </c>
      <c r="F242" s="188" t="s">
        <v>2082</v>
      </c>
      <c r="G242" s="13"/>
      <c r="H242" s="187" t="s">
        <v>3</v>
      </c>
      <c r="I242" s="189"/>
      <c r="J242" s="13"/>
      <c r="K242" s="13"/>
      <c r="L242" s="185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166</v>
      </c>
      <c r="AU242" s="187" t="s">
        <v>82</v>
      </c>
      <c r="AV242" s="13" t="s">
        <v>80</v>
      </c>
      <c r="AW242" s="13" t="s">
        <v>34</v>
      </c>
      <c r="AX242" s="13" t="s">
        <v>72</v>
      </c>
      <c r="AY242" s="187" t="s">
        <v>154</v>
      </c>
    </row>
    <row r="243" s="14" customFormat="1">
      <c r="A243" s="14"/>
      <c r="B243" s="193"/>
      <c r="C243" s="14"/>
      <c r="D243" s="186" t="s">
        <v>166</v>
      </c>
      <c r="E243" s="194" t="s">
        <v>3</v>
      </c>
      <c r="F243" s="195" t="s">
        <v>2240</v>
      </c>
      <c r="G243" s="14"/>
      <c r="H243" s="196">
        <v>28.91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166</v>
      </c>
      <c r="AU243" s="194" t="s">
        <v>82</v>
      </c>
      <c r="AV243" s="14" t="s">
        <v>82</v>
      </c>
      <c r="AW243" s="14" t="s">
        <v>34</v>
      </c>
      <c r="AX243" s="14" t="s">
        <v>80</v>
      </c>
      <c r="AY243" s="194" t="s">
        <v>154</v>
      </c>
    </row>
    <row r="244" s="2" customFormat="1" ht="78" customHeight="1">
      <c r="A244" s="40"/>
      <c r="B244" s="166"/>
      <c r="C244" s="167" t="s">
        <v>465</v>
      </c>
      <c r="D244" s="167" t="s">
        <v>157</v>
      </c>
      <c r="E244" s="168" t="s">
        <v>2253</v>
      </c>
      <c r="F244" s="169" t="s">
        <v>2254</v>
      </c>
      <c r="G244" s="170" t="s">
        <v>186</v>
      </c>
      <c r="H244" s="171">
        <v>28.91</v>
      </c>
      <c r="I244" s="172"/>
      <c r="J244" s="173">
        <f>ROUND(I244*H244,2)</f>
        <v>0</v>
      </c>
      <c r="K244" s="169" t="s">
        <v>161</v>
      </c>
      <c r="L244" s="41"/>
      <c r="M244" s="174" t="s">
        <v>3</v>
      </c>
      <c r="N244" s="175" t="s">
        <v>43</v>
      </c>
      <c r="O244" s="74"/>
      <c r="P244" s="176">
        <f>O244*H244</f>
        <v>0</v>
      </c>
      <c r="Q244" s="176">
        <v>0.089219999999999994</v>
      </c>
      <c r="R244" s="176">
        <f>Q244*H244</f>
        <v>2.5793501999999999</v>
      </c>
      <c r="S244" s="176">
        <v>0</v>
      </c>
      <c r="T244" s="17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78" t="s">
        <v>162</v>
      </c>
      <c r="AT244" s="178" t="s">
        <v>157</v>
      </c>
      <c r="AU244" s="178" t="s">
        <v>82</v>
      </c>
      <c r="AY244" s="21" t="s">
        <v>154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1" t="s">
        <v>80</v>
      </c>
      <c r="BK244" s="179">
        <f>ROUND(I244*H244,2)</f>
        <v>0</v>
      </c>
      <c r="BL244" s="21" t="s">
        <v>162</v>
      </c>
      <c r="BM244" s="178" t="s">
        <v>2255</v>
      </c>
    </row>
    <row r="245" s="2" customFormat="1">
      <c r="A245" s="40"/>
      <c r="B245" s="41"/>
      <c r="C245" s="40"/>
      <c r="D245" s="180" t="s">
        <v>164</v>
      </c>
      <c r="E245" s="40"/>
      <c r="F245" s="181" t="s">
        <v>2256</v>
      </c>
      <c r="G245" s="40"/>
      <c r="H245" s="40"/>
      <c r="I245" s="182"/>
      <c r="J245" s="40"/>
      <c r="K245" s="40"/>
      <c r="L245" s="41"/>
      <c r="M245" s="183"/>
      <c r="N245" s="184"/>
      <c r="O245" s="74"/>
      <c r="P245" s="74"/>
      <c r="Q245" s="74"/>
      <c r="R245" s="74"/>
      <c r="S245" s="74"/>
      <c r="T245" s="75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21" t="s">
        <v>164</v>
      </c>
      <c r="AU245" s="21" t="s">
        <v>82</v>
      </c>
    </row>
    <row r="246" s="13" customFormat="1">
      <c r="A246" s="13"/>
      <c r="B246" s="185"/>
      <c r="C246" s="13"/>
      <c r="D246" s="186" t="s">
        <v>166</v>
      </c>
      <c r="E246" s="187" t="s">
        <v>3</v>
      </c>
      <c r="F246" s="188" t="s">
        <v>2082</v>
      </c>
      <c r="G246" s="13"/>
      <c r="H246" s="187" t="s">
        <v>3</v>
      </c>
      <c r="I246" s="189"/>
      <c r="J246" s="13"/>
      <c r="K246" s="13"/>
      <c r="L246" s="185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166</v>
      </c>
      <c r="AU246" s="187" t="s">
        <v>82</v>
      </c>
      <c r="AV246" s="13" t="s">
        <v>80</v>
      </c>
      <c r="AW246" s="13" t="s">
        <v>34</v>
      </c>
      <c r="AX246" s="13" t="s">
        <v>72</v>
      </c>
      <c r="AY246" s="187" t="s">
        <v>154</v>
      </c>
    </row>
    <row r="247" s="14" customFormat="1">
      <c r="A247" s="14"/>
      <c r="B247" s="193"/>
      <c r="C247" s="14"/>
      <c r="D247" s="186" t="s">
        <v>166</v>
      </c>
      <c r="E247" s="194" t="s">
        <v>3</v>
      </c>
      <c r="F247" s="195" t="s">
        <v>2240</v>
      </c>
      <c r="G247" s="14"/>
      <c r="H247" s="196">
        <v>28.91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166</v>
      </c>
      <c r="AU247" s="194" t="s">
        <v>82</v>
      </c>
      <c r="AV247" s="14" t="s">
        <v>82</v>
      </c>
      <c r="AW247" s="14" t="s">
        <v>34</v>
      </c>
      <c r="AX247" s="14" t="s">
        <v>80</v>
      </c>
      <c r="AY247" s="194" t="s">
        <v>154</v>
      </c>
    </row>
    <row r="248" s="2" customFormat="1" ht="24.15" customHeight="1">
      <c r="A248" s="40"/>
      <c r="B248" s="166"/>
      <c r="C248" s="222" t="s">
        <v>473</v>
      </c>
      <c r="D248" s="222" t="s">
        <v>817</v>
      </c>
      <c r="E248" s="223" t="s">
        <v>1114</v>
      </c>
      <c r="F248" s="224" t="s">
        <v>2257</v>
      </c>
      <c r="G248" s="225" t="s">
        <v>186</v>
      </c>
      <c r="H248" s="226">
        <v>31.800999999999998</v>
      </c>
      <c r="I248" s="227"/>
      <c r="J248" s="228">
        <f>ROUND(I248*H248,2)</f>
        <v>0</v>
      </c>
      <c r="K248" s="224" t="s">
        <v>161</v>
      </c>
      <c r="L248" s="229"/>
      <c r="M248" s="230" t="s">
        <v>3</v>
      </c>
      <c r="N248" s="231" t="s">
        <v>43</v>
      </c>
      <c r="O248" s="74"/>
      <c r="P248" s="176">
        <f>O248*H248</f>
        <v>0</v>
      </c>
      <c r="Q248" s="176">
        <v>0.113</v>
      </c>
      <c r="R248" s="176">
        <f>Q248*H248</f>
        <v>3.5935129999999997</v>
      </c>
      <c r="S248" s="176">
        <v>0</v>
      </c>
      <c r="T248" s="17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78" t="s">
        <v>214</v>
      </c>
      <c r="AT248" s="178" t="s">
        <v>817</v>
      </c>
      <c r="AU248" s="178" t="s">
        <v>82</v>
      </c>
      <c r="AY248" s="21" t="s">
        <v>154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21" t="s">
        <v>80</v>
      </c>
      <c r="BK248" s="179">
        <f>ROUND(I248*H248,2)</f>
        <v>0</v>
      </c>
      <c r="BL248" s="21" t="s">
        <v>162</v>
      </c>
      <c r="BM248" s="178" t="s">
        <v>2258</v>
      </c>
    </row>
    <row r="249" s="13" customFormat="1">
      <c r="A249" s="13"/>
      <c r="B249" s="185"/>
      <c r="C249" s="13"/>
      <c r="D249" s="186" t="s">
        <v>166</v>
      </c>
      <c r="E249" s="187" t="s">
        <v>3</v>
      </c>
      <c r="F249" s="188" t="s">
        <v>2082</v>
      </c>
      <c r="G249" s="13"/>
      <c r="H249" s="187" t="s">
        <v>3</v>
      </c>
      <c r="I249" s="189"/>
      <c r="J249" s="13"/>
      <c r="K249" s="13"/>
      <c r="L249" s="185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166</v>
      </c>
      <c r="AU249" s="187" t="s">
        <v>82</v>
      </c>
      <c r="AV249" s="13" t="s">
        <v>80</v>
      </c>
      <c r="AW249" s="13" t="s">
        <v>34</v>
      </c>
      <c r="AX249" s="13" t="s">
        <v>72</v>
      </c>
      <c r="AY249" s="187" t="s">
        <v>154</v>
      </c>
    </row>
    <row r="250" s="14" customFormat="1">
      <c r="A250" s="14"/>
      <c r="B250" s="193"/>
      <c r="C250" s="14"/>
      <c r="D250" s="186" t="s">
        <v>166</v>
      </c>
      <c r="E250" s="194" t="s">
        <v>3</v>
      </c>
      <c r="F250" s="195" t="s">
        <v>2259</v>
      </c>
      <c r="G250" s="14"/>
      <c r="H250" s="196">
        <v>31.800999999999998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166</v>
      </c>
      <c r="AU250" s="194" t="s">
        <v>82</v>
      </c>
      <c r="AV250" s="14" t="s">
        <v>82</v>
      </c>
      <c r="AW250" s="14" t="s">
        <v>34</v>
      </c>
      <c r="AX250" s="14" t="s">
        <v>80</v>
      </c>
      <c r="AY250" s="194" t="s">
        <v>154</v>
      </c>
    </row>
    <row r="251" s="12" customFormat="1" ht="22.8" customHeight="1">
      <c r="A251" s="12"/>
      <c r="B251" s="153"/>
      <c r="C251" s="12"/>
      <c r="D251" s="154" t="s">
        <v>71</v>
      </c>
      <c r="E251" s="164" t="s">
        <v>204</v>
      </c>
      <c r="F251" s="164" t="s">
        <v>1144</v>
      </c>
      <c r="G251" s="12"/>
      <c r="H251" s="12"/>
      <c r="I251" s="156"/>
      <c r="J251" s="165">
        <f>BK251</f>
        <v>0</v>
      </c>
      <c r="K251" s="12"/>
      <c r="L251" s="153"/>
      <c r="M251" s="158"/>
      <c r="N251" s="159"/>
      <c r="O251" s="159"/>
      <c r="P251" s="160">
        <f>SUM(P252:P315)</f>
        <v>0</v>
      </c>
      <c r="Q251" s="159"/>
      <c r="R251" s="160">
        <f>SUM(R252:R315)</f>
        <v>16.547136379999998</v>
      </c>
      <c r="S251" s="159"/>
      <c r="T251" s="161">
        <f>SUM(T252:T315)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4" t="s">
        <v>80</v>
      </c>
      <c r="AT251" s="162" t="s">
        <v>71</v>
      </c>
      <c r="AU251" s="162" t="s">
        <v>80</v>
      </c>
      <c r="AY251" s="154" t="s">
        <v>154</v>
      </c>
      <c r="BK251" s="163">
        <f>SUM(BK252:BK315)</f>
        <v>0</v>
      </c>
    </row>
    <row r="252" s="2" customFormat="1" ht="37.8" customHeight="1">
      <c r="A252" s="40"/>
      <c r="B252" s="166"/>
      <c r="C252" s="167" t="s">
        <v>480</v>
      </c>
      <c r="D252" s="167" t="s">
        <v>157</v>
      </c>
      <c r="E252" s="168" t="s">
        <v>1146</v>
      </c>
      <c r="F252" s="169" t="s">
        <v>1147</v>
      </c>
      <c r="G252" s="170" t="s">
        <v>186</v>
      </c>
      <c r="H252" s="171">
        <v>34.409999999999997</v>
      </c>
      <c r="I252" s="172"/>
      <c r="J252" s="173">
        <f>ROUND(I252*H252,2)</f>
        <v>0</v>
      </c>
      <c r="K252" s="169" t="s">
        <v>161</v>
      </c>
      <c r="L252" s="41"/>
      <c r="M252" s="174" t="s">
        <v>3</v>
      </c>
      <c r="N252" s="175" t="s">
        <v>43</v>
      </c>
      <c r="O252" s="74"/>
      <c r="P252" s="176">
        <f>O252*H252</f>
        <v>0</v>
      </c>
      <c r="Q252" s="176">
        <v>0.0043800000000000002</v>
      </c>
      <c r="R252" s="176">
        <f>Q252*H252</f>
        <v>0.15071579999999998</v>
      </c>
      <c r="S252" s="176">
        <v>0</v>
      </c>
      <c r="T252" s="17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78" t="s">
        <v>162</v>
      </c>
      <c r="AT252" s="178" t="s">
        <v>157</v>
      </c>
      <c r="AU252" s="178" t="s">
        <v>82</v>
      </c>
      <c r="AY252" s="21" t="s">
        <v>154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1" t="s">
        <v>80</v>
      </c>
      <c r="BK252" s="179">
        <f>ROUND(I252*H252,2)</f>
        <v>0</v>
      </c>
      <c r="BL252" s="21" t="s">
        <v>162</v>
      </c>
      <c r="BM252" s="178" t="s">
        <v>2260</v>
      </c>
    </row>
    <row r="253" s="2" customFormat="1">
      <c r="A253" s="40"/>
      <c r="B253" s="41"/>
      <c r="C253" s="40"/>
      <c r="D253" s="180" t="s">
        <v>164</v>
      </c>
      <c r="E253" s="40"/>
      <c r="F253" s="181" t="s">
        <v>1149</v>
      </c>
      <c r="G253" s="40"/>
      <c r="H253" s="40"/>
      <c r="I253" s="182"/>
      <c r="J253" s="40"/>
      <c r="K253" s="40"/>
      <c r="L253" s="41"/>
      <c r="M253" s="183"/>
      <c r="N253" s="184"/>
      <c r="O253" s="74"/>
      <c r="P253" s="74"/>
      <c r="Q253" s="74"/>
      <c r="R253" s="74"/>
      <c r="S253" s="74"/>
      <c r="T253" s="75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21" t="s">
        <v>164</v>
      </c>
      <c r="AU253" s="21" t="s">
        <v>82</v>
      </c>
    </row>
    <row r="254" s="13" customFormat="1">
      <c r="A254" s="13"/>
      <c r="B254" s="185"/>
      <c r="C254" s="13"/>
      <c r="D254" s="186" t="s">
        <v>166</v>
      </c>
      <c r="E254" s="187" t="s">
        <v>3</v>
      </c>
      <c r="F254" s="188" t="s">
        <v>195</v>
      </c>
      <c r="G254" s="13"/>
      <c r="H254" s="187" t="s">
        <v>3</v>
      </c>
      <c r="I254" s="189"/>
      <c r="J254" s="13"/>
      <c r="K254" s="13"/>
      <c r="L254" s="185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166</v>
      </c>
      <c r="AU254" s="187" t="s">
        <v>82</v>
      </c>
      <c r="AV254" s="13" t="s">
        <v>80</v>
      </c>
      <c r="AW254" s="13" t="s">
        <v>34</v>
      </c>
      <c r="AX254" s="13" t="s">
        <v>72</v>
      </c>
      <c r="AY254" s="187" t="s">
        <v>154</v>
      </c>
    </row>
    <row r="255" s="14" customFormat="1">
      <c r="A255" s="14"/>
      <c r="B255" s="193"/>
      <c r="C255" s="14"/>
      <c r="D255" s="186" t="s">
        <v>166</v>
      </c>
      <c r="E255" s="194" t="s">
        <v>3</v>
      </c>
      <c r="F255" s="195" t="s">
        <v>2261</v>
      </c>
      <c r="G255" s="14"/>
      <c r="H255" s="196">
        <v>34.409999999999997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166</v>
      </c>
      <c r="AU255" s="194" t="s">
        <v>82</v>
      </c>
      <c r="AV255" s="14" t="s">
        <v>82</v>
      </c>
      <c r="AW255" s="14" t="s">
        <v>34</v>
      </c>
      <c r="AX255" s="14" t="s">
        <v>80</v>
      </c>
      <c r="AY255" s="194" t="s">
        <v>154</v>
      </c>
    </row>
    <row r="256" s="2" customFormat="1" ht="24.15" customHeight="1">
      <c r="A256" s="40"/>
      <c r="B256" s="166"/>
      <c r="C256" s="167" t="s">
        <v>488</v>
      </c>
      <c r="D256" s="167" t="s">
        <v>157</v>
      </c>
      <c r="E256" s="168" t="s">
        <v>1152</v>
      </c>
      <c r="F256" s="169" t="s">
        <v>1153</v>
      </c>
      <c r="G256" s="170" t="s">
        <v>186</v>
      </c>
      <c r="H256" s="171">
        <v>34.409999999999997</v>
      </c>
      <c r="I256" s="172"/>
      <c r="J256" s="173">
        <f>ROUND(I256*H256,2)</f>
        <v>0</v>
      </c>
      <c r="K256" s="169" t="s">
        <v>161</v>
      </c>
      <c r="L256" s="41"/>
      <c r="M256" s="174" t="s">
        <v>3</v>
      </c>
      <c r="N256" s="175" t="s">
        <v>43</v>
      </c>
      <c r="O256" s="74"/>
      <c r="P256" s="176">
        <f>O256*H256</f>
        <v>0</v>
      </c>
      <c r="Q256" s="176">
        <v>0.0030000000000000001</v>
      </c>
      <c r="R256" s="176">
        <f>Q256*H256</f>
        <v>0.10322999999999999</v>
      </c>
      <c r="S256" s="176">
        <v>0</v>
      </c>
      <c r="T256" s="17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178" t="s">
        <v>162</v>
      </c>
      <c r="AT256" s="178" t="s">
        <v>157</v>
      </c>
      <c r="AU256" s="178" t="s">
        <v>82</v>
      </c>
      <c r="AY256" s="21" t="s">
        <v>154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21" t="s">
        <v>80</v>
      </c>
      <c r="BK256" s="179">
        <f>ROUND(I256*H256,2)</f>
        <v>0</v>
      </c>
      <c r="BL256" s="21" t="s">
        <v>162</v>
      </c>
      <c r="BM256" s="178" t="s">
        <v>2262</v>
      </c>
    </row>
    <row r="257" s="2" customFormat="1">
      <c r="A257" s="40"/>
      <c r="B257" s="41"/>
      <c r="C257" s="40"/>
      <c r="D257" s="180" t="s">
        <v>164</v>
      </c>
      <c r="E257" s="40"/>
      <c r="F257" s="181" t="s">
        <v>1155</v>
      </c>
      <c r="G257" s="40"/>
      <c r="H257" s="40"/>
      <c r="I257" s="182"/>
      <c r="J257" s="40"/>
      <c r="K257" s="40"/>
      <c r="L257" s="41"/>
      <c r="M257" s="183"/>
      <c r="N257" s="184"/>
      <c r="O257" s="74"/>
      <c r="P257" s="74"/>
      <c r="Q257" s="74"/>
      <c r="R257" s="74"/>
      <c r="S257" s="74"/>
      <c r="T257" s="75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21" t="s">
        <v>164</v>
      </c>
      <c r="AU257" s="21" t="s">
        <v>82</v>
      </c>
    </row>
    <row r="258" s="13" customFormat="1">
      <c r="A258" s="13"/>
      <c r="B258" s="185"/>
      <c r="C258" s="13"/>
      <c r="D258" s="186" t="s">
        <v>166</v>
      </c>
      <c r="E258" s="187" t="s">
        <v>3</v>
      </c>
      <c r="F258" s="188" t="s">
        <v>195</v>
      </c>
      <c r="G258" s="13"/>
      <c r="H258" s="187" t="s">
        <v>3</v>
      </c>
      <c r="I258" s="189"/>
      <c r="J258" s="13"/>
      <c r="K258" s="13"/>
      <c r="L258" s="185"/>
      <c r="M258" s="190"/>
      <c r="N258" s="191"/>
      <c r="O258" s="191"/>
      <c r="P258" s="191"/>
      <c r="Q258" s="191"/>
      <c r="R258" s="191"/>
      <c r="S258" s="191"/>
      <c r="T258" s="19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166</v>
      </c>
      <c r="AU258" s="187" t="s">
        <v>82</v>
      </c>
      <c r="AV258" s="13" t="s">
        <v>80</v>
      </c>
      <c r="AW258" s="13" t="s">
        <v>34</v>
      </c>
      <c r="AX258" s="13" t="s">
        <v>72</v>
      </c>
      <c r="AY258" s="187" t="s">
        <v>154</v>
      </c>
    </row>
    <row r="259" s="14" customFormat="1">
      <c r="A259" s="14"/>
      <c r="B259" s="193"/>
      <c r="C259" s="14"/>
      <c r="D259" s="186" t="s">
        <v>166</v>
      </c>
      <c r="E259" s="194" t="s">
        <v>3</v>
      </c>
      <c r="F259" s="195" t="s">
        <v>2261</v>
      </c>
      <c r="G259" s="14"/>
      <c r="H259" s="196">
        <v>34.409999999999997</v>
      </c>
      <c r="I259" s="197"/>
      <c r="J259" s="14"/>
      <c r="K259" s="14"/>
      <c r="L259" s="193"/>
      <c r="M259" s="198"/>
      <c r="N259" s="199"/>
      <c r="O259" s="199"/>
      <c r="P259" s="199"/>
      <c r="Q259" s="199"/>
      <c r="R259" s="199"/>
      <c r="S259" s="199"/>
      <c r="T259" s="20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4" t="s">
        <v>166</v>
      </c>
      <c r="AU259" s="194" t="s">
        <v>82</v>
      </c>
      <c r="AV259" s="14" t="s">
        <v>82</v>
      </c>
      <c r="AW259" s="14" t="s">
        <v>34</v>
      </c>
      <c r="AX259" s="14" t="s">
        <v>80</v>
      </c>
      <c r="AY259" s="194" t="s">
        <v>154</v>
      </c>
    </row>
    <row r="260" s="2" customFormat="1" ht="49.05" customHeight="1">
      <c r="A260" s="40"/>
      <c r="B260" s="166"/>
      <c r="C260" s="167" t="s">
        <v>495</v>
      </c>
      <c r="D260" s="167" t="s">
        <v>157</v>
      </c>
      <c r="E260" s="168" t="s">
        <v>1157</v>
      </c>
      <c r="F260" s="169" t="s">
        <v>1158</v>
      </c>
      <c r="G260" s="170" t="s">
        <v>186</v>
      </c>
      <c r="H260" s="171">
        <v>34.409999999999997</v>
      </c>
      <c r="I260" s="172"/>
      <c r="J260" s="173">
        <f>ROUND(I260*H260,2)</f>
        <v>0</v>
      </c>
      <c r="K260" s="169" t="s">
        <v>161</v>
      </c>
      <c r="L260" s="41"/>
      <c r="M260" s="174" t="s">
        <v>3</v>
      </c>
      <c r="N260" s="175" t="s">
        <v>43</v>
      </c>
      <c r="O260" s="74"/>
      <c r="P260" s="176">
        <f>O260*H260</f>
        <v>0</v>
      </c>
      <c r="Q260" s="176">
        <v>0.016279999999999999</v>
      </c>
      <c r="R260" s="176">
        <f>Q260*H260</f>
        <v>0.56019479999999988</v>
      </c>
      <c r="S260" s="176">
        <v>0</v>
      </c>
      <c r="T260" s="17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78" t="s">
        <v>162</v>
      </c>
      <c r="AT260" s="178" t="s">
        <v>157</v>
      </c>
      <c r="AU260" s="178" t="s">
        <v>82</v>
      </c>
      <c r="AY260" s="21" t="s">
        <v>154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21" t="s">
        <v>80</v>
      </c>
      <c r="BK260" s="179">
        <f>ROUND(I260*H260,2)</f>
        <v>0</v>
      </c>
      <c r="BL260" s="21" t="s">
        <v>162</v>
      </c>
      <c r="BM260" s="178" t="s">
        <v>2263</v>
      </c>
    </row>
    <row r="261" s="2" customFormat="1">
      <c r="A261" s="40"/>
      <c r="B261" s="41"/>
      <c r="C261" s="40"/>
      <c r="D261" s="180" t="s">
        <v>164</v>
      </c>
      <c r="E261" s="40"/>
      <c r="F261" s="181" t="s">
        <v>1160</v>
      </c>
      <c r="G261" s="40"/>
      <c r="H261" s="40"/>
      <c r="I261" s="182"/>
      <c r="J261" s="40"/>
      <c r="K261" s="40"/>
      <c r="L261" s="41"/>
      <c r="M261" s="183"/>
      <c r="N261" s="184"/>
      <c r="O261" s="74"/>
      <c r="P261" s="74"/>
      <c r="Q261" s="74"/>
      <c r="R261" s="74"/>
      <c r="S261" s="74"/>
      <c r="T261" s="75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21" t="s">
        <v>164</v>
      </c>
      <c r="AU261" s="21" t="s">
        <v>82</v>
      </c>
    </row>
    <row r="262" s="13" customFormat="1">
      <c r="A262" s="13"/>
      <c r="B262" s="185"/>
      <c r="C262" s="13"/>
      <c r="D262" s="186" t="s">
        <v>166</v>
      </c>
      <c r="E262" s="187" t="s">
        <v>3</v>
      </c>
      <c r="F262" s="188" t="s">
        <v>195</v>
      </c>
      <c r="G262" s="13"/>
      <c r="H262" s="187" t="s">
        <v>3</v>
      </c>
      <c r="I262" s="189"/>
      <c r="J262" s="13"/>
      <c r="K262" s="13"/>
      <c r="L262" s="185"/>
      <c r="M262" s="190"/>
      <c r="N262" s="191"/>
      <c r="O262" s="191"/>
      <c r="P262" s="191"/>
      <c r="Q262" s="191"/>
      <c r="R262" s="191"/>
      <c r="S262" s="191"/>
      <c r="T262" s="19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166</v>
      </c>
      <c r="AU262" s="187" t="s">
        <v>82</v>
      </c>
      <c r="AV262" s="13" t="s">
        <v>80</v>
      </c>
      <c r="AW262" s="13" t="s">
        <v>34</v>
      </c>
      <c r="AX262" s="13" t="s">
        <v>72</v>
      </c>
      <c r="AY262" s="187" t="s">
        <v>154</v>
      </c>
    </row>
    <row r="263" s="14" customFormat="1">
      <c r="A263" s="14"/>
      <c r="B263" s="193"/>
      <c r="C263" s="14"/>
      <c r="D263" s="186" t="s">
        <v>166</v>
      </c>
      <c r="E263" s="194" t="s">
        <v>3</v>
      </c>
      <c r="F263" s="195" t="s">
        <v>2261</v>
      </c>
      <c r="G263" s="14"/>
      <c r="H263" s="196">
        <v>34.409999999999997</v>
      </c>
      <c r="I263" s="197"/>
      <c r="J263" s="14"/>
      <c r="K263" s="14"/>
      <c r="L263" s="193"/>
      <c r="M263" s="198"/>
      <c r="N263" s="199"/>
      <c r="O263" s="199"/>
      <c r="P263" s="199"/>
      <c r="Q263" s="199"/>
      <c r="R263" s="199"/>
      <c r="S263" s="199"/>
      <c r="T263" s="20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4" t="s">
        <v>166</v>
      </c>
      <c r="AU263" s="194" t="s">
        <v>82</v>
      </c>
      <c r="AV263" s="14" t="s">
        <v>82</v>
      </c>
      <c r="AW263" s="14" t="s">
        <v>34</v>
      </c>
      <c r="AX263" s="14" t="s">
        <v>80</v>
      </c>
      <c r="AY263" s="194" t="s">
        <v>154</v>
      </c>
    </row>
    <row r="264" s="2" customFormat="1" ht="37.8" customHeight="1">
      <c r="A264" s="40"/>
      <c r="B264" s="166"/>
      <c r="C264" s="167" t="s">
        <v>500</v>
      </c>
      <c r="D264" s="167" t="s">
        <v>157</v>
      </c>
      <c r="E264" s="168" t="s">
        <v>1162</v>
      </c>
      <c r="F264" s="169" t="s">
        <v>1163</v>
      </c>
      <c r="G264" s="170" t="s">
        <v>186</v>
      </c>
      <c r="H264" s="171">
        <v>94.379999999999995</v>
      </c>
      <c r="I264" s="172"/>
      <c r="J264" s="173">
        <f>ROUND(I264*H264,2)</f>
        <v>0</v>
      </c>
      <c r="K264" s="169" t="s">
        <v>161</v>
      </c>
      <c r="L264" s="41"/>
      <c r="M264" s="174" t="s">
        <v>3</v>
      </c>
      <c r="N264" s="175" t="s">
        <v>43</v>
      </c>
      <c r="O264" s="74"/>
      <c r="P264" s="176">
        <f>O264*H264</f>
        <v>0</v>
      </c>
      <c r="Q264" s="176">
        <v>0.0043800000000000002</v>
      </c>
      <c r="R264" s="176">
        <f>Q264*H264</f>
        <v>0.41338439999999999</v>
      </c>
      <c r="S264" s="176">
        <v>0</v>
      </c>
      <c r="T264" s="17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178" t="s">
        <v>162</v>
      </c>
      <c r="AT264" s="178" t="s">
        <v>157</v>
      </c>
      <c r="AU264" s="178" t="s">
        <v>82</v>
      </c>
      <c r="AY264" s="21" t="s">
        <v>154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21" t="s">
        <v>80</v>
      </c>
      <c r="BK264" s="179">
        <f>ROUND(I264*H264,2)</f>
        <v>0</v>
      </c>
      <c r="BL264" s="21" t="s">
        <v>162</v>
      </c>
      <c r="BM264" s="178" t="s">
        <v>2264</v>
      </c>
    </row>
    <row r="265" s="2" customFormat="1">
      <c r="A265" s="40"/>
      <c r="B265" s="41"/>
      <c r="C265" s="40"/>
      <c r="D265" s="180" t="s">
        <v>164</v>
      </c>
      <c r="E265" s="40"/>
      <c r="F265" s="181" t="s">
        <v>1165</v>
      </c>
      <c r="G265" s="40"/>
      <c r="H265" s="40"/>
      <c r="I265" s="182"/>
      <c r="J265" s="40"/>
      <c r="K265" s="40"/>
      <c r="L265" s="41"/>
      <c r="M265" s="183"/>
      <c r="N265" s="184"/>
      <c r="O265" s="74"/>
      <c r="P265" s="74"/>
      <c r="Q265" s="74"/>
      <c r="R265" s="74"/>
      <c r="S265" s="74"/>
      <c r="T265" s="75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21" t="s">
        <v>164</v>
      </c>
      <c r="AU265" s="21" t="s">
        <v>82</v>
      </c>
    </row>
    <row r="266" s="14" customFormat="1">
      <c r="A266" s="14"/>
      <c r="B266" s="193"/>
      <c r="C266" s="14"/>
      <c r="D266" s="186" t="s">
        <v>166</v>
      </c>
      <c r="E266" s="194" t="s">
        <v>3</v>
      </c>
      <c r="F266" s="195" t="s">
        <v>2265</v>
      </c>
      <c r="G266" s="14"/>
      <c r="H266" s="196">
        <v>101.76000000000001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166</v>
      </c>
      <c r="AU266" s="194" t="s">
        <v>82</v>
      </c>
      <c r="AV266" s="14" t="s">
        <v>82</v>
      </c>
      <c r="AW266" s="14" t="s">
        <v>34</v>
      </c>
      <c r="AX266" s="14" t="s">
        <v>72</v>
      </c>
      <c r="AY266" s="194" t="s">
        <v>154</v>
      </c>
    </row>
    <row r="267" s="14" customFormat="1">
      <c r="A267" s="14"/>
      <c r="B267" s="193"/>
      <c r="C267" s="14"/>
      <c r="D267" s="186" t="s">
        <v>166</v>
      </c>
      <c r="E267" s="194" t="s">
        <v>3</v>
      </c>
      <c r="F267" s="195" t="s">
        <v>2266</v>
      </c>
      <c r="G267" s="14"/>
      <c r="H267" s="196">
        <v>-7.3799999999999999</v>
      </c>
      <c r="I267" s="197"/>
      <c r="J267" s="14"/>
      <c r="K267" s="14"/>
      <c r="L267" s="193"/>
      <c r="M267" s="198"/>
      <c r="N267" s="199"/>
      <c r="O267" s="199"/>
      <c r="P267" s="199"/>
      <c r="Q267" s="199"/>
      <c r="R267" s="199"/>
      <c r="S267" s="199"/>
      <c r="T267" s="20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4" t="s">
        <v>166</v>
      </c>
      <c r="AU267" s="194" t="s">
        <v>82</v>
      </c>
      <c r="AV267" s="14" t="s">
        <v>82</v>
      </c>
      <c r="AW267" s="14" t="s">
        <v>34</v>
      </c>
      <c r="AX267" s="14" t="s">
        <v>72</v>
      </c>
      <c r="AY267" s="194" t="s">
        <v>154</v>
      </c>
    </row>
    <row r="268" s="15" customFormat="1">
      <c r="A268" s="15"/>
      <c r="B268" s="201"/>
      <c r="C268" s="15"/>
      <c r="D268" s="186" t="s">
        <v>166</v>
      </c>
      <c r="E268" s="202" t="s">
        <v>3</v>
      </c>
      <c r="F268" s="203" t="s">
        <v>171</v>
      </c>
      <c r="G268" s="15"/>
      <c r="H268" s="204">
        <v>94.379999999999995</v>
      </c>
      <c r="I268" s="205"/>
      <c r="J268" s="15"/>
      <c r="K268" s="15"/>
      <c r="L268" s="201"/>
      <c r="M268" s="206"/>
      <c r="N268" s="207"/>
      <c r="O268" s="207"/>
      <c r="P268" s="207"/>
      <c r="Q268" s="207"/>
      <c r="R268" s="207"/>
      <c r="S268" s="207"/>
      <c r="T268" s="20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02" t="s">
        <v>166</v>
      </c>
      <c r="AU268" s="202" t="s">
        <v>82</v>
      </c>
      <c r="AV268" s="15" t="s">
        <v>162</v>
      </c>
      <c r="AW268" s="15" t="s">
        <v>34</v>
      </c>
      <c r="AX268" s="15" t="s">
        <v>80</v>
      </c>
      <c r="AY268" s="202" t="s">
        <v>154</v>
      </c>
    </row>
    <row r="269" s="2" customFormat="1" ht="24.15" customHeight="1">
      <c r="A269" s="40"/>
      <c r="B269" s="166"/>
      <c r="C269" s="167" t="s">
        <v>506</v>
      </c>
      <c r="D269" s="167" t="s">
        <v>157</v>
      </c>
      <c r="E269" s="168" t="s">
        <v>1168</v>
      </c>
      <c r="F269" s="169" t="s">
        <v>1169</v>
      </c>
      <c r="G269" s="170" t="s">
        <v>186</v>
      </c>
      <c r="H269" s="171">
        <v>94.379999999999995</v>
      </c>
      <c r="I269" s="172"/>
      <c r="J269" s="173">
        <f>ROUND(I269*H269,2)</f>
        <v>0</v>
      </c>
      <c r="K269" s="169" t="s">
        <v>161</v>
      </c>
      <c r="L269" s="41"/>
      <c r="M269" s="174" t="s">
        <v>3</v>
      </c>
      <c r="N269" s="175" t="s">
        <v>43</v>
      </c>
      <c r="O269" s="74"/>
      <c r="P269" s="176">
        <f>O269*H269</f>
        <v>0</v>
      </c>
      <c r="Q269" s="176">
        <v>0.0030000000000000001</v>
      </c>
      <c r="R269" s="176">
        <f>Q269*H269</f>
        <v>0.28314</v>
      </c>
      <c r="S269" s="176">
        <v>0</v>
      </c>
      <c r="T269" s="17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78" t="s">
        <v>162</v>
      </c>
      <c r="AT269" s="178" t="s">
        <v>157</v>
      </c>
      <c r="AU269" s="178" t="s">
        <v>82</v>
      </c>
      <c r="AY269" s="21" t="s">
        <v>154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1" t="s">
        <v>80</v>
      </c>
      <c r="BK269" s="179">
        <f>ROUND(I269*H269,2)</f>
        <v>0</v>
      </c>
      <c r="BL269" s="21" t="s">
        <v>162</v>
      </c>
      <c r="BM269" s="178" t="s">
        <v>2267</v>
      </c>
    </row>
    <row r="270" s="2" customFormat="1">
      <c r="A270" s="40"/>
      <c r="B270" s="41"/>
      <c r="C270" s="40"/>
      <c r="D270" s="180" t="s">
        <v>164</v>
      </c>
      <c r="E270" s="40"/>
      <c r="F270" s="181" t="s">
        <v>1171</v>
      </c>
      <c r="G270" s="40"/>
      <c r="H270" s="40"/>
      <c r="I270" s="182"/>
      <c r="J270" s="40"/>
      <c r="K270" s="40"/>
      <c r="L270" s="41"/>
      <c r="M270" s="183"/>
      <c r="N270" s="184"/>
      <c r="O270" s="74"/>
      <c r="P270" s="74"/>
      <c r="Q270" s="74"/>
      <c r="R270" s="74"/>
      <c r="S270" s="74"/>
      <c r="T270" s="75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21" t="s">
        <v>164</v>
      </c>
      <c r="AU270" s="21" t="s">
        <v>82</v>
      </c>
    </row>
    <row r="271" s="13" customFormat="1">
      <c r="A271" s="13"/>
      <c r="B271" s="185"/>
      <c r="C271" s="13"/>
      <c r="D271" s="186" t="s">
        <v>166</v>
      </c>
      <c r="E271" s="187" t="s">
        <v>3</v>
      </c>
      <c r="F271" s="188" t="s">
        <v>195</v>
      </c>
      <c r="G271" s="13"/>
      <c r="H271" s="187" t="s">
        <v>3</v>
      </c>
      <c r="I271" s="189"/>
      <c r="J271" s="13"/>
      <c r="K271" s="13"/>
      <c r="L271" s="185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166</v>
      </c>
      <c r="AU271" s="187" t="s">
        <v>82</v>
      </c>
      <c r="AV271" s="13" t="s">
        <v>80</v>
      </c>
      <c r="AW271" s="13" t="s">
        <v>34</v>
      </c>
      <c r="AX271" s="13" t="s">
        <v>72</v>
      </c>
      <c r="AY271" s="187" t="s">
        <v>154</v>
      </c>
    </row>
    <row r="272" s="14" customFormat="1">
      <c r="A272" s="14"/>
      <c r="B272" s="193"/>
      <c r="C272" s="14"/>
      <c r="D272" s="186" t="s">
        <v>166</v>
      </c>
      <c r="E272" s="194" t="s">
        <v>3</v>
      </c>
      <c r="F272" s="195" t="s">
        <v>2265</v>
      </c>
      <c r="G272" s="14"/>
      <c r="H272" s="196">
        <v>101.76000000000001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166</v>
      </c>
      <c r="AU272" s="194" t="s">
        <v>82</v>
      </c>
      <c r="AV272" s="14" t="s">
        <v>82</v>
      </c>
      <c r="AW272" s="14" t="s">
        <v>34</v>
      </c>
      <c r="AX272" s="14" t="s">
        <v>72</v>
      </c>
      <c r="AY272" s="194" t="s">
        <v>154</v>
      </c>
    </row>
    <row r="273" s="14" customFormat="1">
      <c r="A273" s="14"/>
      <c r="B273" s="193"/>
      <c r="C273" s="14"/>
      <c r="D273" s="186" t="s">
        <v>166</v>
      </c>
      <c r="E273" s="194" t="s">
        <v>3</v>
      </c>
      <c r="F273" s="195" t="s">
        <v>2266</v>
      </c>
      <c r="G273" s="14"/>
      <c r="H273" s="196">
        <v>-7.3799999999999999</v>
      </c>
      <c r="I273" s="197"/>
      <c r="J273" s="14"/>
      <c r="K273" s="14"/>
      <c r="L273" s="193"/>
      <c r="M273" s="198"/>
      <c r="N273" s="199"/>
      <c r="O273" s="199"/>
      <c r="P273" s="199"/>
      <c r="Q273" s="199"/>
      <c r="R273" s="199"/>
      <c r="S273" s="199"/>
      <c r="T273" s="20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4" t="s">
        <v>166</v>
      </c>
      <c r="AU273" s="194" t="s">
        <v>82</v>
      </c>
      <c r="AV273" s="14" t="s">
        <v>82</v>
      </c>
      <c r="AW273" s="14" t="s">
        <v>34</v>
      </c>
      <c r="AX273" s="14" t="s">
        <v>72</v>
      </c>
      <c r="AY273" s="194" t="s">
        <v>154</v>
      </c>
    </row>
    <row r="274" s="15" customFormat="1">
      <c r="A274" s="15"/>
      <c r="B274" s="201"/>
      <c r="C274" s="15"/>
      <c r="D274" s="186" t="s">
        <v>166</v>
      </c>
      <c r="E274" s="202" t="s">
        <v>3</v>
      </c>
      <c r="F274" s="203" t="s">
        <v>171</v>
      </c>
      <c r="G274" s="15"/>
      <c r="H274" s="204">
        <v>94.379999999999995</v>
      </c>
      <c r="I274" s="205"/>
      <c r="J274" s="15"/>
      <c r="K274" s="15"/>
      <c r="L274" s="201"/>
      <c r="M274" s="206"/>
      <c r="N274" s="207"/>
      <c r="O274" s="207"/>
      <c r="P274" s="207"/>
      <c r="Q274" s="207"/>
      <c r="R274" s="207"/>
      <c r="S274" s="207"/>
      <c r="T274" s="20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2" t="s">
        <v>166</v>
      </c>
      <c r="AU274" s="202" t="s">
        <v>82</v>
      </c>
      <c r="AV274" s="15" t="s">
        <v>162</v>
      </c>
      <c r="AW274" s="15" t="s">
        <v>34</v>
      </c>
      <c r="AX274" s="15" t="s">
        <v>80</v>
      </c>
      <c r="AY274" s="202" t="s">
        <v>154</v>
      </c>
    </row>
    <row r="275" s="2" customFormat="1" ht="44.25" customHeight="1">
      <c r="A275" s="40"/>
      <c r="B275" s="166"/>
      <c r="C275" s="167" t="s">
        <v>511</v>
      </c>
      <c r="D275" s="167" t="s">
        <v>157</v>
      </c>
      <c r="E275" s="168" t="s">
        <v>1245</v>
      </c>
      <c r="F275" s="169" t="s">
        <v>1246</v>
      </c>
      <c r="G275" s="170" t="s">
        <v>186</v>
      </c>
      <c r="H275" s="171">
        <v>94.379999999999995</v>
      </c>
      <c r="I275" s="172"/>
      <c r="J275" s="173">
        <f>ROUND(I275*H275,2)</f>
        <v>0</v>
      </c>
      <c r="K275" s="169" t="s">
        <v>161</v>
      </c>
      <c r="L275" s="41"/>
      <c r="M275" s="174" t="s">
        <v>3</v>
      </c>
      <c r="N275" s="175" t="s">
        <v>43</v>
      </c>
      <c r="O275" s="74"/>
      <c r="P275" s="176">
        <f>O275*H275</f>
        <v>0</v>
      </c>
      <c r="Q275" s="176">
        <v>0.016279999999999999</v>
      </c>
      <c r="R275" s="176">
        <f>Q275*H275</f>
        <v>1.5365063999999999</v>
      </c>
      <c r="S275" s="176">
        <v>0</v>
      </c>
      <c r="T275" s="17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178" t="s">
        <v>162</v>
      </c>
      <c r="AT275" s="178" t="s">
        <v>157</v>
      </c>
      <c r="AU275" s="178" t="s">
        <v>82</v>
      </c>
      <c r="AY275" s="21" t="s">
        <v>154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21" t="s">
        <v>80</v>
      </c>
      <c r="BK275" s="179">
        <f>ROUND(I275*H275,2)</f>
        <v>0</v>
      </c>
      <c r="BL275" s="21" t="s">
        <v>162</v>
      </c>
      <c r="BM275" s="178" t="s">
        <v>2268</v>
      </c>
    </row>
    <row r="276" s="2" customFormat="1">
      <c r="A276" s="40"/>
      <c r="B276" s="41"/>
      <c r="C276" s="40"/>
      <c r="D276" s="180" t="s">
        <v>164</v>
      </c>
      <c r="E276" s="40"/>
      <c r="F276" s="181" t="s">
        <v>1248</v>
      </c>
      <c r="G276" s="40"/>
      <c r="H276" s="40"/>
      <c r="I276" s="182"/>
      <c r="J276" s="40"/>
      <c r="K276" s="40"/>
      <c r="L276" s="41"/>
      <c r="M276" s="183"/>
      <c r="N276" s="184"/>
      <c r="O276" s="74"/>
      <c r="P276" s="74"/>
      <c r="Q276" s="74"/>
      <c r="R276" s="74"/>
      <c r="S276" s="74"/>
      <c r="T276" s="75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21" t="s">
        <v>164</v>
      </c>
      <c r="AU276" s="21" t="s">
        <v>82</v>
      </c>
    </row>
    <row r="277" s="13" customFormat="1">
      <c r="A277" s="13"/>
      <c r="B277" s="185"/>
      <c r="C277" s="13"/>
      <c r="D277" s="186" t="s">
        <v>166</v>
      </c>
      <c r="E277" s="187" t="s">
        <v>3</v>
      </c>
      <c r="F277" s="188" t="s">
        <v>195</v>
      </c>
      <c r="G277" s="13"/>
      <c r="H277" s="187" t="s">
        <v>3</v>
      </c>
      <c r="I277" s="189"/>
      <c r="J277" s="13"/>
      <c r="K277" s="13"/>
      <c r="L277" s="185"/>
      <c r="M277" s="190"/>
      <c r="N277" s="191"/>
      <c r="O277" s="191"/>
      <c r="P277" s="191"/>
      <c r="Q277" s="191"/>
      <c r="R277" s="191"/>
      <c r="S277" s="191"/>
      <c r="T277" s="19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7" t="s">
        <v>166</v>
      </c>
      <c r="AU277" s="187" t="s">
        <v>82</v>
      </c>
      <c r="AV277" s="13" t="s">
        <v>80</v>
      </c>
      <c r="AW277" s="13" t="s">
        <v>34</v>
      </c>
      <c r="AX277" s="13" t="s">
        <v>72</v>
      </c>
      <c r="AY277" s="187" t="s">
        <v>154</v>
      </c>
    </row>
    <row r="278" s="14" customFormat="1">
      <c r="A278" s="14"/>
      <c r="B278" s="193"/>
      <c r="C278" s="14"/>
      <c r="D278" s="186" t="s">
        <v>166</v>
      </c>
      <c r="E278" s="194" t="s">
        <v>3</v>
      </c>
      <c r="F278" s="195" t="s">
        <v>2265</v>
      </c>
      <c r="G278" s="14"/>
      <c r="H278" s="196">
        <v>101.76000000000001</v>
      </c>
      <c r="I278" s="197"/>
      <c r="J278" s="14"/>
      <c r="K278" s="14"/>
      <c r="L278" s="193"/>
      <c r="M278" s="198"/>
      <c r="N278" s="199"/>
      <c r="O278" s="199"/>
      <c r="P278" s="199"/>
      <c r="Q278" s="199"/>
      <c r="R278" s="199"/>
      <c r="S278" s="199"/>
      <c r="T278" s="20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4" t="s">
        <v>166</v>
      </c>
      <c r="AU278" s="194" t="s">
        <v>82</v>
      </c>
      <c r="AV278" s="14" t="s">
        <v>82</v>
      </c>
      <c r="AW278" s="14" t="s">
        <v>34</v>
      </c>
      <c r="AX278" s="14" t="s">
        <v>72</v>
      </c>
      <c r="AY278" s="194" t="s">
        <v>154</v>
      </c>
    </row>
    <row r="279" s="14" customFormat="1">
      <c r="A279" s="14"/>
      <c r="B279" s="193"/>
      <c r="C279" s="14"/>
      <c r="D279" s="186" t="s">
        <v>166</v>
      </c>
      <c r="E279" s="194" t="s">
        <v>3</v>
      </c>
      <c r="F279" s="195" t="s">
        <v>2266</v>
      </c>
      <c r="G279" s="14"/>
      <c r="H279" s="196">
        <v>-7.3799999999999999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166</v>
      </c>
      <c r="AU279" s="194" t="s">
        <v>82</v>
      </c>
      <c r="AV279" s="14" t="s">
        <v>82</v>
      </c>
      <c r="AW279" s="14" t="s">
        <v>34</v>
      </c>
      <c r="AX279" s="14" t="s">
        <v>72</v>
      </c>
      <c r="AY279" s="194" t="s">
        <v>154</v>
      </c>
    </row>
    <row r="280" s="15" customFormat="1">
      <c r="A280" s="15"/>
      <c r="B280" s="201"/>
      <c r="C280" s="15"/>
      <c r="D280" s="186" t="s">
        <v>166</v>
      </c>
      <c r="E280" s="202" t="s">
        <v>3</v>
      </c>
      <c r="F280" s="203" t="s">
        <v>171</v>
      </c>
      <c r="G280" s="15"/>
      <c r="H280" s="204">
        <v>94.379999999999995</v>
      </c>
      <c r="I280" s="205"/>
      <c r="J280" s="15"/>
      <c r="K280" s="15"/>
      <c r="L280" s="201"/>
      <c r="M280" s="206"/>
      <c r="N280" s="207"/>
      <c r="O280" s="207"/>
      <c r="P280" s="207"/>
      <c r="Q280" s="207"/>
      <c r="R280" s="207"/>
      <c r="S280" s="207"/>
      <c r="T280" s="20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2" t="s">
        <v>166</v>
      </c>
      <c r="AU280" s="202" t="s">
        <v>82</v>
      </c>
      <c r="AV280" s="15" t="s">
        <v>162</v>
      </c>
      <c r="AW280" s="15" t="s">
        <v>34</v>
      </c>
      <c r="AX280" s="15" t="s">
        <v>80</v>
      </c>
      <c r="AY280" s="202" t="s">
        <v>154</v>
      </c>
    </row>
    <row r="281" s="2" customFormat="1" ht="24.15" customHeight="1">
      <c r="A281" s="40"/>
      <c r="B281" s="166"/>
      <c r="C281" s="167" t="s">
        <v>517</v>
      </c>
      <c r="D281" s="167" t="s">
        <v>157</v>
      </c>
      <c r="E281" s="168" t="s">
        <v>1252</v>
      </c>
      <c r="F281" s="169" t="s">
        <v>1253</v>
      </c>
      <c r="G281" s="170" t="s">
        <v>186</v>
      </c>
      <c r="H281" s="171">
        <v>3.54</v>
      </c>
      <c r="I281" s="172"/>
      <c r="J281" s="173">
        <f>ROUND(I281*H281,2)</f>
        <v>0</v>
      </c>
      <c r="K281" s="169" t="s">
        <v>161</v>
      </c>
      <c r="L281" s="41"/>
      <c r="M281" s="174" t="s">
        <v>3</v>
      </c>
      <c r="N281" s="175" t="s">
        <v>43</v>
      </c>
      <c r="O281" s="74"/>
      <c r="P281" s="176">
        <f>O281*H281</f>
        <v>0</v>
      </c>
      <c r="Q281" s="176">
        <v>0.034680000000000002</v>
      </c>
      <c r="R281" s="176">
        <f>Q281*H281</f>
        <v>0.12276720000000001</v>
      </c>
      <c r="S281" s="176">
        <v>0</v>
      </c>
      <c r="T281" s="17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78" t="s">
        <v>162</v>
      </c>
      <c r="AT281" s="178" t="s">
        <v>157</v>
      </c>
      <c r="AU281" s="178" t="s">
        <v>82</v>
      </c>
      <c r="AY281" s="21" t="s">
        <v>154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21" t="s">
        <v>80</v>
      </c>
      <c r="BK281" s="179">
        <f>ROUND(I281*H281,2)</f>
        <v>0</v>
      </c>
      <c r="BL281" s="21" t="s">
        <v>162</v>
      </c>
      <c r="BM281" s="178" t="s">
        <v>2269</v>
      </c>
    </row>
    <row r="282" s="2" customFormat="1">
      <c r="A282" s="40"/>
      <c r="B282" s="41"/>
      <c r="C282" s="40"/>
      <c r="D282" s="180" t="s">
        <v>164</v>
      </c>
      <c r="E282" s="40"/>
      <c r="F282" s="181" t="s">
        <v>1255</v>
      </c>
      <c r="G282" s="40"/>
      <c r="H282" s="40"/>
      <c r="I282" s="182"/>
      <c r="J282" s="40"/>
      <c r="K282" s="40"/>
      <c r="L282" s="41"/>
      <c r="M282" s="183"/>
      <c r="N282" s="184"/>
      <c r="O282" s="74"/>
      <c r="P282" s="74"/>
      <c r="Q282" s="74"/>
      <c r="R282" s="74"/>
      <c r="S282" s="74"/>
      <c r="T282" s="75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21" t="s">
        <v>164</v>
      </c>
      <c r="AU282" s="21" t="s">
        <v>82</v>
      </c>
    </row>
    <row r="283" s="13" customFormat="1">
      <c r="A283" s="13"/>
      <c r="B283" s="185"/>
      <c r="C283" s="13"/>
      <c r="D283" s="186" t="s">
        <v>166</v>
      </c>
      <c r="E283" s="187" t="s">
        <v>3</v>
      </c>
      <c r="F283" s="188" t="s">
        <v>2082</v>
      </c>
      <c r="G283" s="13"/>
      <c r="H283" s="187" t="s">
        <v>3</v>
      </c>
      <c r="I283" s="189"/>
      <c r="J283" s="13"/>
      <c r="K283" s="13"/>
      <c r="L283" s="185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166</v>
      </c>
      <c r="AU283" s="187" t="s">
        <v>82</v>
      </c>
      <c r="AV283" s="13" t="s">
        <v>80</v>
      </c>
      <c r="AW283" s="13" t="s">
        <v>34</v>
      </c>
      <c r="AX283" s="13" t="s">
        <v>72</v>
      </c>
      <c r="AY283" s="187" t="s">
        <v>154</v>
      </c>
    </row>
    <row r="284" s="14" customFormat="1">
      <c r="A284" s="14"/>
      <c r="B284" s="193"/>
      <c r="C284" s="14"/>
      <c r="D284" s="186" t="s">
        <v>166</v>
      </c>
      <c r="E284" s="194" t="s">
        <v>3</v>
      </c>
      <c r="F284" s="195" t="s">
        <v>2270</v>
      </c>
      <c r="G284" s="14"/>
      <c r="H284" s="196">
        <v>3.54</v>
      </c>
      <c r="I284" s="197"/>
      <c r="J284" s="14"/>
      <c r="K284" s="14"/>
      <c r="L284" s="193"/>
      <c r="M284" s="198"/>
      <c r="N284" s="199"/>
      <c r="O284" s="199"/>
      <c r="P284" s="199"/>
      <c r="Q284" s="199"/>
      <c r="R284" s="199"/>
      <c r="S284" s="199"/>
      <c r="T284" s="20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4" t="s">
        <v>166</v>
      </c>
      <c r="AU284" s="194" t="s">
        <v>82</v>
      </c>
      <c r="AV284" s="14" t="s">
        <v>82</v>
      </c>
      <c r="AW284" s="14" t="s">
        <v>34</v>
      </c>
      <c r="AX284" s="14" t="s">
        <v>80</v>
      </c>
      <c r="AY284" s="194" t="s">
        <v>154</v>
      </c>
    </row>
    <row r="285" s="2" customFormat="1" ht="24.15" customHeight="1">
      <c r="A285" s="40"/>
      <c r="B285" s="166"/>
      <c r="C285" s="167" t="s">
        <v>522</v>
      </c>
      <c r="D285" s="167" t="s">
        <v>157</v>
      </c>
      <c r="E285" s="168" t="s">
        <v>1270</v>
      </c>
      <c r="F285" s="169" t="s">
        <v>1271</v>
      </c>
      <c r="G285" s="170" t="s">
        <v>160</v>
      </c>
      <c r="H285" s="171">
        <v>11.800000000000001</v>
      </c>
      <c r="I285" s="172"/>
      <c r="J285" s="173">
        <f>ROUND(I285*H285,2)</f>
        <v>0</v>
      </c>
      <c r="K285" s="169" t="s">
        <v>161</v>
      </c>
      <c r="L285" s="41"/>
      <c r="M285" s="174" t="s">
        <v>3</v>
      </c>
      <c r="N285" s="175" t="s">
        <v>43</v>
      </c>
      <c r="O285" s="74"/>
      <c r="P285" s="176">
        <f>O285*H285</f>
        <v>0</v>
      </c>
      <c r="Q285" s="176">
        <v>0.0015</v>
      </c>
      <c r="R285" s="176">
        <f>Q285*H285</f>
        <v>0.0177</v>
      </c>
      <c r="S285" s="176">
        <v>0</v>
      </c>
      <c r="T285" s="17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178" t="s">
        <v>162</v>
      </c>
      <c r="AT285" s="178" t="s">
        <v>157</v>
      </c>
      <c r="AU285" s="178" t="s">
        <v>82</v>
      </c>
      <c r="AY285" s="21" t="s">
        <v>154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1" t="s">
        <v>80</v>
      </c>
      <c r="BK285" s="179">
        <f>ROUND(I285*H285,2)</f>
        <v>0</v>
      </c>
      <c r="BL285" s="21" t="s">
        <v>162</v>
      </c>
      <c r="BM285" s="178" t="s">
        <v>2271</v>
      </c>
    </row>
    <row r="286" s="2" customFormat="1">
      <c r="A286" s="40"/>
      <c r="B286" s="41"/>
      <c r="C286" s="40"/>
      <c r="D286" s="180" t="s">
        <v>164</v>
      </c>
      <c r="E286" s="40"/>
      <c r="F286" s="181" t="s">
        <v>1273</v>
      </c>
      <c r="G286" s="40"/>
      <c r="H286" s="40"/>
      <c r="I286" s="182"/>
      <c r="J286" s="40"/>
      <c r="K286" s="40"/>
      <c r="L286" s="41"/>
      <c r="M286" s="183"/>
      <c r="N286" s="184"/>
      <c r="O286" s="74"/>
      <c r="P286" s="74"/>
      <c r="Q286" s="74"/>
      <c r="R286" s="74"/>
      <c r="S286" s="74"/>
      <c r="T286" s="75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21" t="s">
        <v>164</v>
      </c>
      <c r="AU286" s="21" t="s">
        <v>82</v>
      </c>
    </row>
    <row r="287" s="13" customFormat="1">
      <c r="A287" s="13"/>
      <c r="B287" s="185"/>
      <c r="C287" s="13"/>
      <c r="D287" s="186" t="s">
        <v>166</v>
      </c>
      <c r="E287" s="187" t="s">
        <v>3</v>
      </c>
      <c r="F287" s="188" t="s">
        <v>195</v>
      </c>
      <c r="G287" s="13"/>
      <c r="H287" s="187" t="s">
        <v>3</v>
      </c>
      <c r="I287" s="189"/>
      <c r="J287" s="13"/>
      <c r="K287" s="13"/>
      <c r="L287" s="185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166</v>
      </c>
      <c r="AU287" s="187" t="s">
        <v>82</v>
      </c>
      <c r="AV287" s="13" t="s">
        <v>80</v>
      </c>
      <c r="AW287" s="13" t="s">
        <v>34</v>
      </c>
      <c r="AX287" s="13" t="s">
        <v>72</v>
      </c>
      <c r="AY287" s="187" t="s">
        <v>154</v>
      </c>
    </row>
    <row r="288" s="14" customFormat="1">
      <c r="A288" s="14"/>
      <c r="B288" s="193"/>
      <c r="C288" s="14"/>
      <c r="D288" s="186" t="s">
        <v>166</v>
      </c>
      <c r="E288" s="194" t="s">
        <v>3</v>
      </c>
      <c r="F288" s="195" t="s">
        <v>2272</v>
      </c>
      <c r="G288" s="14"/>
      <c r="H288" s="196">
        <v>11.800000000000001</v>
      </c>
      <c r="I288" s="197"/>
      <c r="J288" s="14"/>
      <c r="K288" s="14"/>
      <c r="L288" s="193"/>
      <c r="M288" s="198"/>
      <c r="N288" s="199"/>
      <c r="O288" s="199"/>
      <c r="P288" s="199"/>
      <c r="Q288" s="199"/>
      <c r="R288" s="199"/>
      <c r="S288" s="199"/>
      <c r="T288" s="20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4" t="s">
        <v>166</v>
      </c>
      <c r="AU288" s="194" t="s">
        <v>82</v>
      </c>
      <c r="AV288" s="14" t="s">
        <v>82</v>
      </c>
      <c r="AW288" s="14" t="s">
        <v>34</v>
      </c>
      <c r="AX288" s="14" t="s">
        <v>80</v>
      </c>
      <c r="AY288" s="194" t="s">
        <v>154</v>
      </c>
    </row>
    <row r="289" s="2" customFormat="1" ht="44.25" customHeight="1">
      <c r="A289" s="40"/>
      <c r="B289" s="166"/>
      <c r="C289" s="167" t="s">
        <v>527</v>
      </c>
      <c r="D289" s="167" t="s">
        <v>157</v>
      </c>
      <c r="E289" s="168" t="s">
        <v>2273</v>
      </c>
      <c r="F289" s="169" t="s">
        <v>2274</v>
      </c>
      <c r="G289" s="170" t="s">
        <v>186</v>
      </c>
      <c r="H289" s="171">
        <v>207.70599999999999</v>
      </c>
      <c r="I289" s="172"/>
      <c r="J289" s="173">
        <f>ROUND(I289*H289,2)</f>
        <v>0</v>
      </c>
      <c r="K289" s="169" t="s">
        <v>161</v>
      </c>
      <c r="L289" s="41"/>
      <c r="M289" s="174" t="s">
        <v>3</v>
      </c>
      <c r="N289" s="175" t="s">
        <v>43</v>
      </c>
      <c r="O289" s="74"/>
      <c r="P289" s="176">
        <f>O289*H289</f>
        <v>0</v>
      </c>
      <c r="Q289" s="176">
        <v>0.026360000000000001</v>
      </c>
      <c r="R289" s="176">
        <f>Q289*H289</f>
        <v>5.47513016</v>
      </c>
      <c r="S289" s="176">
        <v>0</v>
      </c>
      <c r="T289" s="17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78" t="s">
        <v>162</v>
      </c>
      <c r="AT289" s="178" t="s">
        <v>157</v>
      </c>
      <c r="AU289" s="178" t="s">
        <v>82</v>
      </c>
      <c r="AY289" s="21" t="s">
        <v>154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21" t="s">
        <v>80</v>
      </c>
      <c r="BK289" s="179">
        <f>ROUND(I289*H289,2)</f>
        <v>0</v>
      </c>
      <c r="BL289" s="21" t="s">
        <v>162</v>
      </c>
      <c r="BM289" s="178" t="s">
        <v>2275</v>
      </c>
    </row>
    <row r="290" s="2" customFormat="1">
      <c r="A290" s="40"/>
      <c r="B290" s="41"/>
      <c r="C290" s="40"/>
      <c r="D290" s="180" t="s">
        <v>164</v>
      </c>
      <c r="E290" s="40"/>
      <c r="F290" s="181" t="s">
        <v>2276</v>
      </c>
      <c r="G290" s="40"/>
      <c r="H290" s="40"/>
      <c r="I290" s="182"/>
      <c r="J290" s="40"/>
      <c r="K290" s="40"/>
      <c r="L290" s="41"/>
      <c r="M290" s="183"/>
      <c r="N290" s="184"/>
      <c r="O290" s="74"/>
      <c r="P290" s="74"/>
      <c r="Q290" s="74"/>
      <c r="R290" s="74"/>
      <c r="S290" s="74"/>
      <c r="T290" s="75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21" t="s">
        <v>164</v>
      </c>
      <c r="AU290" s="21" t="s">
        <v>82</v>
      </c>
    </row>
    <row r="291" s="14" customFormat="1">
      <c r="A291" s="14"/>
      <c r="B291" s="193"/>
      <c r="C291" s="14"/>
      <c r="D291" s="186" t="s">
        <v>166</v>
      </c>
      <c r="E291" s="194" t="s">
        <v>3</v>
      </c>
      <c r="F291" s="195" t="s">
        <v>2277</v>
      </c>
      <c r="G291" s="14"/>
      <c r="H291" s="196">
        <v>80.340999999999994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166</v>
      </c>
      <c r="AU291" s="194" t="s">
        <v>82</v>
      </c>
      <c r="AV291" s="14" t="s">
        <v>82</v>
      </c>
      <c r="AW291" s="14" t="s">
        <v>34</v>
      </c>
      <c r="AX291" s="14" t="s">
        <v>72</v>
      </c>
      <c r="AY291" s="194" t="s">
        <v>154</v>
      </c>
    </row>
    <row r="292" s="14" customFormat="1">
      <c r="A292" s="14"/>
      <c r="B292" s="193"/>
      <c r="C292" s="14"/>
      <c r="D292" s="186" t="s">
        <v>166</v>
      </c>
      <c r="E292" s="194" t="s">
        <v>3</v>
      </c>
      <c r="F292" s="195" t="s">
        <v>2278</v>
      </c>
      <c r="G292" s="14"/>
      <c r="H292" s="196">
        <v>-3.6899999999999999</v>
      </c>
      <c r="I292" s="197"/>
      <c r="J292" s="14"/>
      <c r="K292" s="14"/>
      <c r="L292" s="193"/>
      <c r="M292" s="198"/>
      <c r="N292" s="199"/>
      <c r="O292" s="199"/>
      <c r="P292" s="199"/>
      <c r="Q292" s="199"/>
      <c r="R292" s="199"/>
      <c r="S292" s="199"/>
      <c r="T292" s="20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4" t="s">
        <v>166</v>
      </c>
      <c r="AU292" s="194" t="s">
        <v>82</v>
      </c>
      <c r="AV292" s="14" t="s">
        <v>82</v>
      </c>
      <c r="AW292" s="14" t="s">
        <v>34</v>
      </c>
      <c r="AX292" s="14" t="s">
        <v>72</v>
      </c>
      <c r="AY292" s="194" t="s">
        <v>154</v>
      </c>
    </row>
    <row r="293" s="14" customFormat="1">
      <c r="A293" s="14"/>
      <c r="B293" s="193"/>
      <c r="C293" s="14"/>
      <c r="D293" s="186" t="s">
        <v>166</v>
      </c>
      <c r="E293" s="194" t="s">
        <v>3</v>
      </c>
      <c r="F293" s="195" t="s">
        <v>2279</v>
      </c>
      <c r="G293" s="14"/>
      <c r="H293" s="196">
        <v>43.247999999999998</v>
      </c>
      <c r="I293" s="197"/>
      <c r="J293" s="14"/>
      <c r="K293" s="14"/>
      <c r="L293" s="193"/>
      <c r="M293" s="198"/>
      <c r="N293" s="199"/>
      <c r="O293" s="199"/>
      <c r="P293" s="199"/>
      <c r="Q293" s="199"/>
      <c r="R293" s="199"/>
      <c r="S293" s="199"/>
      <c r="T293" s="20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4" t="s">
        <v>166</v>
      </c>
      <c r="AU293" s="194" t="s">
        <v>82</v>
      </c>
      <c r="AV293" s="14" t="s">
        <v>82</v>
      </c>
      <c r="AW293" s="14" t="s">
        <v>34</v>
      </c>
      <c r="AX293" s="14" t="s">
        <v>72</v>
      </c>
      <c r="AY293" s="194" t="s">
        <v>154</v>
      </c>
    </row>
    <row r="294" s="14" customFormat="1">
      <c r="A294" s="14"/>
      <c r="B294" s="193"/>
      <c r="C294" s="14"/>
      <c r="D294" s="186" t="s">
        <v>166</v>
      </c>
      <c r="E294" s="194" t="s">
        <v>3</v>
      </c>
      <c r="F294" s="195" t="s">
        <v>2280</v>
      </c>
      <c r="G294" s="14"/>
      <c r="H294" s="196">
        <v>65.063000000000002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166</v>
      </c>
      <c r="AU294" s="194" t="s">
        <v>82</v>
      </c>
      <c r="AV294" s="14" t="s">
        <v>82</v>
      </c>
      <c r="AW294" s="14" t="s">
        <v>34</v>
      </c>
      <c r="AX294" s="14" t="s">
        <v>72</v>
      </c>
      <c r="AY294" s="194" t="s">
        <v>154</v>
      </c>
    </row>
    <row r="295" s="14" customFormat="1">
      <c r="A295" s="14"/>
      <c r="B295" s="193"/>
      <c r="C295" s="14"/>
      <c r="D295" s="186" t="s">
        <v>166</v>
      </c>
      <c r="E295" s="194" t="s">
        <v>3</v>
      </c>
      <c r="F295" s="195" t="s">
        <v>2281</v>
      </c>
      <c r="G295" s="14"/>
      <c r="H295" s="196">
        <v>-11.34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166</v>
      </c>
      <c r="AU295" s="194" t="s">
        <v>82</v>
      </c>
      <c r="AV295" s="14" t="s">
        <v>82</v>
      </c>
      <c r="AW295" s="14" t="s">
        <v>34</v>
      </c>
      <c r="AX295" s="14" t="s">
        <v>72</v>
      </c>
      <c r="AY295" s="194" t="s">
        <v>154</v>
      </c>
    </row>
    <row r="296" s="14" customFormat="1">
      <c r="A296" s="14"/>
      <c r="B296" s="193"/>
      <c r="C296" s="14"/>
      <c r="D296" s="186" t="s">
        <v>166</v>
      </c>
      <c r="E296" s="194" t="s">
        <v>3</v>
      </c>
      <c r="F296" s="195" t="s">
        <v>2282</v>
      </c>
      <c r="G296" s="14"/>
      <c r="H296" s="196">
        <v>39.018999999999998</v>
      </c>
      <c r="I296" s="197"/>
      <c r="J296" s="14"/>
      <c r="K296" s="14"/>
      <c r="L296" s="193"/>
      <c r="M296" s="198"/>
      <c r="N296" s="199"/>
      <c r="O296" s="199"/>
      <c r="P296" s="199"/>
      <c r="Q296" s="199"/>
      <c r="R296" s="199"/>
      <c r="S296" s="199"/>
      <c r="T296" s="20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4" t="s">
        <v>166</v>
      </c>
      <c r="AU296" s="194" t="s">
        <v>82</v>
      </c>
      <c r="AV296" s="14" t="s">
        <v>82</v>
      </c>
      <c r="AW296" s="14" t="s">
        <v>34</v>
      </c>
      <c r="AX296" s="14" t="s">
        <v>72</v>
      </c>
      <c r="AY296" s="194" t="s">
        <v>154</v>
      </c>
    </row>
    <row r="297" s="14" customFormat="1">
      <c r="A297" s="14"/>
      <c r="B297" s="193"/>
      <c r="C297" s="14"/>
      <c r="D297" s="186" t="s">
        <v>166</v>
      </c>
      <c r="E297" s="194" t="s">
        <v>3</v>
      </c>
      <c r="F297" s="195" t="s">
        <v>2283</v>
      </c>
      <c r="G297" s="14"/>
      <c r="H297" s="196">
        <v>-4.9349999999999996</v>
      </c>
      <c r="I297" s="197"/>
      <c r="J297" s="14"/>
      <c r="K297" s="14"/>
      <c r="L297" s="193"/>
      <c r="M297" s="198"/>
      <c r="N297" s="199"/>
      <c r="O297" s="199"/>
      <c r="P297" s="199"/>
      <c r="Q297" s="199"/>
      <c r="R297" s="199"/>
      <c r="S297" s="199"/>
      <c r="T297" s="20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4" t="s">
        <v>166</v>
      </c>
      <c r="AU297" s="194" t="s">
        <v>82</v>
      </c>
      <c r="AV297" s="14" t="s">
        <v>82</v>
      </c>
      <c r="AW297" s="14" t="s">
        <v>34</v>
      </c>
      <c r="AX297" s="14" t="s">
        <v>72</v>
      </c>
      <c r="AY297" s="194" t="s">
        <v>154</v>
      </c>
    </row>
    <row r="298" s="15" customFormat="1">
      <c r="A298" s="15"/>
      <c r="B298" s="201"/>
      <c r="C298" s="15"/>
      <c r="D298" s="186" t="s">
        <v>166</v>
      </c>
      <c r="E298" s="202" t="s">
        <v>3</v>
      </c>
      <c r="F298" s="203" t="s">
        <v>171</v>
      </c>
      <c r="G298" s="15"/>
      <c r="H298" s="204">
        <v>207.70599999999999</v>
      </c>
      <c r="I298" s="205"/>
      <c r="J298" s="15"/>
      <c r="K298" s="15"/>
      <c r="L298" s="201"/>
      <c r="M298" s="206"/>
      <c r="N298" s="207"/>
      <c r="O298" s="207"/>
      <c r="P298" s="207"/>
      <c r="Q298" s="207"/>
      <c r="R298" s="207"/>
      <c r="S298" s="207"/>
      <c r="T298" s="20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2" t="s">
        <v>166</v>
      </c>
      <c r="AU298" s="202" t="s">
        <v>82</v>
      </c>
      <c r="AV298" s="15" t="s">
        <v>162</v>
      </c>
      <c r="AW298" s="15" t="s">
        <v>34</v>
      </c>
      <c r="AX298" s="15" t="s">
        <v>80</v>
      </c>
      <c r="AY298" s="202" t="s">
        <v>154</v>
      </c>
    </row>
    <row r="299" s="2" customFormat="1" ht="37.8" customHeight="1">
      <c r="A299" s="40"/>
      <c r="B299" s="166"/>
      <c r="C299" s="167" t="s">
        <v>534</v>
      </c>
      <c r="D299" s="167" t="s">
        <v>157</v>
      </c>
      <c r="E299" s="168" t="s">
        <v>2284</v>
      </c>
      <c r="F299" s="169" t="s">
        <v>2285</v>
      </c>
      <c r="G299" s="170" t="s">
        <v>186</v>
      </c>
      <c r="H299" s="171">
        <v>222.91800000000001</v>
      </c>
      <c r="I299" s="172"/>
      <c r="J299" s="173">
        <f>ROUND(I299*H299,2)</f>
        <v>0</v>
      </c>
      <c r="K299" s="169" t="s">
        <v>161</v>
      </c>
      <c r="L299" s="41"/>
      <c r="M299" s="174" t="s">
        <v>3</v>
      </c>
      <c r="N299" s="175" t="s">
        <v>43</v>
      </c>
      <c r="O299" s="74"/>
      <c r="P299" s="176">
        <f>O299*H299</f>
        <v>0</v>
      </c>
      <c r="Q299" s="176">
        <v>0.0044600000000000004</v>
      </c>
      <c r="R299" s="176">
        <f>Q299*H299</f>
        <v>0.99421428000000012</v>
      </c>
      <c r="S299" s="176">
        <v>0</v>
      </c>
      <c r="T299" s="17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78" t="s">
        <v>162</v>
      </c>
      <c r="AT299" s="178" t="s">
        <v>157</v>
      </c>
      <c r="AU299" s="178" t="s">
        <v>82</v>
      </c>
      <c r="AY299" s="21" t="s">
        <v>154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21" t="s">
        <v>80</v>
      </c>
      <c r="BK299" s="179">
        <f>ROUND(I299*H299,2)</f>
        <v>0</v>
      </c>
      <c r="BL299" s="21" t="s">
        <v>162</v>
      </c>
      <c r="BM299" s="178" t="s">
        <v>2286</v>
      </c>
    </row>
    <row r="300" s="2" customFormat="1">
      <c r="A300" s="40"/>
      <c r="B300" s="41"/>
      <c r="C300" s="40"/>
      <c r="D300" s="180" t="s">
        <v>164</v>
      </c>
      <c r="E300" s="40"/>
      <c r="F300" s="181" t="s">
        <v>2287</v>
      </c>
      <c r="G300" s="40"/>
      <c r="H300" s="40"/>
      <c r="I300" s="182"/>
      <c r="J300" s="40"/>
      <c r="K300" s="40"/>
      <c r="L300" s="41"/>
      <c r="M300" s="183"/>
      <c r="N300" s="184"/>
      <c r="O300" s="74"/>
      <c r="P300" s="74"/>
      <c r="Q300" s="74"/>
      <c r="R300" s="74"/>
      <c r="S300" s="74"/>
      <c r="T300" s="75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21" t="s">
        <v>164</v>
      </c>
      <c r="AU300" s="21" t="s">
        <v>82</v>
      </c>
    </row>
    <row r="301" s="13" customFormat="1">
      <c r="A301" s="13"/>
      <c r="B301" s="185"/>
      <c r="C301" s="13"/>
      <c r="D301" s="186" t="s">
        <v>166</v>
      </c>
      <c r="E301" s="187" t="s">
        <v>3</v>
      </c>
      <c r="F301" s="188" t="s">
        <v>195</v>
      </c>
      <c r="G301" s="13"/>
      <c r="H301" s="187" t="s">
        <v>3</v>
      </c>
      <c r="I301" s="189"/>
      <c r="J301" s="13"/>
      <c r="K301" s="13"/>
      <c r="L301" s="185"/>
      <c r="M301" s="190"/>
      <c r="N301" s="191"/>
      <c r="O301" s="191"/>
      <c r="P301" s="191"/>
      <c r="Q301" s="191"/>
      <c r="R301" s="191"/>
      <c r="S301" s="191"/>
      <c r="T301" s="19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7" t="s">
        <v>166</v>
      </c>
      <c r="AU301" s="187" t="s">
        <v>82</v>
      </c>
      <c r="AV301" s="13" t="s">
        <v>80</v>
      </c>
      <c r="AW301" s="13" t="s">
        <v>34</v>
      </c>
      <c r="AX301" s="13" t="s">
        <v>72</v>
      </c>
      <c r="AY301" s="187" t="s">
        <v>154</v>
      </c>
    </row>
    <row r="302" s="14" customFormat="1">
      <c r="A302" s="14"/>
      <c r="B302" s="193"/>
      <c r="C302" s="14"/>
      <c r="D302" s="186" t="s">
        <v>166</v>
      </c>
      <c r="E302" s="194" t="s">
        <v>3</v>
      </c>
      <c r="F302" s="195" t="s">
        <v>2279</v>
      </c>
      <c r="G302" s="14"/>
      <c r="H302" s="196">
        <v>43.247999999999998</v>
      </c>
      <c r="I302" s="197"/>
      <c r="J302" s="14"/>
      <c r="K302" s="14"/>
      <c r="L302" s="193"/>
      <c r="M302" s="198"/>
      <c r="N302" s="199"/>
      <c r="O302" s="199"/>
      <c r="P302" s="199"/>
      <c r="Q302" s="199"/>
      <c r="R302" s="199"/>
      <c r="S302" s="199"/>
      <c r="T302" s="20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4" t="s">
        <v>166</v>
      </c>
      <c r="AU302" s="194" t="s">
        <v>82</v>
      </c>
      <c r="AV302" s="14" t="s">
        <v>82</v>
      </c>
      <c r="AW302" s="14" t="s">
        <v>34</v>
      </c>
      <c r="AX302" s="14" t="s">
        <v>72</v>
      </c>
      <c r="AY302" s="194" t="s">
        <v>154</v>
      </c>
    </row>
    <row r="303" s="14" customFormat="1">
      <c r="A303" s="14"/>
      <c r="B303" s="193"/>
      <c r="C303" s="14"/>
      <c r="D303" s="186" t="s">
        <v>166</v>
      </c>
      <c r="E303" s="194" t="s">
        <v>3</v>
      </c>
      <c r="F303" s="195" t="s">
        <v>2288</v>
      </c>
      <c r="G303" s="14"/>
      <c r="H303" s="196">
        <v>20.670000000000002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166</v>
      </c>
      <c r="AU303" s="194" t="s">
        <v>82</v>
      </c>
      <c r="AV303" s="14" t="s">
        <v>82</v>
      </c>
      <c r="AW303" s="14" t="s">
        <v>34</v>
      </c>
      <c r="AX303" s="14" t="s">
        <v>72</v>
      </c>
      <c r="AY303" s="194" t="s">
        <v>154</v>
      </c>
    </row>
    <row r="304" s="14" customFormat="1">
      <c r="A304" s="14"/>
      <c r="B304" s="193"/>
      <c r="C304" s="14"/>
      <c r="D304" s="186" t="s">
        <v>166</v>
      </c>
      <c r="E304" s="194" t="s">
        <v>3</v>
      </c>
      <c r="F304" s="195" t="s">
        <v>2289</v>
      </c>
      <c r="G304" s="14"/>
      <c r="H304" s="196">
        <v>17.172000000000001</v>
      </c>
      <c r="I304" s="197"/>
      <c r="J304" s="14"/>
      <c r="K304" s="14"/>
      <c r="L304" s="193"/>
      <c r="M304" s="198"/>
      <c r="N304" s="199"/>
      <c r="O304" s="199"/>
      <c r="P304" s="199"/>
      <c r="Q304" s="199"/>
      <c r="R304" s="199"/>
      <c r="S304" s="199"/>
      <c r="T304" s="20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4" t="s">
        <v>166</v>
      </c>
      <c r="AU304" s="194" t="s">
        <v>82</v>
      </c>
      <c r="AV304" s="14" t="s">
        <v>82</v>
      </c>
      <c r="AW304" s="14" t="s">
        <v>34</v>
      </c>
      <c r="AX304" s="14" t="s">
        <v>72</v>
      </c>
      <c r="AY304" s="194" t="s">
        <v>154</v>
      </c>
    </row>
    <row r="305" s="14" customFormat="1">
      <c r="A305" s="14"/>
      <c r="B305" s="193"/>
      <c r="C305" s="14"/>
      <c r="D305" s="186" t="s">
        <v>166</v>
      </c>
      <c r="E305" s="194" t="s">
        <v>3</v>
      </c>
      <c r="F305" s="195" t="s">
        <v>2290</v>
      </c>
      <c r="G305" s="14"/>
      <c r="H305" s="196">
        <v>9.3330000000000002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166</v>
      </c>
      <c r="AU305" s="194" t="s">
        <v>82</v>
      </c>
      <c r="AV305" s="14" t="s">
        <v>82</v>
      </c>
      <c r="AW305" s="14" t="s">
        <v>34</v>
      </c>
      <c r="AX305" s="14" t="s">
        <v>72</v>
      </c>
      <c r="AY305" s="194" t="s">
        <v>154</v>
      </c>
    </row>
    <row r="306" s="14" customFormat="1">
      <c r="A306" s="14"/>
      <c r="B306" s="193"/>
      <c r="C306" s="14"/>
      <c r="D306" s="186" t="s">
        <v>166</v>
      </c>
      <c r="E306" s="194" t="s">
        <v>3</v>
      </c>
      <c r="F306" s="195" t="s">
        <v>2291</v>
      </c>
      <c r="G306" s="14"/>
      <c r="H306" s="196">
        <v>21.036000000000001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166</v>
      </c>
      <c r="AU306" s="194" t="s">
        <v>82</v>
      </c>
      <c r="AV306" s="14" t="s">
        <v>82</v>
      </c>
      <c r="AW306" s="14" t="s">
        <v>34</v>
      </c>
      <c r="AX306" s="14" t="s">
        <v>72</v>
      </c>
      <c r="AY306" s="194" t="s">
        <v>154</v>
      </c>
    </row>
    <row r="307" s="15" customFormat="1">
      <c r="A307" s="15"/>
      <c r="B307" s="201"/>
      <c r="C307" s="15"/>
      <c r="D307" s="186" t="s">
        <v>166</v>
      </c>
      <c r="E307" s="202" t="s">
        <v>3</v>
      </c>
      <c r="F307" s="203" t="s">
        <v>171</v>
      </c>
      <c r="G307" s="15"/>
      <c r="H307" s="204">
        <v>111.459</v>
      </c>
      <c r="I307" s="205"/>
      <c r="J307" s="15"/>
      <c r="K307" s="15"/>
      <c r="L307" s="201"/>
      <c r="M307" s="206"/>
      <c r="N307" s="207"/>
      <c r="O307" s="207"/>
      <c r="P307" s="207"/>
      <c r="Q307" s="207"/>
      <c r="R307" s="207"/>
      <c r="S307" s="207"/>
      <c r="T307" s="20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2" t="s">
        <v>166</v>
      </c>
      <c r="AU307" s="202" t="s">
        <v>82</v>
      </c>
      <c r="AV307" s="15" t="s">
        <v>162</v>
      </c>
      <c r="AW307" s="15" t="s">
        <v>34</v>
      </c>
      <c r="AX307" s="15" t="s">
        <v>80</v>
      </c>
      <c r="AY307" s="202" t="s">
        <v>154</v>
      </c>
    </row>
    <row r="308" s="14" customFormat="1">
      <c r="A308" s="14"/>
      <c r="B308" s="193"/>
      <c r="C308" s="14"/>
      <c r="D308" s="186" t="s">
        <v>166</v>
      </c>
      <c r="E308" s="14"/>
      <c r="F308" s="195" t="s">
        <v>2292</v>
      </c>
      <c r="G308" s="14"/>
      <c r="H308" s="196">
        <v>222.91800000000001</v>
      </c>
      <c r="I308" s="197"/>
      <c r="J308" s="14"/>
      <c r="K308" s="14"/>
      <c r="L308" s="193"/>
      <c r="M308" s="198"/>
      <c r="N308" s="199"/>
      <c r="O308" s="199"/>
      <c r="P308" s="199"/>
      <c r="Q308" s="199"/>
      <c r="R308" s="199"/>
      <c r="S308" s="199"/>
      <c r="T308" s="20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4" t="s">
        <v>166</v>
      </c>
      <c r="AU308" s="194" t="s">
        <v>82</v>
      </c>
      <c r="AV308" s="14" t="s">
        <v>82</v>
      </c>
      <c r="AW308" s="14" t="s">
        <v>4</v>
      </c>
      <c r="AX308" s="14" t="s">
        <v>80</v>
      </c>
      <c r="AY308" s="194" t="s">
        <v>154</v>
      </c>
    </row>
    <row r="309" s="2" customFormat="1" ht="24.15" customHeight="1">
      <c r="A309" s="40"/>
      <c r="B309" s="166"/>
      <c r="C309" s="167" t="s">
        <v>541</v>
      </c>
      <c r="D309" s="167" t="s">
        <v>157</v>
      </c>
      <c r="E309" s="168" t="s">
        <v>1305</v>
      </c>
      <c r="F309" s="169" t="s">
        <v>1306</v>
      </c>
      <c r="G309" s="170" t="s">
        <v>174</v>
      </c>
      <c r="H309" s="171">
        <v>2.7530000000000001</v>
      </c>
      <c r="I309" s="172"/>
      <c r="J309" s="173">
        <f>ROUND(I309*H309,2)</f>
        <v>0</v>
      </c>
      <c r="K309" s="169" t="s">
        <v>3</v>
      </c>
      <c r="L309" s="41"/>
      <c r="M309" s="174" t="s">
        <v>3</v>
      </c>
      <c r="N309" s="175" t="s">
        <v>43</v>
      </c>
      <c r="O309" s="74"/>
      <c r="P309" s="176">
        <f>O309*H309</f>
        <v>0</v>
      </c>
      <c r="Q309" s="176">
        <v>2.5018699999999998</v>
      </c>
      <c r="R309" s="176">
        <f>Q309*H309</f>
        <v>6.8876481099999998</v>
      </c>
      <c r="S309" s="176">
        <v>0</v>
      </c>
      <c r="T309" s="17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78" t="s">
        <v>162</v>
      </c>
      <c r="AT309" s="178" t="s">
        <v>157</v>
      </c>
      <c r="AU309" s="178" t="s">
        <v>82</v>
      </c>
      <c r="AY309" s="21" t="s">
        <v>154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1" t="s">
        <v>80</v>
      </c>
      <c r="BK309" s="179">
        <f>ROUND(I309*H309,2)</f>
        <v>0</v>
      </c>
      <c r="BL309" s="21" t="s">
        <v>162</v>
      </c>
      <c r="BM309" s="178" t="s">
        <v>2293</v>
      </c>
    </row>
    <row r="310" s="13" customFormat="1">
      <c r="A310" s="13"/>
      <c r="B310" s="185"/>
      <c r="C310" s="13"/>
      <c r="D310" s="186" t="s">
        <v>166</v>
      </c>
      <c r="E310" s="187" t="s">
        <v>3</v>
      </c>
      <c r="F310" s="188" t="s">
        <v>195</v>
      </c>
      <c r="G310" s="13"/>
      <c r="H310" s="187" t="s">
        <v>3</v>
      </c>
      <c r="I310" s="189"/>
      <c r="J310" s="13"/>
      <c r="K310" s="13"/>
      <c r="L310" s="185"/>
      <c r="M310" s="190"/>
      <c r="N310" s="191"/>
      <c r="O310" s="191"/>
      <c r="P310" s="191"/>
      <c r="Q310" s="191"/>
      <c r="R310" s="191"/>
      <c r="S310" s="191"/>
      <c r="T310" s="19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7" t="s">
        <v>166</v>
      </c>
      <c r="AU310" s="187" t="s">
        <v>82</v>
      </c>
      <c r="AV310" s="13" t="s">
        <v>80</v>
      </c>
      <c r="AW310" s="13" t="s">
        <v>34</v>
      </c>
      <c r="AX310" s="13" t="s">
        <v>72</v>
      </c>
      <c r="AY310" s="187" t="s">
        <v>154</v>
      </c>
    </row>
    <row r="311" s="14" customFormat="1">
      <c r="A311" s="14"/>
      <c r="B311" s="193"/>
      <c r="C311" s="14"/>
      <c r="D311" s="186" t="s">
        <v>166</v>
      </c>
      <c r="E311" s="194" t="s">
        <v>3</v>
      </c>
      <c r="F311" s="195" t="s">
        <v>2294</v>
      </c>
      <c r="G311" s="14"/>
      <c r="H311" s="196">
        <v>2.7530000000000001</v>
      </c>
      <c r="I311" s="197"/>
      <c r="J311" s="14"/>
      <c r="K311" s="14"/>
      <c r="L311" s="193"/>
      <c r="M311" s="198"/>
      <c r="N311" s="199"/>
      <c r="O311" s="199"/>
      <c r="P311" s="199"/>
      <c r="Q311" s="199"/>
      <c r="R311" s="199"/>
      <c r="S311" s="199"/>
      <c r="T311" s="20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4" t="s">
        <v>166</v>
      </c>
      <c r="AU311" s="194" t="s">
        <v>82</v>
      </c>
      <c r="AV311" s="14" t="s">
        <v>82</v>
      </c>
      <c r="AW311" s="14" t="s">
        <v>34</v>
      </c>
      <c r="AX311" s="14" t="s">
        <v>80</v>
      </c>
      <c r="AY311" s="194" t="s">
        <v>154</v>
      </c>
    </row>
    <row r="312" s="2" customFormat="1" ht="37.8" customHeight="1">
      <c r="A312" s="40"/>
      <c r="B312" s="166"/>
      <c r="C312" s="167" t="s">
        <v>546</v>
      </c>
      <c r="D312" s="167" t="s">
        <v>157</v>
      </c>
      <c r="E312" s="168" t="s">
        <v>1313</v>
      </c>
      <c r="F312" s="169" t="s">
        <v>1314</v>
      </c>
      <c r="G312" s="170" t="s">
        <v>174</v>
      </c>
      <c r="H312" s="171">
        <v>2.7530000000000001</v>
      </c>
      <c r="I312" s="172"/>
      <c r="J312" s="173">
        <f>ROUND(I312*H312,2)</f>
        <v>0</v>
      </c>
      <c r="K312" s="169" t="s">
        <v>161</v>
      </c>
      <c r="L312" s="41"/>
      <c r="M312" s="174" t="s">
        <v>3</v>
      </c>
      <c r="N312" s="175" t="s">
        <v>43</v>
      </c>
      <c r="O312" s="74"/>
      <c r="P312" s="176">
        <f>O312*H312</f>
        <v>0</v>
      </c>
      <c r="Q312" s="176">
        <v>0.00091</v>
      </c>
      <c r="R312" s="176">
        <f>Q312*H312</f>
        <v>0.0025052300000000002</v>
      </c>
      <c r="S312" s="176">
        <v>0</v>
      </c>
      <c r="T312" s="17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178" t="s">
        <v>162</v>
      </c>
      <c r="AT312" s="178" t="s">
        <v>157</v>
      </c>
      <c r="AU312" s="178" t="s">
        <v>82</v>
      </c>
      <c r="AY312" s="21" t="s">
        <v>154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21" t="s">
        <v>80</v>
      </c>
      <c r="BK312" s="179">
        <f>ROUND(I312*H312,2)</f>
        <v>0</v>
      </c>
      <c r="BL312" s="21" t="s">
        <v>162</v>
      </c>
      <c r="BM312" s="178" t="s">
        <v>2295</v>
      </c>
    </row>
    <row r="313" s="2" customFormat="1">
      <c r="A313" s="40"/>
      <c r="B313" s="41"/>
      <c r="C313" s="40"/>
      <c r="D313" s="180" t="s">
        <v>164</v>
      </c>
      <c r="E313" s="40"/>
      <c r="F313" s="181" t="s">
        <v>1316</v>
      </c>
      <c r="G313" s="40"/>
      <c r="H313" s="40"/>
      <c r="I313" s="182"/>
      <c r="J313" s="40"/>
      <c r="K313" s="40"/>
      <c r="L313" s="41"/>
      <c r="M313" s="183"/>
      <c r="N313" s="184"/>
      <c r="O313" s="74"/>
      <c r="P313" s="74"/>
      <c r="Q313" s="74"/>
      <c r="R313" s="74"/>
      <c r="S313" s="74"/>
      <c r="T313" s="75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21" t="s">
        <v>164</v>
      </c>
      <c r="AU313" s="21" t="s">
        <v>82</v>
      </c>
    </row>
    <row r="314" s="13" customFormat="1">
      <c r="A314" s="13"/>
      <c r="B314" s="185"/>
      <c r="C314" s="13"/>
      <c r="D314" s="186" t="s">
        <v>166</v>
      </c>
      <c r="E314" s="187" t="s">
        <v>3</v>
      </c>
      <c r="F314" s="188" t="s">
        <v>195</v>
      </c>
      <c r="G314" s="13"/>
      <c r="H314" s="187" t="s">
        <v>3</v>
      </c>
      <c r="I314" s="189"/>
      <c r="J314" s="13"/>
      <c r="K314" s="13"/>
      <c r="L314" s="185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7" t="s">
        <v>166</v>
      </c>
      <c r="AU314" s="187" t="s">
        <v>82</v>
      </c>
      <c r="AV314" s="13" t="s">
        <v>80</v>
      </c>
      <c r="AW314" s="13" t="s">
        <v>34</v>
      </c>
      <c r="AX314" s="13" t="s">
        <v>72</v>
      </c>
      <c r="AY314" s="187" t="s">
        <v>154</v>
      </c>
    </row>
    <row r="315" s="14" customFormat="1">
      <c r="A315" s="14"/>
      <c r="B315" s="193"/>
      <c r="C315" s="14"/>
      <c r="D315" s="186" t="s">
        <v>166</v>
      </c>
      <c r="E315" s="194" t="s">
        <v>3</v>
      </c>
      <c r="F315" s="195" t="s">
        <v>2294</v>
      </c>
      <c r="G315" s="14"/>
      <c r="H315" s="196">
        <v>2.7530000000000001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166</v>
      </c>
      <c r="AU315" s="194" t="s">
        <v>82</v>
      </c>
      <c r="AV315" s="14" t="s">
        <v>82</v>
      </c>
      <c r="AW315" s="14" t="s">
        <v>34</v>
      </c>
      <c r="AX315" s="14" t="s">
        <v>80</v>
      </c>
      <c r="AY315" s="194" t="s">
        <v>154</v>
      </c>
    </row>
    <row r="316" s="12" customFormat="1" ht="22.8" customHeight="1">
      <c r="A316" s="12"/>
      <c r="B316" s="153"/>
      <c r="C316" s="12"/>
      <c r="D316" s="154" t="s">
        <v>71</v>
      </c>
      <c r="E316" s="164" t="s">
        <v>155</v>
      </c>
      <c r="F316" s="164" t="s">
        <v>156</v>
      </c>
      <c r="G316" s="12"/>
      <c r="H316" s="12"/>
      <c r="I316" s="156"/>
      <c r="J316" s="165">
        <f>BK316</f>
        <v>0</v>
      </c>
      <c r="K316" s="12"/>
      <c r="L316" s="153"/>
      <c r="M316" s="158"/>
      <c r="N316" s="159"/>
      <c r="O316" s="159"/>
      <c r="P316" s="160">
        <f>SUM(P317:P328)</f>
        <v>0</v>
      </c>
      <c r="Q316" s="159"/>
      <c r="R316" s="160">
        <f>SUM(R317:R328)</f>
        <v>0.0125218</v>
      </c>
      <c r="S316" s="159"/>
      <c r="T316" s="161">
        <f>SUM(T317:T328)</f>
        <v>0.024399999999999998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4" t="s">
        <v>80</v>
      </c>
      <c r="AT316" s="162" t="s">
        <v>71</v>
      </c>
      <c r="AU316" s="162" t="s">
        <v>80</v>
      </c>
      <c r="AY316" s="154" t="s">
        <v>154</v>
      </c>
      <c r="BK316" s="163">
        <f>SUM(BK317:BK328)</f>
        <v>0</v>
      </c>
    </row>
    <row r="317" s="2" customFormat="1" ht="37.8" customHeight="1">
      <c r="A317" s="40"/>
      <c r="B317" s="166"/>
      <c r="C317" s="167" t="s">
        <v>555</v>
      </c>
      <c r="D317" s="167" t="s">
        <v>157</v>
      </c>
      <c r="E317" s="168" t="s">
        <v>1390</v>
      </c>
      <c r="F317" s="169" t="s">
        <v>1391</v>
      </c>
      <c r="G317" s="170" t="s">
        <v>186</v>
      </c>
      <c r="H317" s="171">
        <v>64.739999999999995</v>
      </c>
      <c r="I317" s="172"/>
      <c r="J317" s="173">
        <f>ROUND(I317*H317,2)</f>
        <v>0</v>
      </c>
      <c r="K317" s="169" t="s">
        <v>161</v>
      </c>
      <c r="L317" s="41"/>
      <c r="M317" s="174" t="s">
        <v>3</v>
      </c>
      <c r="N317" s="175" t="s">
        <v>43</v>
      </c>
      <c r="O317" s="74"/>
      <c r="P317" s="176">
        <f>O317*H317</f>
        <v>0</v>
      </c>
      <c r="Q317" s="176">
        <v>0.00012999999999999999</v>
      </c>
      <c r="R317" s="176">
        <f>Q317*H317</f>
        <v>0.0084161999999999987</v>
      </c>
      <c r="S317" s="176">
        <v>0</v>
      </c>
      <c r="T317" s="17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178" t="s">
        <v>162</v>
      </c>
      <c r="AT317" s="178" t="s">
        <v>157</v>
      </c>
      <c r="AU317" s="178" t="s">
        <v>82</v>
      </c>
      <c r="AY317" s="21" t="s">
        <v>154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21" t="s">
        <v>80</v>
      </c>
      <c r="BK317" s="179">
        <f>ROUND(I317*H317,2)</f>
        <v>0</v>
      </c>
      <c r="BL317" s="21" t="s">
        <v>162</v>
      </c>
      <c r="BM317" s="178" t="s">
        <v>2296</v>
      </c>
    </row>
    <row r="318" s="2" customFormat="1">
      <c r="A318" s="40"/>
      <c r="B318" s="41"/>
      <c r="C318" s="40"/>
      <c r="D318" s="180" t="s">
        <v>164</v>
      </c>
      <c r="E318" s="40"/>
      <c r="F318" s="181" t="s">
        <v>1393</v>
      </c>
      <c r="G318" s="40"/>
      <c r="H318" s="40"/>
      <c r="I318" s="182"/>
      <c r="J318" s="40"/>
      <c r="K318" s="40"/>
      <c r="L318" s="41"/>
      <c r="M318" s="183"/>
      <c r="N318" s="184"/>
      <c r="O318" s="74"/>
      <c r="P318" s="74"/>
      <c r="Q318" s="74"/>
      <c r="R318" s="74"/>
      <c r="S318" s="74"/>
      <c r="T318" s="75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21" t="s">
        <v>164</v>
      </c>
      <c r="AU318" s="21" t="s">
        <v>82</v>
      </c>
    </row>
    <row r="319" s="14" customFormat="1">
      <c r="A319" s="14"/>
      <c r="B319" s="193"/>
      <c r="C319" s="14"/>
      <c r="D319" s="186" t="s">
        <v>166</v>
      </c>
      <c r="E319" s="194" t="s">
        <v>3</v>
      </c>
      <c r="F319" s="195" t="s">
        <v>2297</v>
      </c>
      <c r="G319" s="14"/>
      <c r="H319" s="196">
        <v>64.739999999999995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166</v>
      </c>
      <c r="AU319" s="194" t="s">
        <v>82</v>
      </c>
      <c r="AV319" s="14" t="s">
        <v>82</v>
      </c>
      <c r="AW319" s="14" t="s">
        <v>34</v>
      </c>
      <c r="AX319" s="14" t="s">
        <v>80</v>
      </c>
      <c r="AY319" s="194" t="s">
        <v>154</v>
      </c>
    </row>
    <row r="320" s="2" customFormat="1" ht="37.8" customHeight="1">
      <c r="A320" s="40"/>
      <c r="B320" s="166"/>
      <c r="C320" s="167" t="s">
        <v>564</v>
      </c>
      <c r="D320" s="167" t="s">
        <v>157</v>
      </c>
      <c r="E320" s="168" t="s">
        <v>1396</v>
      </c>
      <c r="F320" s="169" t="s">
        <v>1397</v>
      </c>
      <c r="G320" s="170" t="s">
        <v>186</v>
      </c>
      <c r="H320" s="171">
        <v>64.739999999999995</v>
      </c>
      <c r="I320" s="172"/>
      <c r="J320" s="173">
        <f>ROUND(I320*H320,2)</f>
        <v>0</v>
      </c>
      <c r="K320" s="169" t="s">
        <v>161</v>
      </c>
      <c r="L320" s="41"/>
      <c r="M320" s="174" t="s">
        <v>3</v>
      </c>
      <c r="N320" s="175" t="s">
        <v>43</v>
      </c>
      <c r="O320" s="74"/>
      <c r="P320" s="176">
        <f>O320*H320</f>
        <v>0</v>
      </c>
      <c r="Q320" s="176">
        <v>4.0000000000000003E-05</v>
      </c>
      <c r="R320" s="176">
        <f>Q320*H320</f>
        <v>0.0025896000000000001</v>
      </c>
      <c r="S320" s="176">
        <v>0</v>
      </c>
      <c r="T320" s="17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178" t="s">
        <v>162</v>
      </c>
      <c r="AT320" s="178" t="s">
        <v>157</v>
      </c>
      <c r="AU320" s="178" t="s">
        <v>82</v>
      </c>
      <c r="AY320" s="21" t="s">
        <v>154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21" t="s">
        <v>80</v>
      </c>
      <c r="BK320" s="179">
        <f>ROUND(I320*H320,2)</f>
        <v>0</v>
      </c>
      <c r="BL320" s="21" t="s">
        <v>162</v>
      </c>
      <c r="BM320" s="178" t="s">
        <v>2298</v>
      </c>
    </row>
    <row r="321" s="2" customFormat="1">
      <c r="A321" s="40"/>
      <c r="B321" s="41"/>
      <c r="C321" s="40"/>
      <c r="D321" s="180" t="s">
        <v>164</v>
      </c>
      <c r="E321" s="40"/>
      <c r="F321" s="181" t="s">
        <v>1399</v>
      </c>
      <c r="G321" s="40"/>
      <c r="H321" s="40"/>
      <c r="I321" s="182"/>
      <c r="J321" s="40"/>
      <c r="K321" s="40"/>
      <c r="L321" s="41"/>
      <c r="M321" s="183"/>
      <c r="N321" s="184"/>
      <c r="O321" s="74"/>
      <c r="P321" s="74"/>
      <c r="Q321" s="74"/>
      <c r="R321" s="74"/>
      <c r="S321" s="74"/>
      <c r="T321" s="75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21" t="s">
        <v>164</v>
      </c>
      <c r="AU321" s="21" t="s">
        <v>82</v>
      </c>
    </row>
    <row r="322" s="2" customFormat="1" ht="33" customHeight="1">
      <c r="A322" s="40"/>
      <c r="B322" s="166"/>
      <c r="C322" s="167" t="s">
        <v>572</v>
      </c>
      <c r="D322" s="167" t="s">
        <v>157</v>
      </c>
      <c r="E322" s="168" t="s">
        <v>2299</v>
      </c>
      <c r="F322" s="169" t="s">
        <v>2300</v>
      </c>
      <c r="G322" s="170" t="s">
        <v>317</v>
      </c>
      <c r="H322" s="171">
        <v>27</v>
      </c>
      <c r="I322" s="172"/>
      <c r="J322" s="173">
        <f>ROUND(I322*H322,2)</f>
        <v>0</v>
      </c>
      <c r="K322" s="169" t="s">
        <v>161</v>
      </c>
      <c r="L322" s="41"/>
      <c r="M322" s="174" t="s">
        <v>3</v>
      </c>
      <c r="N322" s="175" t="s">
        <v>43</v>
      </c>
      <c r="O322" s="74"/>
      <c r="P322" s="176">
        <f>O322*H322</f>
        <v>0</v>
      </c>
      <c r="Q322" s="176">
        <v>2.0000000000000002E-05</v>
      </c>
      <c r="R322" s="176">
        <f>Q322*H322</f>
        <v>0.00054000000000000001</v>
      </c>
      <c r="S322" s="176">
        <v>0</v>
      </c>
      <c r="T322" s="17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178" t="s">
        <v>162</v>
      </c>
      <c r="AT322" s="178" t="s">
        <v>157</v>
      </c>
      <c r="AU322" s="178" t="s">
        <v>82</v>
      </c>
      <c r="AY322" s="21" t="s">
        <v>154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21" t="s">
        <v>80</v>
      </c>
      <c r="BK322" s="179">
        <f>ROUND(I322*H322,2)</f>
        <v>0</v>
      </c>
      <c r="BL322" s="21" t="s">
        <v>162</v>
      </c>
      <c r="BM322" s="178" t="s">
        <v>2301</v>
      </c>
    </row>
    <row r="323" s="2" customFormat="1">
      <c r="A323" s="40"/>
      <c r="B323" s="41"/>
      <c r="C323" s="40"/>
      <c r="D323" s="180" t="s">
        <v>164</v>
      </c>
      <c r="E323" s="40"/>
      <c r="F323" s="181" t="s">
        <v>2302</v>
      </c>
      <c r="G323" s="40"/>
      <c r="H323" s="40"/>
      <c r="I323" s="182"/>
      <c r="J323" s="40"/>
      <c r="K323" s="40"/>
      <c r="L323" s="41"/>
      <c r="M323" s="183"/>
      <c r="N323" s="184"/>
      <c r="O323" s="74"/>
      <c r="P323" s="74"/>
      <c r="Q323" s="74"/>
      <c r="R323" s="74"/>
      <c r="S323" s="74"/>
      <c r="T323" s="75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21" t="s">
        <v>164</v>
      </c>
      <c r="AU323" s="21" t="s">
        <v>82</v>
      </c>
    </row>
    <row r="324" s="13" customFormat="1">
      <c r="A324" s="13"/>
      <c r="B324" s="185"/>
      <c r="C324" s="13"/>
      <c r="D324" s="186" t="s">
        <v>166</v>
      </c>
      <c r="E324" s="187" t="s">
        <v>3</v>
      </c>
      <c r="F324" s="188" t="s">
        <v>2303</v>
      </c>
      <c r="G324" s="13"/>
      <c r="H324" s="187" t="s">
        <v>3</v>
      </c>
      <c r="I324" s="189"/>
      <c r="J324" s="13"/>
      <c r="K324" s="13"/>
      <c r="L324" s="185"/>
      <c r="M324" s="190"/>
      <c r="N324" s="191"/>
      <c r="O324" s="191"/>
      <c r="P324" s="191"/>
      <c r="Q324" s="191"/>
      <c r="R324" s="191"/>
      <c r="S324" s="191"/>
      <c r="T324" s="19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166</v>
      </c>
      <c r="AU324" s="187" t="s">
        <v>82</v>
      </c>
      <c r="AV324" s="13" t="s">
        <v>80</v>
      </c>
      <c r="AW324" s="13" t="s">
        <v>34</v>
      </c>
      <c r="AX324" s="13" t="s">
        <v>72</v>
      </c>
      <c r="AY324" s="187" t="s">
        <v>154</v>
      </c>
    </row>
    <row r="325" s="14" customFormat="1">
      <c r="A325" s="14"/>
      <c r="B325" s="193"/>
      <c r="C325" s="14"/>
      <c r="D325" s="186" t="s">
        <v>166</v>
      </c>
      <c r="E325" s="194" t="s">
        <v>3</v>
      </c>
      <c r="F325" s="195" t="s">
        <v>2304</v>
      </c>
      <c r="G325" s="14"/>
      <c r="H325" s="196">
        <v>27</v>
      </c>
      <c r="I325" s="197"/>
      <c r="J325" s="14"/>
      <c r="K325" s="14"/>
      <c r="L325" s="193"/>
      <c r="M325" s="198"/>
      <c r="N325" s="199"/>
      <c r="O325" s="199"/>
      <c r="P325" s="199"/>
      <c r="Q325" s="199"/>
      <c r="R325" s="199"/>
      <c r="S325" s="199"/>
      <c r="T325" s="20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4" t="s">
        <v>166</v>
      </c>
      <c r="AU325" s="194" t="s">
        <v>82</v>
      </c>
      <c r="AV325" s="14" t="s">
        <v>82</v>
      </c>
      <c r="AW325" s="14" t="s">
        <v>34</v>
      </c>
      <c r="AX325" s="14" t="s">
        <v>80</v>
      </c>
      <c r="AY325" s="194" t="s">
        <v>154</v>
      </c>
    </row>
    <row r="326" s="2" customFormat="1" ht="24.15" customHeight="1">
      <c r="A326" s="40"/>
      <c r="B326" s="166"/>
      <c r="C326" s="167" t="s">
        <v>578</v>
      </c>
      <c r="D326" s="167" t="s">
        <v>157</v>
      </c>
      <c r="E326" s="168" t="s">
        <v>2305</v>
      </c>
      <c r="F326" s="169" t="s">
        <v>2306</v>
      </c>
      <c r="G326" s="170" t="s">
        <v>160</v>
      </c>
      <c r="H326" s="171">
        <v>24.399999999999999</v>
      </c>
      <c r="I326" s="172"/>
      <c r="J326" s="173">
        <f>ROUND(I326*H326,2)</f>
        <v>0</v>
      </c>
      <c r="K326" s="169" t="s">
        <v>161</v>
      </c>
      <c r="L326" s="41"/>
      <c r="M326" s="174" t="s">
        <v>3</v>
      </c>
      <c r="N326" s="175" t="s">
        <v>43</v>
      </c>
      <c r="O326" s="74"/>
      <c r="P326" s="176">
        <f>O326*H326</f>
        <v>0</v>
      </c>
      <c r="Q326" s="176">
        <v>4.0000000000000003E-05</v>
      </c>
      <c r="R326" s="176">
        <f>Q326*H326</f>
        <v>0.00097599999999999998</v>
      </c>
      <c r="S326" s="176">
        <v>0.001</v>
      </c>
      <c r="T326" s="177">
        <f>S326*H326</f>
        <v>0.024399999999999998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78" t="s">
        <v>162</v>
      </c>
      <c r="AT326" s="178" t="s">
        <v>157</v>
      </c>
      <c r="AU326" s="178" t="s">
        <v>82</v>
      </c>
      <c r="AY326" s="21" t="s">
        <v>154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21" t="s">
        <v>80</v>
      </c>
      <c r="BK326" s="179">
        <f>ROUND(I326*H326,2)</f>
        <v>0</v>
      </c>
      <c r="BL326" s="21" t="s">
        <v>162</v>
      </c>
      <c r="BM326" s="178" t="s">
        <v>2307</v>
      </c>
    </row>
    <row r="327" s="2" customFormat="1">
      <c r="A327" s="40"/>
      <c r="B327" s="41"/>
      <c r="C327" s="40"/>
      <c r="D327" s="180" t="s">
        <v>164</v>
      </c>
      <c r="E327" s="40"/>
      <c r="F327" s="181" t="s">
        <v>2308</v>
      </c>
      <c r="G327" s="40"/>
      <c r="H327" s="40"/>
      <c r="I327" s="182"/>
      <c r="J327" s="40"/>
      <c r="K327" s="40"/>
      <c r="L327" s="41"/>
      <c r="M327" s="183"/>
      <c r="N327" s="184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1" t="s">
        <v>164</v>
      </c>
      <c r="AU327" s="21" t="s">
        <v>82</v>
      </c>
    </row>
    <row r="328" s="14" customFormat="1">
      <c r="A328" s="14"/>
      <c r="B328" s="193"/>
      <c r="C328" s="14"/>
      <c r="D328" s="186" t="s">
        <v>166</v>
      </c>
      <c r="E328" s="194" t="s">
        <v>3</v>
      </c>
      <c r="F328" s="195" t="s">
        <v>2169</v>
      </c>
      <c r="G328" s="14"/>
      <c r="H328" s="196">
        <v>24.399999999999999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166</v>
      </c>
      <c r="AU328" s="194" t="s">
        <v>82</v>
      </c>
      <c r="AV328" s="14" t="s">
        <v>82</v>
      </c>
      <c r="AW328" s="14" t="s">
        <v>34</v>
      </c>
      <c r="AX328" s="14" t="s">
        <v>80</v>
      </c>
      <c r="AY328" s="194" t="s">
        <v>154</v>
      </c>
    </row>
    <row r="329" s="12" customFormat="1" ht="22.8" customHeight="1">
      <c r="A329" s="12"/>
      <c r="B329" s="153"/>
      <c r="C329" s="12"/>
      <c r="D329" s="154" t="s">
        <v>71</v>
      </c>
      <c r="E329" s="164" t="s">
        <v>430</v>
      </c>
      <c r="F329" s="164" t="s">
        <v>431</v>
      </c>
      <c r="G329" s="12"/>
      <c r="H329" s="12"/>
      <c r="I329" s="156"/>
      <c r="J329" s="165">
        <f>BK329</f>
        <v>0</v>
      </c>
      <c r="K329" s="12"/>
      <c r="L329" s="153"/>
      <c r="M329" s="158"/>
      <c r="N329" s="159"/>
      <c r="O329" s="159"/>
      <c r="P329" s="160">
        <f>SUM(P330:P338)</f>
        <v>0</v>
      </c>
      <c r="Q329" s="159"/>
      <c r="R329" s="160">
        <f>SUM(R330:R338)</f>
        <v>0</v>
      </c>
      <c r="S329" s="159"/>
      <c r="T329" s="161">
        <f>SUM(T330:T338)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54" t="s">
        <v>80</v>
      </c>
      <c r="AT329" s="162" t="s">
        <v>71</v>
      </c>
      <c r="AU329" s="162" t="s">
        <v>80</v>
      </c>
      <c r="AY329" s="154" t="s">
        <v>154</v>
      </c>
      <c r="BK329" s="163">
        <f>SUM(BK330:BK338)</f>
        <v>0</v>
      </c>
    </row>
    <row r="330" s="2" customFormat="1" ht="37.8" customHeight="1">
      <c r="A330" s="40"/>
      <c r="B330" s="166"/>
      <c r="C330" s="167" t="s">
        <v>586</v>
      </c>
      <c r="D330" s="167" t="s">
        <v>157</v>
      </c>
      <c r="E330" s="168" t="s">
        <v>1423</v>
      </c>
      <c r="F330" s="169" t="s">
        <v>1424</v>
      </c>
      <c r="G330" s="170" t="s">
        <v>435</v>
      </c>
      <c r="H330" s="171">
        <v>0.024</v>
      </c>
      <c r="I330" s="172"/>
      <c r="J330" s="173">
        <f>ROUND(I330*H330,2)</f>
        <v>0</v>
      </c>
      <c r="K330" s="169" t="s">
        <v>1425</v>
      </c>
      <c r="L330" s="41"/>
      <c r="M330" s="174" t="s">
        <v>3</v>
      </c>
      <c r="N330" s="175" t="s">
        <v>43</v>
      </c>
      <c r="O330" s="74"/>
      <c r="P330" s="176">
        <f>O330*H330</f>
        <v>0</v>
      </c>
      <c r="Q330" s="176">
        <v>0</v>
      </c>
      <c r="R330" s="176">
        <f>Q330*H330</f>
        <v>0</v>
      </c>
      <c r="S330" s="176">
        <v>0</v>
      </c>
      <c r="T330" s="17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178" t="s">
        <v>162</v>
      </c>
      <c r="AT330" s="178" t="s">
        <v>157</v>
      </c>
      <c r="AU330" s="178" t="s">
        <v>82</v>
      </c>
      <c r="AY330" s="21" t="s">
        <v>154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21" t="s">
        <v>80</v>
      </c>
      <c r="BK330" s="179">
        <f>ROUND(I330*H330,2)</f>
        <v>0</v>
      </c>
      <c r="BL330" s="21" t="s">
        <v>162</v>
      </c>
      <c r="BM330" s="178" t="s">
        <v>2309</v>
      </c>
    </row>
    <row r="331" s="2" customFormat="1">
      <c r="A331" s="40"/>
      <c r="B331" s="41"/>
      <c r="C331" s="40"/>
      <c r="D331" s="180" t="s">
        <v>164</v>
      </c>
      <c r="E331" s="40"/>
      <c r="F331" s="181" t="s">
        <v>1427</v>
      </c>
      <c r="G331" s="40"/>
      <c r="H331" s="40"/>
      <c r="I331" s="182"/>
      <c r="J331" s="40"/>
      <c r="K331" s="40"/>
      <c r="L331" s="41"/>
      <c r="M331" s="183"/>
      <c r="N331" s="184"/>
      <c r="O331" s="74"/>
      <c r="P331" s="74"/>
      <c r="Q331" s="74"/>
      <c r="R331" s="74"/>
      <c r="S331" s="74"/>
      <c r="T331" s="75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21" t="s">
        <v>164</v>
      </c>
      <c r="AU331" s="21" t="s">
        <v>82</v>
      </c>
    </row>
    <row r="332" s="2" customFormat="1" ht="24.15" customHeight="1">
      <c r="A332" s="40"/>
      <c r="B332" s="166"/>
      <c r="C332" s="167" t="s">
        <v>602</v>
      </c>
      <c r="D332" s="167" t="s">
        <v>157</v>
      </c>
      <c r="E332" s="168" t="s">
        <v>439</v>
      </c>
      <c r="F332" s="169" t="s">
        <v>440</v>
      </c>
      <c r="G332" s="170" t="s">
        <v>435</v>
      </c>
      <c r="H332" s="171">
        <v>0.024</v>
      </c>
      <c r="I332" s="172"/>
      <c r="J332" s="173">
        <f>ROUND(I332*H332,2)</f>
        <v>0</v>
      </c>
      <c r="K332" s="169" t="s">
        <v>161</v>
      </c>
      <c r="L332" s="41"/>
      <c r="M332" s="174" t="s">
        <v>3</v>
      </c>
      <c r="N332" s="175" t="s">
        <v>43</v>
      </c>
      <c r="O332" s="74"/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178" t="s">
        <v>162</v>
      </c>
      <c r="AT332" s="178" t="s">
        <v>157</v>
      </c>
      <c r="AU332" s="178" t="s">
        <v>82</v>
      </c>
      <c r="AY332" s="21" t="s">
        <v>154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21" t="s">
        <v>80</v>
      </c>
      <c r="BK332" s="179">
        <f>ROUND(I332*H332,2)</f>
        <v>0</v>
      </c>
      <c r="BL332" s="21" t="s">
        <v>162</v>
      </c>
      <c r="BM332" s="178" t="s">
        <v>2310</v>
      </c>
    </row>
    <row r="333" s="2" customFormat="1">
      <c r="A333" s="40"/>
      <c r="B333" s="41"/>
      <c r="C333" s="40"/>
      <c r="D333" s="180" t="s">
        <v>164</v>
      </c>
      <c r="E333" s="40"/>
      <c r="F333" s="181" t="s">
        <v>442</v>
      </c>
      <c r="G333" s="40"/>
      <c r="H333" s="40"/>
      <c r="I333" s="182"/>
      <c r="J333" s="40"/>
      <c r="K333" s="40"/>
      <c r="L333" s="41"/>
      <c r="M333" s="183"/>
      <c r="N333" s="184"/>
      <c r="O333" s="74"/>
      <c r="P333" s="74"/>
      <c r="Q333" s="74"/>
      <c r="R333" s="74"/>
      <c r="S333" s="74"/>
      <c r="T333" s="75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21" t="s">
        <v>164</v>
      </c>
      <c r="AU333" s="21" t="s">
        <v>82</v>
      </c>
    </row>
    <row r="334" s="2" customFormat="1" ht="24.15" customHeight="1">
      <c r="A334" s="40"/>
      <c r="B334" s="166"/>
      <c r="C334" s="167" t="s">
        <v>615</v>
      </c>
      <c r="D334" s="167" t="s">
        <v>157</v>
      </c>
      <c r="E334" s="168" t="s">
        <v>444</v>
      </c>
      <c r="F334" s="169" t="s">
        <v>445</v>
      </c>
      <c r="G334" s="170" t="s">
        <v>435</v>
      </c>
      <c r="H334" s="171">
        <v>0.23999999999999999</v>
      </c>
      <c r="I334" s="172"/>
      <c r="J334" s="173">
        <f>ROUND(I334*H334,2)</f>
        <v>0</v>
      </c>
      <c r="K334" s="169" t="s">
        <v>161</v>
      </c>
      <c r="L334" s="41"/>
      <c r="M334" s="174" t="s">
        <v>3</v>
      </c>
      <c r="N334" s="175" t="s">
        <v>43</v>
      </c>
      <c r="O334" s="74"/>
      <c r="P334" s="176">
        <f>O334*H334</f>
        <v>0</v>
      </c>
      <c r="Q334" s="176">
        <v>0</v>
      </c>
      <c r="R334" s="176">
        <f>Q334*H334</f>
        <v>0</v>
      </c>
      <c r="S334" s="176">
        <v>0</v>
      </c>
      <c r="T334" s="17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178" t="s">
        <v>162</v>
      </c>
      <c r="AT334" s="178" t="s">
        <v>157</v>
      </c>
      <c r="AU334" s="178" t="s">
        <v>82</v>
      </c>
      <c r="AY334" s="21" t="s">
        <v>154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21" t="s">
        <v>80</v>
      </c>
      <c r="BK334" s="179">
        <f>ROUND(I334*H334,2)</f>
        <v>0</v>
      </c>
      <c r="BL334" s="21" t="s">
        <v>162</v>
      </c>
      <c r="BM334" s="178" t="s">
        <v>2311</v>
      </c>
    </row>
    <row r="335" s="2" customFormat="1">
      <c r="A335" s="40"/>
      <c r="B335" s="41"/>
      <c r="C335" s="40"/>
      <c r="D335" s="180" t="s">
        <v>164</v>
      </c>
      <c r="E335" s="40"/>
      <c r="F335" s="181" t="s">
        <v>447</v>
      </c>
      <c r="G335" s="40"/>
      <c r="H335" s="40"/>
      <c r="I335" s="182"/>
      <c r="J335" s="40"/>
      <c r="K335" s="40"/>
      <c r="L335" s="41"/>
      <c r="M335" s="183"/>
      <c r="N335" s="184"/>
      <c r="O335" s="74"/>
      <c r="P335" s="74"/>
      <c r="Q335" s="74"/>
      <c r="R335" s="74"/>
      <c r="S335" s="74"/>
      <c r="T335" s="75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21" t="s">
        <v>164</v>
      </c>
      <c r="AU335" s="21" t="s">
        <v>82</v>
      </c>
    </row>
    <row r="336" s="14" customFormat="1">
      <c r="A336" s="14"/>
      <c r="B336" s="193"/>
      <c r="C336" s="14"/>
      <c r="D336" s="186" t="s">
        <v>166</v>
      </c>
      <c r="E336" s="14"/>
      <c r="F336" s="195" t="s">
        <v>2312</v>
      </c>
      <c r="G336" s="14"/>
      <c r="H336" s="196">
        <v>0.23999999999999999</v>
      </c>
      <c r="I336" s="197"/>
      <c r="J336" s="14"/>
      <c r="K336" s="14"/>
      <c r="L336" s="193"/>
      <c r="M336" s="198"/>
      <c r="N336" s="199"/>
      <c r="O336" s="199"/>
      <c r="P336" s="199"/>
      <c r="Q336" s="199"/>
      <c r="R336" s="199"/>
      <c r="S336" s="199"/>
      <c r="T336" s="20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4" t="s">
        <v>166</v>
      </c>
      <c r="AU336" s="194" t="s">
        <v>82</v>
      </c>
      <c r="AV336" s="14" t="s">
        <v>82</v>
      </c>
      <c r="AW336" s="14" t="s">
        <v>4</v>
      </c>
      <c r="AX336" s="14" t="s">
        <v>80</v>
      </c>
      <c r="AY336" s="194" t="s">
        <v>154</v>
      </c>
    </row>
    <row r="337" s="2" customFormat="1" ht="49.05" customHeight="1">
      <c r="A337" s="40"/>
      <c r="B337" s="166"/>
      <c r="C337" s="167" t="s">
        <v>622</v>
      </c>
      <c r="D337" s="167" t="s">
        <v>157</v>
      </c>
      <c r="E337" s="168" t="s">
        <v>450</v>
      </c>
      <c r="F337" s="169" t="s">
        <v>451</v>
      </c>
      <c r="G337" s="170" t="s">
        <v>435</v>
      </c>
      <c r="H337" s="171">
        <v>0.024</v>
      </c>
      <c r="I337" s="172"/>
      <c r="J337" s="173">
        <f>ROUND(I337*H337,2)</f>
        <v>0</v>
      </c>
      <c r="K337" s="169" t="s">
        <v>161</v>
      </c>
      <c r="L337" s="41"/>
      <c r="M337" s="174" t="s">
        <v>3</v>
      </c>
      <c r="N337" s="175" t="s">
        <v>43</v>
      </c>
      <c r="O337" s="74"/>
      <c r="P337" s="176">
        <f>O337*H337</f>
        <v>0</v>
      </c>
      <c r="Q337" s="176">
        <v>0</v>
      </c>
      <c r="R337" s="176">
        <f>Q337*H337</f>
        <v>0</v>
      </c>
      <c r="S337" s="176">
        <v>0</v>
      </c>
      <c r="T337" s="17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178" t="s">
        <v>162</v>
      </c>
      <c r="AT337" s="178" t="s">
        <v>157</v>
      </c>
      <c r="AU337" s="178" t="s">
        <v>82</v>
      </c>
      <c r="AY337" s="21" t="s">
        <v>154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21" t="s">
        <v>80</v>
      </c>
      <c r="BK337" s="179">
        <f>ROUND(I337*H337,2)</f>
        <v>0</v>
      </c>
      <c r="BL337" s="21" t="s">
        <v>162</v>
      </c>
      <c r="BM337" s="178" t="s">
        <v>2313</v>
      </c>
    </row>
    <row r="338" s="2" customFormat="1">
      <c r="A338" s="40"/>
      <c r="B338" s="41"/>
      <c r="C338" s="40"/>
      <c r="D338" s="180" t="s">
        <v>164</v>
      </c>
      <c r="E338" s="40"/>
      <c r="F338" s="181" t="s">
        <v>453</v>
      </c>
      <c r="G338" s="40"/>
      <c r="H338" s="40"/>
      <c r="I338" s="182"/>
      <c r="J338" s="40"/>
      <c r="K338" s="40"/>
      <c r="L338" s="41"/>
      <c r="M338" s="183"/>
      <c r="N338" s="184"/>
      <c r="O338" s="74"/>
      <c r="P338" s="74"/>
      <c r="Q338" s="74"/>
      <c r="R338" s="74"/>
      <c r="S338" s="74"/>
      <c r="T338" s="75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21" t="s">
        <v>164</v>
      </c>
      <c r="AU338" s="21" t="s">
        <v>82</v>
      </c>
    </row>
    <row r="339" s="12" customFormat="1" ht="22.8" customHeight="1">
      <c r="A339" s="12"/>
      <c r="B339" s="153"/>
      <c r="C339" s="12"/>
      <c r="D339" s="154" t="s">
        <v>71</v>
      </c>
      <c r="E339" s="164" t="s">
        <v>1435</v>
      </c>
      <c r="F339" s="164" t="s">
        <v>1436</v>
      </c>
      <c r="G339" s="12"/>
      <c r="H339" s="12"/>
      <c r="I339" s="156"/>
      <c r="J339" s="165">
        <f>BK339</f>
        <v>0</v>
      </c>
      <c r="K339" s="12"/>
      <c r="L339" s="153"/>
      <c r="M339" s="158"/>
      <c r="N339" s="159"/>
      <c r="O339" s="159"/>
      <c r="P339" s="160">
        <f>SUM(P340:P341)</f>
        <v>0</v>
      </c>
      <c r="Q339" s="159"/>
      <c r="R339" s="160">
        <f>SUM(R340:R341)</f>
        <v>0</v>
      </c>
      <c r="S339" s="159"/>
      <c r="T339" s="161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54" t="s">
        <v>80</v>
      </c>
      <c r="AT339" s="162" t="s">
        <v>71</v>
      </c>
      <c r="AU339" s="162" t="s">
        <v>80</v>
      </c>
      <c r="AY339" s="154" t="s">
        <v>154</v>
      </c>
      <c r="BK339" s="163">
        <f>SUM(BK340:BK341)</f>
        <v>0</v>
      </c>
    </row>
    <row r="340" s="2" customFormat="1" ht="55.5" customHeight="1">
      <c r="A340" s="40"/>
      <c r="B340" s="166"/>
      <c r="C340" s="167" t="s">
        <v>631</v>
      </c>
      <c r="D340" s="167" t="s">
        <v>157</v>
      </c>
      <c r="E340" s="168" t="s">
        <v>1438</v>
      </c>
      <c r="F340" s="169" t="s">
        <v>1439</v>
      </c>
      <c r="G340" s="170" t="s">
        <v>435</v>
      </c>
      <c r="H340" s="171">
        <v>100.87900000000001</v>
      </c>
      <c r="I340" s="172"/>
      <c r="J340" s="173">
        <f>ROUND(I340*H340,2)</f>
        <v>0</v>
      </c>
      <c r="K340" s="169" t="s">
        <v>161</v>
      </c>
      <c r="L340" s="41"/>
      <c r="M340" s="174" t="s">
        <v>3</v>
      </c>
      <c r="N340" s="175" t="s">
        <v>43</v>
      </c>
      <c r="O340" s="74"/>
      <c r="P340" s="176">
        <f>O340*H340</f>
        <v>0</v>
      </c>
      <c r="Q340" s="176">
        <v>0</v>
      </c>
      <c r="R340" s="176">
        <f>Q340*H340</f>
        <v>0</v>
      </c>
      <c r="S340" s="176">
        <v>0</v>
      </c>
      <c r="T340" s="17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178" t="s">
        <v>162</v>
      </c>
      <c r="AT340" s="178" t="s">
        <v>157</v>
      </c>
      <c r="AU340" s="178" t="s">
        <v>82</v>
      </c>
      <c r="AY340" s="21" t="s">
        <v>154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21" t="s">
        <v>80</v>
      </c>
      <c r="BK340" s="179">
        <f>ROUND(I340*H340,2)</f>
        <v>0</v>
      </c>
      <c r="BL340" s="21" t="s">
        <v>162</v>
      </c>
      <c r="BM340" s="178" t="s">
        <v>2314</v>
      </c>
    </row>
    <row r="341" s="2" customFormat="1">
      <c r="A341" s="40"/>
      <c r="B341" s="41"/>
      <c r="C341" s="40"/>
      <c r="D341" s="180" t="s">
        <v>164</v>
      </c>
      <c r="E341" s="40"/>
      <c r="F341" s="181" t="s">
        <v>1441</v>
      </c>
      <c r="G341" s="40"/>
      <c r="H341" s="40"/>
      <c r="I341" s="182"/>
      <c r="J341" s="40"/>
      <c r="K341" s="40"/>
      <c r="L341" s="41"/>
      <c r="M341" s="183"/>
      <c r="N341" s="184"/>
      <c r="O341" s="74"/>
      <c r="P341" s="74"/>
      <c r="Q341" s="74"/>
      <c r="R341" s="74"/>
      <c r="S341" s="74"/>
      <c r="T341" s="75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21" t="s">
        <v>164</v>
      </c>
      <c r="AU341" s="21" t="s">
        <v>82</v>
      </c>
    </row>
    <row r="342" s="12" customFormat="1" ht="25.92" customHeight="1">
      <c r="A342" s="12"/>
      <c r="B342" s="153"/>
      <c r="C342" s="12"/>
      <c r="D342" s="154" t="s">
        <v>71</v>
      </c>
      <c r="E342" s="155" t="s">
        <v>454</v>
      </c>
      <c r="F342" s="155" t="s">
        <v>455</v>
      </c>
      <c r="G342" s="12"/>
      <c r="H342" s="12"/>
      <c r="I342" s="156"/>
      <c r="J342" s="157">
        <f>BK342</f>
        <v>0</v>
      </c>
      <c r="K342" s="12"/>
      <c r="L342" s="153"/>
      <c r="M342" s="158"/>
      <c r="N342" s="159"/>
      <c r="O342" s="159"/>
      <c r="P342" s="160">
        <f>P343+P360+P443+P461+P493+P512+P532</f>
        <v>0</v>
      </c>
      <c r="Q342" s="159"/>
      <c r="R342" s="160">
        <f>R343+R360+R443+R461+R493+R512+R532</f>
        <v>14.645431790000004</v>
      </c>
      <c r="S342" s="159"/>
      <c r="T342" s="161">
        <f>T343+T360+T443+T461+T493+T512+T532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4" t="s">
        <v>82</v>
      </c>
      <c r="AT342" s="162" t="s">
        <v>71</v>
      </c>
      <c r="AU342" s="162" t="s">
        <v>72</v>
      </c>
      <c r="AY342" s="154" t="s">
        <v>154</v>
      </c>
      <c r="BK342" s="163">
        <f>BK343+BK360+BK443+BK461+BK493+BK512+BK532</f>
        <v>0</v>
      </c>
    </row>
    <row r="343" s="12" customFormat="1" ht="22.8" customHeight="1">
      <c r="A343" s="12"/>
      <c r="B343" s="153"/>
      <c r="C343" s="12"/>
      <c r="D343" s="154" t="s">
        <v>71</v>
      </c>
      <c r="E343" s="164" t="s">
        <v>456</v>
      </c>
      <c r="F343" s="164" t="s">
        <v>457</v>
      </c>
      <c r="G343" s="12"/>
      <c r="H343" s="12"/>
      <c r="I343" s="156"/>
      <c r="J343" s="165">
        <f>BK343</f>
        <v>0</v>
      </c>
      <c r="K343" s="12"/>
      <c r="L343" s="153"/>
      <c r="M343" s="158"/>
      <c r="N343" s="159"/>
      <c r="O343" s="159"/>
      <c r="P343" s="160">
        <f>SUM(P344:P359)</f>
        <v>0</v>
      </c>
      <c r="Q343" s="159"/>
      <c r="R343" s="160">
        <f>SUM(R344:R359)</f>
        <v>0.23315940000000002</v>
      </c>
      <c r="S343" s="159"/>
      <c r="T343" s="161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54" t="s">
        <v>82</v>
      </c>
      <c r="AT343" s="162" t="s">
        <v>71</v>
      </c>
      <c r="AU343" s="162" t="s">
        <v>80</v>
      </c>
      <c r="AY343" s="154" t="s">
        <v>154</v>
      </c>
      <c r="BK343" s="163">
        <f>SUM(BK344:BK359)</f>
        <v>0</v>
      </c>
    </row>
    <row r="344" s="2" customFormat="1" ht="24.15" customHeight="1">
      <c r="A344" s="40"/>
      <c r="B344" s="166"/>
      <c r="C344" s="167" t="s">
        <v>638</v>
      </c>
      <c r="D344" s="167" t="s">
        <v>157</v>
      </c>
      <c r="E344" s="168" t="s">
        <v>2315</v>
      </c>
      <c r="F344" s="169" t="s">
        <v>2316</v>
      </c>
      <c r="G344" s="170" t="s">
        <v>186</v>
      </c>
      <c r="H344" s="171">
        <v>34.409999999999997</v>
      </c>
      <c r="I344" s="172"/>
      <c r="J344" s="173">
        <f>ROUND(I344*H344,2)</f>
        <v>0</v>
      </c>
      <c r="K344" s="169" t="s">
        <v>161</v>
      </c>
      <c r="L344" s="41"/>
      <c r="M344" s="174" t="s">
        <v>3</v>
      </c>
      <c r="N344" s="175" t="s">
        <v>43</v>
      </c>
      <c r="O344" s="74"/>
      <c r="P344" s="176">
        <f>O344*H344</f>
        <v>0</v>
      </c>
      <c r="Q344" s="176">
        <v>0</v>
      </c>
      <c r="R344" s="176">
        <f>Q344*H344</f>
        <v>0</v>
      </c>
      <c r="S344" s="176">
        <v>0</v>
      </c>
      <c r="T344" s="17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178" t="s">
        <v>322</v>
      </c>
      <c r="AT344" s="178" t="s">
        <v>157</v>
      </c>
      <c r="AU344" s="178" t="s">
        <v>82</v>
      </c>
      <c r="AY344" s="21" t="s">
        <v>154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21" t="s">
        <v>80</v>
      </c>
      <c r="BK344" s="179">
        <f>ROUND(I344*H344,2)</f>
        <v>0</v>
      </c>
      <c r="BL344" s="21" t="s">
        <v>322</v>
      </c>
      <c r="BM344" s="178" t="s">
        <v>2317</v>
      </c>
    </row>
    <row r="345" s="2" customFormat="1">
      <c r="A345" s="40"/>
      <c r="B345" s="41"/>
      <c r="C345" s="40"/>
      <c r="D345" s="180" t="s">
        <v>164</v>
      </c>
      <c r="E345" s="40"/>
      <c r="F345" s="181" t="s">
        <v>2318</v>
      </c>
      <c r="G345" s="40"/>
      <c r="H345" s="40"/>
      <c r="I345" s="182"/>
      <c r="J345" s="40"/>
      <c r="K345" s="40"/>
      <c r="L345" s="41"/>
      <c r="M345" s="183"/>
      <c r="N345" s="184"/>
      <c r="O345" s="74"/>
      <c r="P345" s="74"/>
      <c r="Q345" s="74"/>
      <c r="R345" s="74"/>
      <c r="S345" s="74"/>
      <c r="T345" s="75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21" t="s">
        <v>164</v>
      </c>
      <c r="AU345" s="21" t="s">
        <v>82</v>
      </c>
    </row>
    <row r="346" s="13" customFormat="1">
      <c r="A346" s="13"/>
      <c r="B346" s="185"/>
      <c r="C346" s="13"/>
      <c r="D346" s="186" t="s">
        <v>166</v>
      </c>
      <c r="E346" s="187" t="s">
        <v>3</v>
      </c>
      <c r="F346" s="188" t="s">
        <v>2082</v>
      </c>
      <c r="G346" s="13"/>
      <c r="H346" s="187" t="s">
        <v>3</v>
      </c>
      <c r="I346" s="189"/>
      <c r="J346" s="13"/>
      <c r="K346" s="13"/>
      <c r="L346" s="185"/>
      <c r="M346" s="190"/>
      <c r="N346" s="191"/>
      <c r="O346" s="191"/>
      <c r="P346" s="191"/>
      <c r="Q346" s="191"/>
      <c r="R346" s="191"/>
      <c r="S346" s="191"/>
      <c r="T346" s="19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7" t="s">
        <v>166</v>
      </c>
      <c r="AU346" s="187" t="s">
        <v>82</v>
      </c>
      <c r="AV346" s="13" t="s">
        <v>80</v>
      </c>
      <c r="AW346" s="13" t="s">
        <v>34</v>
      </c>
      <c r="AX346" s="13" t="s">
        <v>72</v>
      </c>
      <c r="AY346" s="187" t="s">
        <v>154</v>
      </c>
    </row>
    <row r="347" s="14" customFormat="1">
      <c r="A347" s="14"/>
      <c r="B347" s="193"/>
      <c r="C347" s="14"/>
      <c r="D347" s="186" t="s">
        <v>166</v>
      </c>
      <c r="E347" s="194" t="s">
        <v>3</v>
      </c>
      <c r="F347" s="195" t="s">
        <v>2261</v>
      </c>
      <c r="G347" s="14"/>
      <c r="H347" s="196">
        <v>34.409999999999997</v>
      </c>
      <c r="I347" s="197"/>
      <c r="J347" s="14"/>
      <c r="K347" s="14"/>
      <c r="L347" s="193"/>
      <c r="M347" s="198"/>
      <c r="N347" s="199"/>
      <c r="O347" s="199"/>
      <c r="P347" s="199"/>
      <c r="Q347" s="199"/>
      <c r="R347" s="199"/>
      <c r="S347" s="199"/>
      <c r="T347" s="20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4" t="s">
        <v>166</v>
      </c>
      <c r="AU347" s="194" t="s">
        <v>82</v>
      </c>
      <c r="AV347" s="14" t="s">
        <v>82</v>
      </c>
      <c r="AW347" s="14" t="s">
        <v>34</v>
      </c>
      <c r="AX347" s="14" t="s">
        <v>80</v>
      </c>
      <c r="AY347" s="194" t="s">
        <v>154</v>
      </c>
    </row>
    <row r="348" s="2" customFormat="1" ht="16.5" customHeight="1">
      <c r="A348" s="40"/>
      <c r="B348" s="166"/>
      <c r="C348" s="222" t="s">
        <v>646</v>
      </c>
      <c r="D348" s="222" t="s">
        <v>817</v>
      </c>
      <c r="E348" s="223" t="s">
        <v>2319</v>
      </c>
      <c r="F348" s="224" t="s">
        <v>2320</v>
      </c>
      <c r="G348" s="225" t="s">
        <v>435</v>
      </c>
      <c r="H348" s="226">
        <v>0.014999999999999999</v>
      </c>
      <c r="I348" s="227"/>
      <c r="J348" s="228">
        <f>ROUND(I348*H348,2)</f>
        <v>0</v>
      </c>
      <c r="K348" s="224" t="s">
        <v>161</v>
      </c>
      <c r="L348" s="229"/>
      <c r="M348" s="230" t="s">
        <v>3</v>
      </c>
      <c r="N348" s="231" t="s">
        <v>43</v>
      </c>
      <c r="O348" s="74"/>
      <c r="P348" s="176">
        <f>O348*H348</f>
        <v>0</v>
      </c>
      <c r="Q348" s="176">
        <v>1</v>
      </c>
      <c r="R348" s="176">
        <f>Q348*H348</f>
        <v>0.014999999999999999</v>
      </c>
      <c r="S348" s="176">
        <v>0</v>
      </c>
      <c r="T348" s="17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178" t="s">
        <v>495</v>
      </c>
      <c r="AT348" s="178" t="s">
        <v>817</v>
      </c>
      <c r="AU348" s="178" t="s">
        <v>82</v>
      </c>
      <c r="AY348" s="21" t="s">
        <v>154</v>
      </c>
      <c r="BE348" s="179">
        <f>IF(N348="základní",J348,0)</f>
        <v>0</v>
      </c>
      <c r="BF348" s="179">
        <f>IF(N348="snížená",J348,0)</f>
        <v>0</v>
      </c>
      <c r="BG348" s="179">
        <f>IF(N348="zákl. přenesená",J348,0)</f>
        <v>0</v>
      </c>
      <c r="BH348" s="179">
        <f>IF(N348="sníž. přenesená",J348,0)</f>
        <v>0</v>
      </c>
      <c r="BI348" s="179">
        <f>IF(N348="nulová",J348,0)</f>
        <v>0</v>
      </c>
      <c r="BJ348" s="21" t="s">
        <v>80</v>
      </c>
      <c r="BK348" s="179">
        <f>ROUND(I348*H348,2)</f>
        <v>0</v>
      </c>
      <c r="BL348" s="21" t="s">
        <v>322</v>
      </c>
      <c r="BM348" s="178" t="s">
        <v>2321</v>
      </c>
    </row>
    <row r="349" s="13" customFormat="1">
      <c r="A349" s="13"/>
      <c r="B349" s="185"/>
      <c r="C349" s="13"/>
      <c r="D349" s="186" t="s">
        <v>166</v>
      </c>
      <c r="E349" s="187" t="s">
        <v>3</v>
      </c>
      <c r="F349" s="188" t="s">
        <v>2082</v>
      </c>
      <c r="G349" s="13"/>
      <c r="H349" s="187" t="s">
        <v>3</v>
      </c>
      <c r="I349" s="189"/>
      <c r="J349" s="13"/>
      <c r="K349" s="13"/>
      <c r="L349" s="185"/>
      <c r="M349" s="190"/>
      <c r="N349" s="191"/>
      <c r="O349" s="191"/>
      <c r="P349" s="191"/>
      <c r="Q349" s="191"/>
      <c r="R349" s="191"/>
      <c r="S349" s="191"/>
      <c r="T349" s="19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7" t="s">
        <v>166</v>
      </c>
      <c r="AU349" s="187" t="s">
        <v>82</v>
      </c>
      <c r="AV349" s="13" t="s">
        <v>80</v>
      </c>
      <c r="AW349" s="13" t="s">
        <v>34</v>
      </c>
      <c r="AX349" s="13" t="s">
        <v>72</v>
      </c>
      <c r="AY349" s="187" t="s">
        <v>154</v>
      </c>
    </row>
    <row r="350" s="14" customFormat="1">
      <c r="A350" s="14"/>
      <c r="B350" s="193"/>
      <c r="C350" s="14"/>
      <c r="D350" s="186" t="s">
        <v>166</v>
      </c>
      <c r="E350" s="194" t="s">
        <v>3</v>
      </c>
      <c r="F350" s="195" t="s">
        <v>2322</v>
      </c>
      <c r="G350" s="14"/>
      <c r="H350" s="196">
        <v>0.014999999999999999</v>
      </c>
      <c r="I350" s="197"/>
      <c r="J350" s="14"/>
      <c r="K350" s="14"/>
      <c r="L350" s="193"/>
      <c r="M350" s="198"/>
      <c r="N350" s="199"/>
      <c r="O350" s="199"/>
      <c r="P350" s="199"/>
      <c r="Q350" s="199"/>
      <c r="R350" s="199"/>
      <c r="S350" s="199"/>
      <c r="T350" s="20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4" t="s">
        <v>166</v>
      </c>
      <c r="AU350" s="194" t="s">
        <v>82</v>
      </c>
      <c r="AV350" s="14" t="s">
        <v>82</v>
      </c>
      <c r="AW350" s="14" t="s">
        <v>34</v>
      </c>
      <c r="AX350" s="14" t="s">
        <v>80</v>
      </c>
      <c r="AY350" s="194" t="s">
        <v>154</v>
      </c>
    </row>
    <row r="351" s="2" customFormat="1" ht="24.15" customHeight="1">
      <c r="A351" s="40"/>
      <c r="B351" s="166"/>
      <c r="C351" s="167" t="s">
        <v>657</v>
      </c>
      <c r="D351" s="167" t="s">
        <v>157</v>
      </c>
      <c r="E351" s="168" t="s">
        <v>2323</v>
      </c>
      <c r="F351" s="169" t="s">
        <v>2324</v>
      </c>
      <c r="G351" s="170" t="s">
        <v>186</v>
      </c>
      <c r="H351" s="171">
        <v>34.409999999999997</v>
      </c>
      <c r="I351" s="172"/>
      <c r="J351" s="173">
        <f>ROUND(I351*H351,2)</f>
        <v>0</v>
      </c>
      <c r="K351" s="169" t="s">
        <v>161</v>
      </c>
      <c r="L351" s="41"/>
      <c r="M351" s="174" t="s">
        <v>3</v>
      </c>
      <c r="N351" s="175" t="s">
        <v>43</v>
      </c>
      <c r="O351" s="74"/>
      <c r="P351" s="176">
        <f>O351*H351</f>
        <v>0</v>
      </c>
      <c r="Q351" s="176">
        <v>0.00040000000000000002</v>
      </c>
      <c r="R351" s="176">
        <f>Q351*H351</f>
        <v>0.013763999999999999</v>
      </c>
      <c r="S351" s="176">
        <v>0</v>
      </c>
      <c r="T351" s="17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178" t="s">
        <v>322</v>
      </c>
      <c r="AT351" s="178" t="s">
        <v>157</v>
      </c>
      <c r="AU351" s="178" t="s">
        <v>82</v>
      </c>
      <c r="AY351" s="21" t="s">
        <v>154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21" t="s">
        <v>80</v>
      </c>
      <c r="BK351" s="179">
        <f>ROUND(I351*H351,2)</f>
        <v>0</v>
      </c>
      <c r="BL351" s="21" t="s">
        <v>322</v>
      </c>
      <c r="BM351" s="178" t="s">
        <v>2325</v>
      </c>
    </row>
    <row r="352" s="2" customFormat="1">
      <c r="A352" s="40"/>
      <c r="B352" s="41"/>
      <c r="C352" s="40"/>
      <c r="D352" s="180" t="s">
        <v>164</v>
      </c>
      <c r="E352" s="40"/>
      <c r="F352" s="181" t="s">
        <v>2326</v>
      </c>
      <c r="G352" s="40"/>
      <c r="H352" s="40"/>
      <c r="I352" s="182"/>
      <c r="J352" s="40"/>
      <c r="K352" s="40"/>
      <c r="L352" s="41"/>
      <c r="M352" s="183"/>
      <c r="N352" s="184"/>
      <c r="O352" s="74"/>
      <c r="P352" s="74"/>
      <c r="Q352" s="74"/>
      <c r="R352" s="74"/>
      <c r="S352" s="74"/>
      <c r="T352" s="75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21" t="s">
        <v>164</v>
      </c>
      <c r="AU352" s="21" t="s">
        <v>82</v>
      </c>
    </row>
    <row r="353" s="13" customFormat="1">
      <c r="A353" s="13"/>
      <c r="B353" s="185"/>
      <c r="C353" s="13"/>
      <c r="D353" s="186" t="s">
        <v>166</v>
      </c>
      <c r="E353" s="187" t="s">
        <v>3</v>
      </c>
      <c r="F353" s="188" t="s">
        <v>2082</v>
      </c>
      <c r="G353" s="13"/>
      <c r="H353" s="187" t="s">
        <v>3</v>
      </c>
      <c r="I353" s="189"/>
      <c r="J353" s="13"/>
      <c r="K353" s="13"/>
      <c r="L353" s="185"/>
      <c r="M353" s="190"/>
      <c r="N353" s="191"/>
      <c r="O353" s="191"/>
      <c r="P353" s="191"/>
      <c r="Q353" s="191"/>
      <c r="R353" s="191"/>
      <c r="S353" s="191"/>
      <c r="T353" s="19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166</v>
      </c>
      <c r="AU353" s="187" t="s">
        <v>82</v>
      </c>
      <c r="AV353" s="13" t="s">
        <v>80</v>
      </c>
      <c r="AW353" s="13" t="s">
        <v>34</v>
      </c>
      <c r="AX353" s="13" t="s">
        <v>72</v>
      </c>
      <c r="AY353" s="187" t="s">
        <v>154</v>
      </c>
    </row>
    <row r="354" s="14" customFormat="1">
      <c r="A354" s="14"/>
      <c r="B354" s="193"/>
      <c r="C354" s="14"/>
      <c r="D354" s="186" t="s">
        <v>166</v>
      </c>
      <c r="E354" s="194" t="s">
        <v>3</v>
      </c>
      <c r="F354" s="195" t="s">
        <v>2327</v>
      </c>
      <c r="G354" s="14"/>
      <c r="H354" s="196">
        <v>34.409999999999997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166</v>
      </c>
      <c r="AU354" s="194" t="s">
        <v>82</v>
      </c>
      <c r="AV354" s="14" t="s">
        <v>82</v>
      </c>
      <c r="AW354" s="14" t="s">
        <v>34</v>
      </c>
      <c r="AX354" s="14" t="s">
        <v>80</v>
      </c>
      <c r="AY354" s="194" t="s">
        <v>154</v>
      </c>
    </row>
    <row r="355" s="2" customFormat="1" ht="49.05" customHeight="1">
      <c r="A355" s="40"/>
      <c r="B355" s="166"/>
      <c r="C355" s="222" t="s">
        <v>665</v>
      </c>
      <c r="D355" s="222" t="s">
        <v>817</v>
      </c>
      <c r="E355" s="223" t="s">
        <v>2328</v>
      </c>
      <c r="F355" s="224" t="s">
        <v>2329</v>
      </c>
      <c r="G355" s="225" t="s">
        <v>186</v>
      </c>
      <c r="H355" s="226">
        <v>37.850999999999999</v>
      </c>
      <c r="I355" s="227"/>
      <c r="J355" s="228">
        <f>ROUND(I355*H355,2)</f>
        <v>0</v>
      </c>
      <c r="K355" s="224" t="s">
        <v>161</v>
      </c>
      <c r="L355" s="229"/>
      <c r="M355" s="230" t="s">
        <v>3</v>
      </c>
      <c r="N355" s="231" t="s">
        <v>43</v>
      </c>
      <c r="O355" s="74"/>
      <c r="P355" s="176">
        <f>O355*H355</f>
        <v>0</v>
      </c>
      <c r="Q355" s="176">
        <v>0.0054000000000000003</v>
      </c>
      <c r="R355" s="176">
        <f>Q355*H355</f>
        <v>0.20439540000000001</v>
      </c>
      <c r="S355" s="176">
        <v>0</v>
      </c>
      <c r="T355" s="17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178" t="s">
        <v>495</v>
      </c>
      <c r="AT355" s="178" t="s">
        <v>817</v>
      </c>
      <c r="AU355" s="178" t="s">
        <v>82</v>
      </c>
      <c r="AY355" s="21" t="s">
        <v>154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21" t="s">
        <v>80</v>
      </c>
      <c r="BK355" s="179">
        <f>ROUND(I355*H355,2)</f>
        <v>0</v>
      </c>
      <c r="BL355" s="21" t="s">
        <v>322</v>
      </c>
      <c r="BM355" s="178" t="s">
        <v>2330</v>
      </c>
    </row>
    <row r="356" s="13" customFormat="1">
      <c r="A356" s="13"/>
      <c r="B356" s="185"/>
      <c r="C356" s="13"/>
      <c r="D356" s="186" t="s">
        <v>166</v>
      </c>
      <c r="E356" s="187" t="s">
        <v>3</v>
      </c>
      <c r="F356" s="188" t="s">
        <v>2082</v>
      </c>
      <c r="G356" s="13"/>
      <c r="H356" s="187" t="s">
        <v>3</v>
      </c>
      <c r="I356" s="189"/>
      <c r="J356" s="13"/>
      <c r="K356" s="13"/>
      <c r="L356" s="185"/>
      <c r="M356" s="190"/>
      <c r="N356" s="191"/>
      <c r="O356" s="191"/>
      <c r="P356" s="191"/>
      <c r="Q356" s="191"/>
      <c r="R356" s="191"/>
      <c r="S356" s="191"/>
      <c r="T356" s="19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166</v>
      </c>
      <c r="AU356" s="187" t="s">
        <v>82</v>
      </c>
      <c r="AV356" s="13" t="s">
        <v>80</v>
      </c>
      <c r="AW356" s="13" t="s">
        <v>34</v>
      </c>
      <c r="AX356" s="13" t="s">
        <v>72</v>
      </c>
      <c r="AY356" s="187" t="s">
        <v>154</v>
      </c>
    </row>
    <row r="357" s="14" customFormat="1">
      <c r="A357" s="14"/>
      <c r="B357" s="193"/>
      <c r="C357" s="14"/>
      <c r="D357" s="186" t="s">
        <v>166</v>
      </c>
      <c r="E357" s="194" t="s">
        <v>3</v>
      </c>
      <c r="F357" s="195" t="s">
        <v>2331</v>
      </c>
      <c r="G357" s="14"/>
      <c r="H357" s="196">
        <v>37.850999999999999</v>
      </c>
      <c r="I357" s="197"/>
      <c r="J357" s="14"/>
      <c r="K357" s="14"/>
      <c r="L357" s="193"/>
      <c r="M357" s="198"/>
      <c r="N357" s="199"/>
      <c r="O357" s="199"/>
      <c r="P357" s="199"/>
      <c r="Q357" s="199"/>
      <c r="R357" s="199"/>
      <c r="S357" s="199"/>
      <c r="T357" s="20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4" t="s">
        <v>166</v>
      </c>
      <c r="AU357" s="194" t="s">
        <v>82</v>
      </c>
      <c r="AV357" s="14" t="s">
        <v>82</v>
      </c>
      <c r="AW357" s="14" t="s">
        <v>34</v>
      </c>
      <c r="AX357" s="14" t="s">
        <v>80</v>
      </c>
      <c r="AY357" s="194" t="s">
        <v>154</v>
      </c>
    </row>
    <row r="358" s="2" customFormat="1" ht="49.05" customHeight="1">
      <c r="A358" s="40"/>
      <c r="B358" s="166"/>
      <c r="C358" s="167" t="s">
        <v>671</v>
      </c>
      <c r="D358" s="167" t="s">
        <v>157</v>
      </c>
      <c r="E358" s="168" t="s">
        <v>2332</v>
      </c>
      <c r="F358" s="169" t="s">
        <v>2333</v>
      </c>
      <c r="G358" s="170" t="s">
        <v>435</v>
      </c>
      <c r="H358" s="171">
        <v>0.23300000000000001</v>
      </c>
      <c r="I358" s="172"/>
      <c r="J358" s="173">
        <f>ROUND(I358*H358,2)</f>
        <v>0</v>
      </c>
      <c r="K358" s="169" t="s">
        <v>161</v>
      </c>
      <c r="L358" s="41"/>
      <c r="M358" s="174" t="s">
        <v>3</v>
      </c>
      <c r="N358" s="175" t="s">
        <v>43</v>
      </c>
      <c r="O358" s="74"/>
      <c r="P358" s="176">
        <f>O358*H358</f>
        <v>0</v>
      </c>
      <c r="Q358" s="176">
        <v>0</v>
      </c>
      <c r="R358" s="176">
        <f>Q358*H358</f>
        <v>0</v>
      </c>
      <c r="S358" s="176">
        <v>0</v>
      </c>
      <c r="T358" s="17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178" t="s">
        <v>322</v>
      </c>
      <c r="AT358" s="178" t="s">
        <v>157</v>
      </c>
      <c r="AU358" s="178" t="s">
        <v>82</v>
      </c>
      <c r="AY358" s="21" t="s">
        <v>154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21" t="s">
        <v>80</v>
      </c>
      <c r="BK358" s="179">
        <f>ROUND(I358*H358,2)</f>
        <v>0</v>
      </c>
      <c r="BL358" s="21" t="s">
        <v>322</v>
      </c>
      <c r="BM358" s="178" t="s">
        <v>2334</v>
      </c>
    </row>
    <row r="359" s="2" customFormat="1">
      <c r="A359" s="40"/>
      <c r="B359" s="41"/>
      <c r="C359" s="40"/>
      <c r="D359" s="180" t="s">
        <v>164</v>
      </c>
      <c r="E359" s="40"/>
      <c r="F359" s="181" t="s">
        <v>2335</v>
      </c>
      <c r="G359" s="40"/>
      <c r="H359" s="40"/>
      <c r="I359" s="182"/>
      <c r="J359" s="40"/>
      <c r="K359" s="40"/>
      <c r="L359" s="41"/>
      <c r="M359" s="183"/>
      <c r="N359" s="184"/>
      <c r="O359" s="74"/>
      <c r="P359" s="74"/>
      <c r="Q359" s="74"/>
      <c r="R359" s="74"/>
      <c r="S359" s="74"/>
      <c r="T359" s="75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21" t="s">
        <v>164</v>
      </c>
      <c r="AU359" s="21" t="s">
        <v>82</v>
      </c>
    </row>
    <row r="360" s="12" customFormat="1" ht="22.8" customHeight="1">
      <c r="A360" s="12"/>
      <c r="B360" s="153"/>
      <c r="C360" s="12"/>
      <c r="D360" s="154" t="s">
        <v>71</v>
      </c>
      <c r="E360" s="164" t="s">
        <v>553</v>
      </c>
      <c r="F360" s="164" t="s">
        <v>554</v>
      </c>
      <c r="G360" s="12"/>
      <c r="H360" s="12"/>
      <c r="I360" s="156"/>
      <c r="J360" s="165">
        <f>BK360</f>
        <v>0</v>
      </c>
      <c r="K360" s="12"/>
      <c r="L360" s="153"/>
      <c r="M360" s="158"/>
      <c r="N360" s="159"/>
      <c r="O360" s="159"/>
      <c r="P360" s="160">
        <f>SUM(P361:P442)</f>
        <v>0</v>
      </c>
      <c r="Q360" s="159"/>
      <c r="R360" s="160">
        <f>SUM(R361:R442)</f>
        <v>9.3219653500000028</v>
      </c>
      <c r="S360" s="159"/>
      <c r="T360" s="161">
        <f>SUM(T361:T442)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54" t="s">
        <v>82</v>
      </c>
      <c r="AT360" s="162" t="s">
        <v>71</v>
      </c>
      <c r="AU360" s="162" t="s">
        <v>80</v>
      </c>
      <c r="AY360" s="154" t="s">
        <v>154</v>
      </c>
      <c r="BK360" s="163">
        <f>SUM(BK361:BK442)</f>
        <v>0</v>
      </c>
    </row>
    <row r="361" s="2" customFormat="1" ht="33" customHeight="1">
      <c r="A361" s="40"/>
      <c r="B361" s="166"/>
      <c r="C361" s="167" t="s">
        <v>682</v>
      </c>
      <c r="D361" s="167" t="s">
        <v>157</v>
      </c>
      <c r="E361" s="168" t="s">
        <v>2336</v>
      </c>
      <c r="F361" s="169" t="s">
        <v>2337</v>
      </c>
      <c r="G361" s="170" t="s">
        <v>174</v>
      </c>
      <c r="H361" s="171">
        <v>1.419</v>
      </c>
      <c r="I361" s="172"/>
      <c r="J361" s="173">
        <f>ROUND(I361*H361,2)</f>
        <v>0</v>
      </c>
      <c r="K361" s="169" t="s">
        <v>161</v>
      </c>
      <c r="L361" s="41"/>
      <c r="M361" s="174" t="s">
        <v>3</v>
      </c>
      <c r="N361" s="175" t="s">
        <v>43</v>
      </c>
      <c r="O361" s="74"/>
      <c r="P361" s="176">
        <f>O361*H361</f>
        <v>0</v>
      </c>
      <c r="Q361" s="176">
        <v>0.00189</v>
      </c>
      <c r="R361" s="176">
        <f>Q361*H361</f>
        <v>0.00268191</v>
      </c>
      <c r="S361" s="176">
        <v>0</v>
      </c>
      <c r="T361" s="17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178" t="s">
        <v>322</v>
      </c>
      <c r="AT361" s="178" t="s">
        <v>157</v>
      </c>
      <c r="AU361" s="178" t="s">
        <v>82</v>
      </c>
      <c r="AY361" s="21" t="s">
        <v>154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21" t="s">
        <v>80</v>
      </c>
      <c r="BK361" s="179">
        <f>ROUND(I361*H361,2)</f>
        <v>0</v>
      </c>
      <c r="BL361" s="21" t="s">
        <v>322</v>
      </c>
      <c r="BM361" s="178" t="s">
        <v>2338</v>
      </c>
    </row>
    <row r="362" s="2" customFormat="1">
      <c r="A362" s="40"/>
      <c r="B362" s="41"/>
      <c r="C362" s="40"/>
      <c r="D362" s="180" t="s">
        <v>164</v>
      </c>
      <c r="E362" s="40"/>
      <c r="F362" s="181" t="s">
        <v>2339</v>
      </c>
      <c r="G362" s="40"/>
      <c r="H362" s="40"/>
      <c r="I362" s="182"/>
      <c r="J362" s="40"/>
      <c r="K362" s="40"/>
      <c r="L362" s="41"/>
      <c r="M362" s="183"/>
      <c r="N362" s="184"/>
      <c r="O362" s="74"/>
      <c r="P362" s="74"/>
      <c r="Q362" s="74"/>
      <c r="R362" s="74"/>
      <c r="S362" s="74"/>
      <c r="T362" s="75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21" t="s">
        <v>164</v>
      </c>
      <c r="AU362" s="21" t="s">
        <v>82</v>
      </c>
    </row>
    <row r="363" s="13" customFormat="1">
      <c r="A363" s="13"/>
      <c r="B363" s="185"/>
      <c r="C363" s="13"/>
      <c r="D363" s="186" t="s">
        <v>166</v>
      </c>
      <c r="E363" s="187" t="s">
        <v>3</v>
      </c>
      <c r="F363" s="188" t="s">
        <v>2340</v>
      </c>
      <c r="G363" s="13"/>
      <c r="H363" s="187" t="s">
        <v>3</v>
      </c>
      <c r="I363" s="189"/>
      <c r="J363" s="13"/>
      <c r="K363" s="13"/>
      <c r="L363" s="185"/>
      <c r="M363" s="190"/>
      <c r="N363" s="191"/>
      <c r="O363" s="191"/>
      <c r="P363" s="191"/>
      <c r="Q363" s="191"/>
      <c r="R363" s="191"/>
      <c r="S363" s="191"/>
      <c r="T363" s="19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7" t="s">
        <v>166</v>
      </c>
      <c r="AU363" s="187" t="s">
        <v>82</v>
      </c>
      <c r="AV363" s="13" t="s">
        <v>80</v>
      </c>
      <c r="AW363" s="13" t="s">
        <v>34</v>
      </c>
      <c r="AX363" s="13" t="s">
        <v>72</v>
      </c>
      <c r="AY363" s="187" t="s">
        <v>154</v>
      </c>
    </row>
    <row r="364" s="14" customFormat="1">
      <c r="A364" s="14"/>
      <c r="B364" s="193"/>
      <c r="C364" s="14"/>
      <c r="D364" s="186" t="s">
        <v>166</v>
      </c>
      <c r="E364" s="194" t="s">
        <v>3</v>
      </c>
      <c r="F364" s="195" t="s">
        <v>2341</v>
      </c>
      <c r="G364" s="14"/>
      <c r="H364" s="196">
        <v>1.419</v>
      </c>
      <c r="I364" s="197"/>
      <c r="J364" s="14"/>
      <c r="K364" s="14"/>
      <c r="L364" s="193"/>
      <c r="M364" s="198"/>
      <c r="N364" s="199"/>
      <c r="O364" s="199"/>
      <c r="P364" s="199"/>
      <c r="Q364" s="199"/>
      <c r="R364" s="199"/>
      <c r="S364" s="199"/>
      <c r="T364" s="20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4" t="s">
        <v>166</v>
      </c>
      <c r="AU364" s="194" t="s">
        <v>82</v>
      </c>
      <c r="AV364" s="14" t="s">
        <v>82</v>
      </c>
      <c r="AW364" s="14" t="s">
        <v>34</v>
      </c>
      <c r="AX364" s="14" t="s">
        <v>80</v>
      </c>
      <c r="AY364" s="194" t="s">
        <v>154</v>
      </c>
    </row>
    <row r="365" s="2" customFormat="1" ht="66.75" customHeight="1">
      <c r="A365" s="40"/>
      <c r="B365" s="166"/>
      <c r="C365" s="167" t="s">
        <v>690</v>
      </c>
      <c r="D365" s="167" t="s">
        <v>157</v>
      </c>
      <c r="E365" s="168" t="s">
        <v>2342</v>
      </c>
      <c r="F365" s="169" t="s">
        <v>2343</v>
      </c>
      <c r="G365" s="170" t="s">
        <v>160</v>
      </c>
      <c r="H365" s="171">
        <v>134.15600000000001</v>
      </c>
      <c r="I365" s="172"/>
      <c r="J365" s="173">
        <f>ROUND(I365*H365,2)</f>
        <v>0</v>
      </c>
      <c r="K365" s="169" t="s">
        <v>161</v>
      </c>
      <c r="L365" s="41"/>
      <c r="M365" s="174" t="s">
        <v>3</v>
      </c>
      <c r="N365" s="175" t="s">
        <v>43</v>
      </c>
      <c r="O365" s="74"/>
      <c r="P365" s="176">
        <f>O365*H365</f>
        <v>0</v>
      </c>
      <c r="Q365" s="176">
        <v>0</v>
      </c>
      <c r="R365" s="176">
        <f>Q365*H365</f>
        <v>0</v>
      </c>
      <c r="S365" s="176">
        <v>0</v>
      </c>
      <c r="T365" s="17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178" t="s">
        <v>322</v>
      </c>
      <c r="AT365" s="178" t="s">
        <v>157</v>
      </c>
      <c r="AU365" s="178" t="s">
        <v>82</v>
      </c>
      <c r="AY365" s="21" t="s">
        <v>154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21" t="s">
        <v>80</v>
      </c>
      <c r="BK365" s="179">
        <f>ROUND(I365*H365,2)</f>
        <v>0</v>
      </c>
      <c r="BL365" s="21" t="s">
        <v>322</v>
      </c>
      <c r="BM365" s="178" t="s">
        <v>2344</v>
      </c>
    </row>
    <row r="366" s="2" customFormat="1">
      <c r="A366" s="40"/>
      <c r="B366" s="41"/>
      <c r="C366" s="40"/>
      <c r="D366" s="180" t="s">
        <v>164</v>
      </c>
      <c r="E366" s="40"/>
      <c r="F366" s="181" t="s">
        <v>2345</v>
      </c>
      <c r="G366" s="40"/>
      <c r="H366" s="40"/>
      <c r="I366" s="182"/>
      <c r="J366" s="40"/>
      <c r="K366" s="40"/>
      <c r="L366" s="41"/>
      <c r="M366" s="183"/>
      <c r="N366" s="184"/>
      <c r="O366" s="74"/>
      <c r="P366" s="74"/>
      <c r="Q366" s="74"/>
      <c r="R366" s="74"/>
      <c r="S366" s="74"/>
      <c r="T366" s="7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21" t="s">
        <v>164</v>
      </c>
      <c r="AU366" s="21" t="s">
        <v>82</v>
      </c>
    </row>
    <row r="367" s="13" customFormat="1">
      <c r="A367" s="13"/>
      <c r="B367" s="185"/>
      <c r="C367" s="13"/>
      <c r="D367" s="186" t="s">
        <v>166</v>
      </c>
      <c r="E367" s="187" t="s">
        <v>3</v>
      </c>
      <c r="F367" s="188" t="s">
        <v>2226</v>
      </c>
      <c r="G367" s="13"/>
      <c r="H367" s="187" t="s">
        <v>3</v>
      </c>
      <c r="I367" s="189"/>
      <c r="J367" s="13"/>
      <c r="K367" s="13"/>
      <c r="L367" s="185"/>
      <c r="M367" s="190"/>
      <c r="N367" s="191"/>
      <c r="O367" s="191"/>
      <c r="P367" s="191"/>
      <c r="Q367" s="191"/>
      <c r="R367" s="191"/>
      <c r="S367" s="191"/>
      <c r="T367" s="19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166</v>
      </c>
      <c r="AU367" s="187" t="s">
        <v>82</v>
      </c>
      <c r="AV367" s="13" t="s">
        <v>80</v>
      </c>
      <c r="AW367" s="13" t="s">
        <v>34</v>
      </c>
      <c r="AX367" s="13" t="s">
        <v>72</v>
      </c>
      <c r="AY367" s="187" t="s">
        <v>154</v>
      </c>
    </row>
    <row r="368" s="14" customFormat="1">
      <c r="A368" s="14"/>
      <c r="B368" s="193"/>
      <c r="C368" s="14"/>
      <c r="D368" s="186" t="s">
        <v>166</v>
      </c>
      <c r="E368" s="194" t="s">
        <v>3</v>
      </c>
      <c r="F368" s="195" t="s">
        <v>2346</v>
      </c>
      <c r="G368" s="14"/>
      <c r="H368" s="196">
        <v>0.55600000000000005</v>
      </c>
      <c r="I368" s="197"/>
      <c r="J368" s="14"/>
      <c r="K368" s="14"/>
      <c r="L368" s="193"/>
      <c r="M368" s="198"/>
      <c r="N368" s="199"/>
      <c r="O368" s="199"/>
      <c r="P368" s="199"/>
      <c r="Q368" s="199"/>
      <c r="R368" s="199"/>
      <c r="S368" s="199"/>
      <c r="T368" s="20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4" t="s">
        <v>166</v>
      </c>
      <c r="AU368" s="194" t="s">
        <v>82</v>
      </c>
      <c r="AV368" s="14" t="s">
        <v>82</v>
      </c>
      <c r="AW368" s="14" t="s">
        <v>34</v>
      </c>
      <c r="AX368" s="14" t="s">
        <v>72</v>
      </c>
      <c r="AY368" s="194" t="s">
        <v>154</v>
      </c>
    </row>
    <row r="369" s="14" customFormat="1">
      <c r="A369" s="14"/>
      <c r="B369" s="193"/>
      <c r="C369" s="14"/>
      <c r="D369" s="186" t="s">
        <v>166</v>
      </c>
      <c r="E369" s="194" t="s">
        <v>3</v>
      </c>
      <c r="F369" s="195" t="s">
        <v>2347</v>
      </c>
      <c r="G369" s="14"/>
      <c r="H369" s="196">
        <v>53.200000000000003</v>
      </c>
      <c r="I369" s="197"/>
      <c r="J369" s="14"/>
      <c r="K369" s="14"/>
      <c r="L369" s="193"/>
      <c r="M369" s="198"/>
      <c r="N369" s="199"/>
      <c r="O369" s="199"/>
      <c r="P369" s="199"/>
      <c r="Q369" s="199"/>
      <c r="R369" s="199"/>
      <c r="S369" s="199"/>
      <c r="T369" s="20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4" t="s">
        <v>166</v>
      </c>
      <c r="AU369" s="194" t="s">
        <v>82</v>
      </c>
      <c r="AV369" s="14" t="s">
        <v>82</v>
      </c>
      <c r="AW369" s="14" t="s">
        <v>34</v>
      </c>
      <c r="AX369" s="14" t="s">
        <v>72</v>
      </c>
      <c r="AY369" s="194" t="s">
        <v>154</v>
      </c>
    </row>
    <row r="370" s="14" customFormat="1">
      <c r="A370" s="14"/>
      <c r="B370" s="193"/>
      <c r="C370" s="14"/>
      <c r="D370" s="186" t="s">
        <v>166</v>
      </c>
      <c r="E370" s="194" t="s">
        <v>3</v>
      </c>
      <c r="F370" s="195" t="s">
        <v>2348</v>
      </c>
      <c r="G370" s="14"/>
      <c r="H370" s="196">
        <v>1</v>
      </c>
      <c r="I370" s="197"/>
      <c r="J370" s="14"/>
      <c r="K370" s="14"/>
      <c r="L370" s="193"/>
      <c r="M370" s="198"/>
      <c r="N370" s="199"/>
      <c r="O370" s="199"/>
      <c r="P370" s="199"/>
      <c r="Q370" s="199"/>
      <c r="R370" s="199"/>
      <c r="S370" s="199"/>
      <c r="T370" s="20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4" t="s">
        <v>166</v>
      </c>
      <c r="AU370" s="194" t="s">
        <v>82</v>
      </c>
      <c r="AV370" s="14" t="s">
        <v>82</v>
      </c>
      <c r="AW370" s="14" t="s">
        <v>34</v>
      </c>
      <c r="AX370" s="14" t="s">
        <v>72</v>
      </c>
      <c r="AY370" s="194" t="s">
        <v>154</v>
      </c>
    </row>
    <row r="371" s="14" customFormat="1">
      <c r="A371" s="14"/>
      <c r="B371" s="193"/>
      <c r="C371" s="14"/>
      <c r="D371" s="186" t="s">
        <v>166</v>
      </c>
      <c r="E371" s="194" t="s">
        <v>3</v>
      </c>
      <c r="F371" s="195" t="s">
        <v>2349</v>
      </c>
      <c r="G371" s="14"/>
      <c r="H371" s="196">
        <v>16.399999999999999</v>
      </c>
      <c r="I371" s="197"/>
      <c r="J371" s="14"/>
      <c r="K371" s="14"/>
      <c r="L371" s="193"/>
      <c r="M371" s="198"/>
      <c r="N371" s="199"/>
      <c r="O371" s="199"/>
      <c r="P371" s="199"/>
      <c r="Q371" s="199"/>
      <c r="R371" s="199"/>
      <c r="S371" s="199"/>
      <c r="T371" s="20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4" t="s">
        <v>166</v>
      </c>
      <c r="AU371" s="194" t="s">
        <v>82</v>
      </c>
      <c r="AV371" s="14" t="s">
        <v>82</v>
      </c>
      <c r="AW371" s="14" t="s">
        <v>34</v>
      </c>
      <c r="AX371" s="14" t="s">
        <v>72</v>
      </c>
      <c r="AY371" s="194" t="s">
        <v>154</v>
      </c>
    </row>
    <row r="372" s="13" customFormat="1">
      <c r="A372" s="13"/>
      <c r="B372" s="185"/>
      <c r="C372" s="13"/>
      <c r="D372" s="186" t="s">
        <v>166</v>
      </c>
      <c r="E372" s="187" t="s">
        <v>3</v>
      </c>
      <c r="F372" s="188" t="s">
        <v>2182</v>
      </c>
      <c r="G372" s="13"/>
      <c r="H372" s="187" t="s">
        <v>3</v>
      </c>
      <c r="I372" s="189"/>
      <c r="J372" s="13"/>
      <c r="K372" s="13"/>
      <c r="L372" s="185"/>
      <c r="M372" s="190"/>
      <c r="N372" s="191"/>
      <c r="O372" s="191"/>
      <c r="P372" s="191"/>
      <c r="Q372" s="191"/>
      <c r="R372" s="191"/>
      <c r="S372" s="191"/>
      <c r="T372" s="19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7" t="s">
        <v>166</v>
      </c>
      <c r="AU372" s="187" t="s">
        <v>82</v>
      </c>
      <c r="AV372" s="13" t="s">
        <v>80</v>
      </c>
      <c r="AW372" s="13" t="s">
        <v>34</v>
      </c>
      <c r="AX372" s="13" t="s">
        <v>72</v>
      </c>
      <c r="AY372" s="187" t="s">
        <v>154</v>
      </c>
    </row>
    <row r="373" s="14" customFormat="1">
      <c r="A373" s="14"/>
      <c r="B373" s="193"/>
      <c r="C373" s="14"/>
      <c r="D373" s="186" t="s">
        <v>166</v>
      </c>
      <c r="E373" s="194" t="s">
        <v>3</v>
      </c>
      <c r="F373" s="195" t="s">
        <v>2350</v>
      </c>
      <c r="G373" s="14"/>
      <c r="H373" s="196">
        <v>0.59999999999999998</v>
      </c>
      <c r="I373" s="197"/>
      <c r="J373" s="14"/>
      <c r="K373" s="14"/>
      <c r="L373" s="193"/>
      <c r="M373" s="198"/>
      <c r="N373" s="199"/>
      <c r="O373" s="199"/>
      <c r="P373" s="199"/>
      <c r="Q373" s="199"/>
      <c r="R373" s="199"/>
      <c r="S373" s="199"/>
      <c r="T373" s="20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4" t="s">
        <v>166</v>
      </c>
      <c r="AU373" s="194" t="s">
        <v>82</v>
      </c>
      <c r="AV373" s="14" t="s">
        <v>82</v>
      </c>
      <c r="AW373" s="14" t="s">
        <v>34</v>
      </c>
      <c r="AX373" s="14" t="s">
        <v>72</v>
      </c>
      <c r="AY373" s="194" t="s">
        <v>154</v>
      </c>
    </row>
    <row r="374" s="14" customFormat="1">
      <c r="A374" s="14"/>
      <c r="B374" s="193"/>
      <c r="C374" s="14"/>
      <c r="D374" s="186" t="s">
        <v>166</v>
      </c>
      <c r="E374" s="194" t="s">
        <v>3</v>
      </c>
      <c r="F374" s="195" t="s">
        <v>2351</v>
      </c>
      <c r="G374" s="14"/>
      <c r="H374" s="196">
        <v>49.600000000000001</v>
      </c>
      <c r="I374" s="197"/>
      <c r="J374" s="14"/>
      <c r="K374" s="14"/>
      <c r="L374" s="193"/>
      <c r="M374" s="198"/>
      <c r="N374" s="199"/>
      <c r="O374" s="199"/>
      <c r="P374" s="199"/>
      <c r="Q374" s="199"/>
      <c r="R374" s="199"/>
      <c r="S374" s="199"/>
      <c r="T374" s="20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4" t="s">
        <v>166</v>
      </c>
      <c r="AU374" s="194" t="s">
        <v>82</v>
      </c>
      <c r="AV374" s="14" t="s">
        <v>82</v>
      </c>
      <c r="AW374" s="14" t="s">
        <v>34</v>
      </c>
      <c r="AX374" s="14" t="s">
        <v>72</v>
      </c>
      <c r="AY374" s="194" t="s">
        <v>154</v>
      </c>
    </row>
    <row r="375" s="13" customFormat="1">
      <c r="A375" s="13"/>
      <c r="B375" s="185"/>
      <c r="C375" s="13"/>
      <c r="D375" s="186" t="s">
        <v>166</v>
      </c>
      <c r="E375" s="187" t="s">
        <v>3</v>
      </c>
      <c r="F375" s="188" t="s">
        <v>2352</v>
      </c>
      <c r="G375" s="13"/>
      <c r="H375" s="187" t="s">
        <v>3</v>
      </c>
      <c r="I375" s="189"/>
      <c r="J375" s="13"/>
      <c r="K375" s="13"/>
      <c r="L375" s="185"/>
      <c r="M375" s="190"/>
      <c r="N375" s="191"/>
      <c r="O375" s="191"/>
      <c r="P375" s="191"/>
      <c r="Q375" s="191"/>
      <c r="R375" s="191"/>
      <c r="S375" s="191"/>
      <c r="T375" s="19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166</v>
      </c>
      <c r="AU375" s="187" t="s">
        <v>82</v>
      </c>
      <c r="AV375" s="13" t="s">
        <v>80</v>
      </c>
      <c r="AW375" s="13" t="s">
        <v>34</v>
      </c>
      <c r="AX375" s="13" t="s">
        <v>72</v>
      </c>
      <c r="AY375" s="187" t="s">
        <v>154</v>
      </c>
    </row>
    <row r="376" s="14" customFormat="1">
      <c r="A376" s="14"/>
      <c r="B376" s="193"/>
      <c r="C376" s="14"/>
      <c r="D376" s="186" t="s">
        <v>166</v>
      </c>
      <c r="E376" s="194" t="s">
        <v>3</v>
      </c>
      <c r="F376" s="195" t="s">
        <v>2353</v>
      </c>
      <c r="G376" s="14"/>
      <c r="H376" s="196">
        <v>12.800000000000001</v>
      </c>
      <c r="I376" s="197"/>
      <c r="J376" s="14"/>
      <c r="K376" s="14"/>
      <c r="L376" s="193"/>
      <c r="M376" s="198"/>
      <c r="N376" s="199"/>
      <c r="O376" s="199"/>
      <c r="P376" s="199"/>
      <c r="Q376" s="199"/>
      <c r="R376" s="199"/>
      <c r="S376" s="199"/>
      <c r="T376" s="20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4" t="s">
        <v>166</v>
      </c>
      <c r="AU376" s="194" t="s">
        <v>82</v>
      </c>
      <c r="AV376" s="14" t="s">
        <v>82</v>
      </c>
      <c r="AW376" s="14" t="s">
        <v>34</v>
      </c>
      <c r="AX376" s="14" t="s">
        <v>72</v>
      </c>
      <c r="AY376" s="194" t="s">
        <v>154</v>
      </c>
    </row>
    <row r="377" s="15" customFormat="1">
      <c r="A377" s="15"/>
      <c r="B377" s="201"/>
      <c r="C377" s="15"/>
      <c r="D377" s="186" t="s">
        <v>166</v>
      </c>
      <c r="E377" s="202" t="s">
        <v>3</v>
      </c>
      <c r="F377" s="203" t="s">
        <v>171</v>
      </c>
      <c r="G377" s="15"/>
      <c r="H377" s="204">
        <v>134.15600000000001</v>
      </c>
      <c r="I377" s="205"/>
      <c r="J377" s="15"/>
      <c r="K377" s="15"/>
      <c r="L377" s="201"/>
      <c r="M377" s="206"/>
      <c r="N377" s="207"/>
      <c r="O377" s="207"/>
      <c r="P377" s="207"/>
      <c r="Q377" s="207"/>
      <c r="R377" s="207"/>
      <c r="S377" s="207"/>
      <c r="T377" s="20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02" t="s">
        <v>166</v>
      </c>
      <c r="AU377" s="202" t="s">
        <v>82</v>
      </c>
      <c r="AV377" s="15" t="s">
        <v>162</v>
      </c>
      <c r="AW377" s="15" t="s">
        <v>34</v>
      </c>
      <c r="AX377" s="15" t="s">
        <v>80</v>
      </c>
      <c r="AY377" s="202" t="s">
        <v>154</v>
      </c>
    </row>
    <row r="378" s="2" customFormat="1" ht="21.75" customHeight="1">
      <c r="A378" s="40"/>
      <c r="B378" s="166"/>
      <c r="C378" s="222" t="s">
        <v>701</v>
      </c>
      <c r="D378" s="222" t="s">
        <v>817</v>
      </c>
      <c r="E378" s="223" t="s">
        <v>2354</v>
      </c>
      <c r="F378" s="224" t="s">
        <v>2355</v>
      </c>
      <c r="G378" s="225" t="s">
        <v>174</v>
      </c>
      <c r="H378" s="226">
        <v>4.7990000000000004</v>
      </c>
      <c r="I378" s="227"/>
      <c r="J378" s="228">
        <f>ROUND(I378*H378,2)</f>
        <v>0</v>
      </c>
      <c r="K378" s="224" t="s">
        <v>161</v>
      </c>
      <c r="L378" s="229"/>
      <c r="M378" s="230" t="s">
        <v>3</v>
      </c>
      <c r="N378" s="231" t="s">
        <v>43</v>
      </c>
      <c r="O378" s="74"/>
      <c r="P378" s="176">
        <f>O378*H378</f>
        <v>0</v>
      </c>
      <c r="Q378" s="176">
        <v>0.55000000000000004</v>
      </c>
      <c r="R378" s="176">
        <f>Q378*H378</f>
        <v>2.6394500000000005</v>
      </c>
      <c r="S378" s="176">
        <v>0</v>
      </c>
      <c r="T378" s="17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178" t="s">
        <v>495</v>
      </c>
      <c r="AT378" s="178" t="s">
        <v>817</v>
      </c>
      <c r="AU378" s="178" t="s">
        <v>82</v>
      </c>
      <c r="AY378" s="21" t="s">
        <v>154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21" t="s">
        <v>80</v>
      </c>
      <c r="BK378" s="179">
        <f>ROUND(I378*H378,2)</f>
        <v>0</v>
      </c>
      <c r="BL378" s="21" t="s">
        <v>322</v>
      </c>
      <c r="BM378" s="178" t="s">
        <v>2356</v>
      </c>
    </row>
    <row r="379" s="14" customFormat="1">
      <c r="A379" s="14"/>
      <c r="B379" s="193"/>
      <c r="C379" s="14"/>
      <c r="D379" s="186" t="s">
        <v>166</v>
      </c>
      <c r="E379" s="194" t="s">
        <v>3</v>
      </c>
      <c r="F379" s="195" t="s">
        <v>2346</v>
      </c>
      <c r="G379" s="14"/>
      <c r="H379" s="196">
        <v>0.55600000000000005</v>
      </c>
      <c r="I379" s="197"/>
      <c r="J379" s="14"/>
      <c r="K379" s="14"/>
      <c r="L379" s="193"/>
      <c r="M379" s="198"/>
      <c r="N379" s="199"/>
      <c r="O379" s="199"/>
      <c r="P379" s="199"/>
      <c r="Q379" s="199"/>
      <c r="R379" s="199"/>
      <c r="S379" s="199"/>
      <c r="T379" s="20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4" t="s">
        <v>166</v>
      </c>
      <c r="AU379" s="194" t="s">
        <v>82</v>
      </c>
      <c r="AV379" s="14" t="s">
        <v>82</v>
      </c>
      <c r="AW379" s="14" t="s">
        <v>34</v>
      </c>
      <c r="AX379" s="14" t="s">
        <v>72</v>
      </c>
      <c r="AY379" s="194" t="s">
        <v>154</v>
      </c>
    </row>
    <row r="380" s="14" customFormat="1">
      <c r="A380" s="14"/>
      <c r="B380" s="193"/>
      <c r="C380" s="14"/>
      <c r="D380" s="186" t="s">
        <v>166</v>
      </c>
      <c r="E380" s="194" t="s">
        <v>3</v>
      </c>
      <c r="F380" s="195" t="s">
        <v>2357</v>
      </c>
      <c r="G380" s="14"/>
      <c r="H380" s="196">
        <v>1.0529999999999999</v>
      </c>
      <c r="I380" s="197"/>
      <c r="J380" s="14"/>
      <c r="K380" s="14"/>
      <c r="L380" s="193"/>
      <c r="M380" s="198"/>
      <c r="N380" s="199"/>
      <c r="O380" s="199"/>
      <c r="P380" s="199"/>
      <c r="Q380" s="199"/>
      <c r="R380" s="199"/>
      <c r="S380" s="199"/>
      <c r="T380" s="20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4" t="s">
        <v>166</v>
      </c>
      <c r="AU380" s="194" t="s">
        <v>82</v>
      </c>
      <c r="AV380" s="14" t="s">
        <v>82</v>
      </c>
      <c r="AW380" s="14" t="s">
        <v>34</v>
      </c>
      <c r="AX380" s="14" t="s">
        <v>72</v>
      </c>
      <c r="AY380" s="194" t="s">
        <v>154</v>
      </c>
    </row>
    <row r="381" s="14" customFormat="1">
      <c r="A381" s="14"/>
      <c r="B381" s="193"/>
      <c r="C381" s="14"/>
      <c r="D381" s="186" t="s">
        <v>166</v>
      </c>
      <c r="E381" s="194" t="s">
        <v>3</v>
      </c>
      <c r="F381" s="195" t="s">
        <v>2348</v>
      </c>
      <c r="G381" s="14"/>
      <c r="H381" s="196">
        <v>1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166</v>
      </c>
      <c r="AU381" s="194" t="s">
        <v>82</v>
      </c>
      <c r="AV381" s="14" t="s">
        <v>82</v>
      </c>
      <c r="AW381" s="14" t="s">
        <v>34</v>
      </c>
      <c r="AX381" s="14" t="s">
        <v>72</v>
      </c>
      <c r="AY381" s="194" t="s">
        <v>154</v>
      </c>
    </row>
    <row r="382" s="14" customFormat="1">
      <c r="A382" s="14"/>
      <c r="B382" s="193"/>
      <c r="C382" s="14"/>
      <c r="D382" s="186" t="s">
        <v>166</v>
      </c>
      <c r="E382" s="194" t="s">
        <v>3</v>
      </c>
      <c r="F382" s="195" t="s">
        <v>2358</v>
      </c>
      <c r="G382" s="14"/>
      <c r="H382" s="196">
        <v>0.26000000000000001</v>
      </c>
      <c r="I382" s="197"/>
      <c r="J382" s="14"/>
      <c r="K382" s="14"/>
      <c r="L382" s="193"/>
      <c r="M382" s="198"/>
      <c r="N382" s="199"/>
      <c r="O382" s="199"/>
      <c r="P382" s="199"/>
      <c r="Q382" s="199"/>
      <c r="R382" s="199"/>
      <c r="S382" s="199"/>
      <c r="T382" s="20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4" t="s">
        <v>166</v>
      </c>
      <c r="AU382" s="194" t="s">
        <v>82</v>
      </c>
      <c r="AV382" s="14" t="s">
        <v>82</v>
      </c>
      <c r="AW382" s="14" t="s">
        <v>34</v>
      </c>
      <c r="AX382" s="14" t="s">
        <v>72</v>
      </c>
      <c r="AY382" s="194" t="s">
        <v>154</v>
      </c>
    </row>
    <row r="383" s="16" customFormat="1">
      <c r="A383" s="16"/>
      <c r="B383" s="209"/>
      <c r="C383" s="16"/>
      <c r="D383" s="186" t="s">
        <v>166</v>
      </c>
      <c r="E383" s="210" t="s">
        <v>3</v>
      </c>
      <c r="F383" s="211" t="s">
        <v>234</v>
      </c>
      <c r="G383" s="16"/>
      <c r="H383" s="212">
        <v>2.8690000000000002</v>
      </c>
      <c r="I383" s="213"/>
      <c r="J383" s="16"/>
      <c r="K383" s="16"/>
      <c r="L383" s="209"/>
      <c r="M383" s="214"/>
      <c r="N383" s="215"/>
      <c r="O383" s="215"/>
      <c r="P383" s="215"/>
      <c r="Q383" s="215"/>
      <c r="R383" s="215"/>
      <c r="S383" s="215"/>
      <c r="T383" s="2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10" t="s">
        <v>166</v>
      </c>
      <c r="AU383" s="210" t="s">
        <v>82</v>
      </c>
      <c r="AV383" s="16" t="s">
        <v>183</v>
      </c>
      <c r="AW383" s="16" t="s">
        <v>34</v>
      </c>
      <c r="AX383" s="16" t="s">
        <v>72</v>
      </c>
      <c r="AY383" s="210" t="s">
        <v>154</v>
      </c>
    </row>
    <row r="384" s="13" customFormat="1">
      <c r="A384" s="13"/>
      <c r="B384" s="185"/>
      <c r="C384" s="13"/>
      <c r="D384" s="186" t="s">
        <v>166</v>
      </c>
      <c r="E384" s="187" t="s">
        <v>3</v>
      </c>
      <c r="F384" s="188" t="s">
        <v>2182</v>
      </c>
      <c r="G384" s="13"/>
      <c r="H384" s="187" t="s">
        <v>3</v>
      </c>
      <c r="I384" s="189"/>
      <c r="J384" s="13"/>
      <c r="K384" s="13"/>
      <c r="L384" s="185"/>
      <c r="M384" s="190"/>
      <c r="N384" s="191"/>
      <c r="O384" s="191"/>
      <c r="P384" s="191"/>
      <c r="Q384" s="191"/>
      <c r="R384" s="191"/>
      <c r="S384" s="191"/>
      <c r="T384" s="19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7" t="s">
        <v>166</v>
      </c>
      <c r="AU384" s="187" t="s">
        <v>82</v>
      </c>
      <c r="AV384" s="13" t="s">
        <v>80</v>
      </c>
      <c r="AW384" s="13" t="s">
        <v>34</v>
      </c>
      <c r="AX384" s="13" t="s">
        <v>72</v>
      </c>
      <c r="AY384" s="187" t="s">
        <v>154</v>
      </c>
    </row>
    <row r="385" s="14" customFormat="1">
      <c r="A385" s="14"/>
      <c r="B385" s="193"/>
      <c r="C385" s="14"/>
      <c r="D385" s="186" t="s">
        <v>166</v>
      </c>
      <c r="E385" s="194" t="s">
        <v>3</v>
      </c>
      <c r="F385" s="195" t="s">
        <v>2346</v>
      </c>
      <c r="G385" s="14"/>
      <c r="H385" s="196">
        <v>0.55600000000000005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166</v>
      </c>
      <c r="AU385" s="194" t="s">
        <v>82</v>
      </c>
      <c r="AV385" s="14" t="s">
        <v>82</v>
      </c>
      <c r="AW385" s="14" t="s">
        <v>34</v>
      </c>
      <c r="AX385" s="14" t="s">
        <v>72</v>
      </c>
      <c r="AY385" s="194" t="s">
        <v>154</v>
      </c>
    </row>
    <row r="386" s="14" customFormat="1">
      <c r="A386" s="14"/>
      <c r="B386" s="193"/>
      <c r="C386" s="14"/>
      <c r="D386" s="186" t="s">
        <v>166</v>
      </c>
      <c r="E386" s="194" t="s">
        <v>3</v>
      </c>
      <c r="F386" s="195" t="s">
        <v>2359</v>
      </c>
      <c r="G386" s="14"/>
      <c r="H386" s="196">
        <v>1.19</v>
      </c>
      <c r="I386" s="197"/>
      <c r="J386" s="14"/>
      <c r="K386" s="14"/>
      <c r="L386" s="193"/>
      <c r="M386" s="198"/>
      <c r="N386" s="199"/>
      <c r="O386" s="199"/>
      <c r="P386" s="199"/>
      <c r="Q386" s="199"/>
      <c r="R386" s="199"/>
      <c r="S386" s="199"/>
      <c r="T386" s="20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4" t="s">
        <v>166</v>
      </c>
      <c r="AU386" s="194" t="s">
        <v>82</v>
      </c>
      <c r="AV386" s="14" t="s">
        <v>82</v>
      </c>
      <c r="AW386" s="14" t="s">
        <v>34</v>
      </c>
      <c r="AX386" s="14" t="s">
        <v>72</v>
      </c>
      <c r="AY386" s="194" t="s">
        <v>154</v>
      </c>
    </row>
    <row r="387" s="13" customFormat="1">
      <c r="A387" s="13"/>
      <c r="B387" s="185"/>
      <c r="C387" s="13"/>
      <c r="D387" s="186" t="s">
        <v>166</v>
      </c>
      <c r="E387" s="187" t="s">
        <v>3</v>
      </c>
      <c r="F387" s="188" t="s">
        <v>2352</v>
      </c>
      <c r="G387" s="13"/>
      <c r="H387" s="187" t="s">
        <v>3</v>
      </c>
      <c r="I387" s="189"/>
      <c r="J387" s="13"/>
      <c r="K387" s="13"/>
      <c r="L387" s="185"/>
      <c r="M387" s="190"/>
      <c r="N387" s="191"/>
      <c r="O387" s="191"/>
      <c r="P387" s="191"/>
      <c r="Q387" s="191"/>
      <c r="R387" s="191"/>
      <c r="S387" s="191"/>
      <c r="T387" s="19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166</v>
      </c>
      <c r="AU387" s="187" t="s">
        <v>82</v>
      </c>
      <c r="AV387" s="13" t="s">
        <v>80</v>
      </c>
      <c r="AW387" s="13" t="s">
        <v>34</v>
      </c>
      <c r="AX387" s="13" t="s">
        <v>72</v>
      </c>
      <c r="AY387" s="187" t="s">
        <v>154</v>
      </c>
    </row>
    <row r="388" s="14" customFormat="1">
      <c r="A388" s="14"/>
      <c r="B388" s="193"/>
      <c r="C388" s="14"/>
      <c r="D388" s="186" t="s">
        <v>166</v>
      </c>
      <c r="E388" s="194" t="s">
        <v>3</v>
      </c>
      <c r="F388" s="195" t="s">
        <v>2360</v>
      </c>
      <c r="G388" s="14"/>
      <c r="H388" s="196">
        <v>0.184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166</v>
      </c>
      <c r="AU388" s="194" t="s">
        <v>82</v>
      </c>
      <c r="AV388" s="14" t="s">
        <v>82</v>
      </c>
      <c r="AW388" s="14" t="s">
        <v>34</v>
      </c>
      <c r="AX388" s="14" t="s">
        <v>72</v>
      </c>
      <c r="AY388" s="194" t="s">
        <v>154</v>
      </c>
    </row>
    <row r="389" s="15" customFormat="1">
      <c r="A389" s="15"/>
      <c r="B389" s="201"/>
      <c r="C389" s="15"/>
      <c r="D389" s="186" t="s">
        <v>166</v>
      </c>
      <c r="E389" s="202" t="s">
        <v>3</v>
      </c>
      <c r="F389" s="203" t="s">
        <v>171</v>
      </c>
      <c r="G389" s="15"/>
      <c r="H389" s="204">
        <v>4.7990000000000004</v>
      </c>
      <c r="I389" s="205"/>
      <c r="J389" s="15"/>
      <c r="K389" s="15"/>
      <c r="L389" s="201"/>
      <c r="M389" s="206"/>
      <c r="N389" s="207"/>
      <c r="O389" s="207"/>
      <c r="P389" s="207"/>
      <c r="Q389" s="207"/>
      <c r="R389" s="207"/>
      <c r="S389" s="207"/>
      <c r="T389" s="20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02" t="s">
        <v>166</v>
      </c>
      <c r="AU389" s="202" t="s">
        <v>82</v>
      </c>
      <c r="AV389" s="15" t="s">
        <v>162</v>
      </c>
      <c r="AW389" s="15" t="s">
        <v>34</v>
      </c>
      <c r="AX389" s="15" t="s">
        <v>80</v>
      </c>
      <c r="AY389" s="202" t="s">
        <v>154</v>
      </c>
    </row>
    <row r="390" s="2" customFormat="1" ht="66.75" customHeight="1">
      <c r="A390" s="40"/>
      <c r="B390" s="166"/>
      <c r="C390" s="167" t="s">
        <v>706</v>
      </c>
      <c r="D390" s="167" t="s">
        <v>157</v>
      </c>
      <c r="E390" s="168" t="s">
        <v>2361</v>
      </c>
      <c r="F390" s="169" t="s">
        <v>2362</v>
      </c>
      <c r="G390" s="170" t="s">
        <v>160</v>
      </c>
      <c r="H390" s="171">
        <v>10</v>
      </c>
      <c r="I390" s="172"/>
      <c r="J390" s="173">
        <f>ROUND(I390*H390,2)</f>
        <v>0</v>
      </c>
      <c r="K390" s="169" t="s">
        <v>161</v>
      </c>
      <c r="L390" s="41"/>
      <c r="M390" s="174" t="s">
        <v>3</v>
      </c>
      <c r="N390" s="175" t="s">
        <v>43</v>
      </c>
      <c r="O390" s="74"/>
      <c r="P390" s="176">
        <f>O390*H390</f>
        <v>0</v>
      </c>
      <c r="Q390" s="176">
        <v>0</v>
      </c>
      <c r="R390" s="176">
        <f>Q390*H390</f>
        <v>0</v>
      </c>
      <c r="S390" s="176">
        <v>0</v>
      </c>
      <c r="T390" s="17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178" t="s">
        <v>322</v>
      </c>
      <c r="AT390" s="178" t="s">
        <v>157</v>
      </c>
      <c r="AU390" s="178" t="s">
        <v>82</v>
      </c>
      <c r="AY390" s="21" t="s">
        <v>154</v>
      </c>
      <c r="BE390" s="179">
        <f>IF(N390="základní",J390,0)</f>
        <v>0</v>
      </c>
      <c r="BF390" s="179">
        <f>IF(N390="snížená",J390,0)</f>
        <v>0</v>
      </c>
      <c r="BG390" s="179">
        <f>IF(N390="zákl. přenesená",J390,0)</f>
        <v>0</v>
      </c>
      <c r="BH390" s="179">
        <f>IF(N390="sníž. přenesená",J390,0)</f>
        <v>0</v>
      </c>
      <c r="BI390" s="179">
        <f>IF(N390="nulová",J390,0)</f>
        <v>0</v>
      </c>
      <c r="BJ390" s="21" t="s">
        <v>80</v>
      </c>
      <c r="BK390" s="179">
        <f>ROUND(I390*H390,2)</f>
        <v>0</v>
      </c>
      <c r="BL390" s="21" t="s">
        <v>322</v>
      </c>
      <c r="BM390" s="178" t="s">
        <v>2363</v>
      </c>
    </row>
    <row r="391" s="2" customFormat="1">
      <c r="A391" s="40"/>
      <c r="B391" s="41"/>
      <c r="C391" s="40"/>
      <c r="D391" s="180" t="s">
        <v>164</v>
      </c>
      <c r="E391" s="40"/>
      <c r="F391" s="181" t="s">
        <v>2364</v>
      </c>
      <c r="G391" s="40"/>
      <c r="H391" s="40"/>
      <c r="I391" s="182"/>
      <c r="J391" s="40"/>
      <c r="K391" s="40"/>
      <c r="L391" s="41"/>
      <c r="M391" s="183"/>
      <c r="N391" s="184"/>
      <c r="O391" s="74"/>
      <c r="P391" s="74"/>
      <c r="Q391" s="74"/>
      <c r="R391" s="74"/>
      <c r="S391" s="74"/>
      <c r="T391" s="75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21" t="s">
        <v>164</v>
      </c>
      <c r="AU391" s="21" t="s">
        <v>82</v>
      </c>
    </row>
    <row r="392" s="13" customFormat="1">
      <c r="A392" s="13"/>
      <c r="B392" s="185"/>
      <c r="C392" s="13"/>
      <c r="D392" s="186" t="s">
        <v>166</v>
      </c>
      <c r="E392" s="187" t="s">
        <v>3</v>
      </c>
      <c r="F392" s="188" t="s">
        <v>2352</v>
      </c>
      <c r="G392" s="13"/>
      <c r="H392" s="187" t="s">
        <v>3</v>
      </c>
      <c r="I392" s="189"/>
      <c r="J392" s="13"/>
      <c r="K392" s="13"/>
      <c r="L392" s="185"/>
      <c r="M392" s="190"/>
      <c r="N392" s="191"/>
      <c r="O392" s="191"/>
      <c r="P392" s="191"/>
      <c r="Q392" s="191"/>
      <c r="R392" s="191"/>
      <c r="S392" s="191"/>
      <c r="T392" s="19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166</v>
      </c>
      <c r="AU392" s="187" t="s">
        <v>82</v>
      </c>
      <c r="AV392" s="13" t="s">
        <v>80</v>
      </c>
      <c r="AW392" s="13" t="s">
        <v>34</v>
      </c>
      <c r="AX392" s="13" t="s">
        <v>72</v>
      </c>
      <c r="AY392" s="187" t="s">
        <v>154</v>
      </c>
    </row>
    <row r="393" s="14" customFormat="1">
      <c r="A393" s="14"/>
      <c r="B393" s="193"/>
      <c r="C393" s="14"/>
      <c r="D393" s="186" t="s">
        <v>166</v>
      </c>
      <c r="E393" s="194" t="s">
        <v>3</v>
      </c>
      <c r="F393" s="195" t="s">
        <v>107</v>
      </c>
      <c r="G393" s="14"/>
      <c r="H393" s="196">
        <v>10</v>
      </c>
      <c r="I393" s="197"/>
      <c r="J393" s="14"/>
      <c r="K393" s="14"/>
      <c r="L393" s="193"/>
      <c r="M393" s="198"/>
      <c r="N393" s="199"/>
      <c r="O393" s="199"/>
      <c r="P393" s="199"/>
      <c r="Q393" s="199"/>
      <c r="R393" s="199"/>
      <c r="S393" s="199"/>
      <c r="T393" s="20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4" t="s">
        <v>166</v>
      </c>
      <c r="AU393" s="194" t="s">
        <v>82</v>
      </c>
      <c r="AV393" s="14" t="s">
        <v>82</v>
      </c>
      <c r="AW393" s="14" t="s">
        <v>34</v>
      </c>
      <c r="AX393" s="14" t="s">
        <v>80</v>
      </c>
      <c r="AY393" s="194" t="s">
        <v>154</v>
      </c>
    </row>
    <row r="394" s="2" customFormat="1" ht="21.75" customHeight="1">
      <c r="A394" s="40"/>
      <c r="B394" s="166"/>
      <c r="C394" s="222" t="s">
        <v>720</v>
      </c>
      <c r="D394" s="222" t="s">
        <v>817</v>
      </c>
      <c r="E394" s="223" t="s">
        <v>2365</v>
      </c>
      <c r="F394" s="224" t="s">
        <v>2366</v>
      </c>
      <c r="G394" s="225" t="s">
        <v>174</v>
      </c>
      <c r="H394" s="226">
        <v>0.436</v>
      </c>
      <c r="I394" s="227"/>
      <c r="J394" s="228">
        <f>ROUND(I394*H394,2)</f>
        <v>0</v>
      </c>
      <c r="K394" s="224" t="s">
        <v>161</v>
      </c>
      <c r="L394" s="229"/>
      <c r="M394" s="230" t="s">
        <v>3</v>
      </c>
      <c r="N394" s="231" t="s">
        <v>43</v>
      </c>
      <c r="O394" s="74"/>
      <c r="P394" s="176">
        <f>O394*H394</f>
        <v>0</v>
      </c>
      <c r="Q394" s="176">
        <v>0.55000000000000004</v>
      </c>
      <c r="R394" s="176">
        <f>Q394*H394</f>
        <v>0.23980000000000001</v>
      </c>
      <c r="S394" s="176">
        <v>0</v>
      </c>
      <c r="T394" s="17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178" t="s">
        <v>495</v>
      </c>
      <c r="AT394" s="178" t="s">
        <v>817</v>
      </c>
      <c r="AU394" s="178" t="s">
        <v>82</v>
      </c>
      <c r="AY394" s="21" t="s">
        <v>154</v>
      </c>
      <c r="BE394" s="179">
        <f>IF(N394="základní",J394,0)</f>
        <v>0</v>
      </c>
      <c r="BF394" s="179">
        <f>IF(N394="snížená",J394,0)</f>
        <v>0</v>
      </c>
      <c r="BG394" s="179">
        <f>IF(N394="zákl. přenesená",J394,0)</f>
        <v>0</v>
      </c>
      <c r="BH394" s="179">
        <f>IF(N394="sníž. přenesená",J394,0)</f>
        <v>0</v>
      </c>
      <c r="BI394" s="179">
        <f>IF(N394="nulová",J394,0)</f>
        <v>0</v>
      </c>
      <c r="BJ394" s="21" t="s">
        <v>80</v>
      </c>
      <c r="BK394" s="179">
        <f>ROUND(I394*H394,2)</f>
        <v>0</v>
      </c>
      <c r="BL394" s="21" t="s">
        <v>322</v>
      </c>
      <c r="BM394" s="178" t="s">
        <v>2367</v>
      </c>
    </row>
    <row r="395" s="13" customFormat="1">
      <c r="A395" s="13"/>
      <c r="B395" s="185"/>
      <c r="C395" s="13"/>
      <c r="D395" s="186" t="s">
        <v>166</v>
      </c>
      <c r="E395" s="187" t="s">
        <v>3</v>
      </c>
      <c r="F395" s="188" t="s">
        <v>2352</v>
      </c>
      <c r="G395" s="13"/>
      <c r="H395" s="187" t="s">
        <v>3</v>
      </c>
      <c r="I395" s="189"/>
      <c r="J395" s="13"/>
      <c r="K395" s="13"/>
      <c r="L395" s="185"/>
      <c r="M395" s="190"/>
      <c r="N395" s="191"/>
      <c r="O395" s="191"/>
      <c r="P395" s="191"/>
      <c r="Q395" s="191"/>
      <c r="R395" s="191"/>
      <c r="S395" s="191"/>
      <c r="T395" s="19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7" t="s">
        <v>166</v>
      </c>
      <c r="AU395" s="187" t="s">
        <v>82</v>
      </c>
      <c r="AV395" s="13" t="s">
        <v>80</v>
      </c>
      <c r="AW395" s="13" t="s">
        <v>34</v>
      </c>
      <c r="AX395" s="13" t="s">
        <v>72</v>
      </c>
      <c r="AY395" s="187" t="s">
        <v>154</v>
      </c>
    </row>
    <row r="396" s="14" customFormat="1">
      <c r="A396" s="14"/>
      <c r="B396" s="193"/>
      <c r="C396" s="14"/>
      <c r="D396" s="186" t="s">
        <v>166</v>
      </c>
      <c r="E396" s="194" t="s">
        <v>3</v>
      </c>
      <c r="F396" s="195" t="s">
        <v>2368</v>
      </c>
      <c r="G396" s="14"/>
      <c r="H396" s="196">
        <v>0.436</v>
      </c>
      <c r="I396" s="197"/>
      <c r="J396" s="14"/>
      <c r="K396" s="14"/>
      <c r="L396" s="193"/>
      <c r="M396" s="198"/>
      <c r="N396" s="199"/>
      <c r="O396" s="199"/>
      <c r="P396" s="199"/>
      <c r="Q396" s="199"/>
      <c r="R396" s="199"/>
      <c r="S396" s="199"/>
      <c r="T396" s="20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4" t="s">
        <v>166</v>
      </c>
      <c r="AU396" s="194" t="s">
        <v>82</v>
      </c>
      <c r="AV396" s="14" t="s">
        <v>82</v>
      </c>
      <c r="AW396" s="14" t="s">
        <v>34</v>
      </c>
      <c r="AX396" s="14" t="s">
        <v>80</v>
      </c>
      <c r="AY396" s="194" t="s">
        <v>154</v>
      </c>
    </row>
    <row r="397" s="2" customFormat="1" ht="44.25" customHeight="1">
      <c r="A397" s="40"/>
      <c r="B397" s="166"/>
      <c r="C397" s="167" t="s">
        <v>1132</v>
      </c>
      <c r="D397" s="167" t="s">
        <v>157</v>
      </c>
      <c r="E397" s="168" t="s">
        <v>2369</v>
      </c>
      <c r="F397" s="169" t="s">
        <v>2370</v>
      </c>
      <c r="G397" s="170" t="s">
        <v>186</v>
      </c>
      <c r="H397" s="171">
        <v>61.689999999999998</v>
      </c>
      <c r="I397" s="172"/>
      <c r="J397" s="173">
        <f>ROUND(I397*H397,2)</f>
        <v>0</v>
      </c>
      <c r="K397" s="169" t="s">
        <v>161</v>
      </c>
      <c r="L397" s="41"/>
      <c r="M397" s="174" t="s">
        <v>3</v>
      </c>
      <c r="N397" s="175" t="s">
        <v>43</v>
      </c>
      <c r="O397" s="74"/>
      <c r="P397" s="176">
        <f>O397*H397</f>
        <v>0</v>
      </c>
      <c r="Q397" s="176">
        <v>0</v>
      </c>
      <c r="R397" s="176">
        <f>Q397*H397</f>
        <v>0</v>
      </c>
      <c r="S397" s="176">
        <v>0</v>
      </c>
      <c r="T397" s="177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178" t="s">
        <v>322</v>
      </c>
      <c r="AT397" s="178" t="s">
        <v>157</v>
      </c>
      <c r="AU397" s="178" t="s">
        <v>82</v>
      </c>
      <c r="AY397" s="21" t="s">
        <v>154</v>
      </c>
      <c r="BE397" s="179">
        <f>IF(N397="základní",J397,0)</f>
        <v>0</v>
      </c>
      <c r="BF397" s="179">
        <f>IF(N397="snížená",J397,0)</f>
        <v>0</v>
      </c>
      <c r="BG397" s="179">
        <f>IF(N397="zákl. přenesená",J397,0)</f>
        <v>0</v>
      </c>
      <c r="BH397" s="179">
        <f>IF(N397="sníž. přenesená",J397,0)</f>
        <v>0</v>
      </c>
      <c r="BI397" s="179">
        <f>IF(N397="nulová",J397,0)</f>
        <v>0</v>
      </c>
      <c r="BJ397" s="21" t="s">
        <v>80</v>
      </c>
      <c r="BK397" s="179">
        <f>ROUND(I397*H397,2)</f>
        <v>0</v>
      </c>
      <c r="BL397" s="21" t="s">
        <v>322</v>
      </c>
      <c r="BM397" s="178" t="s">
        <v>2371</v>
      </c>
    </row>
    <row r="398" s="2" customFormat="1">
      <c r="A398" s="40"/>
      <c r="B398" s="41"/>
      <c r="C398" s="40"/>
      <c r="D398" s="180" t="s">
        <v>164</v>
      </c>
      <c r="E398" s="40"/>
      <c r="F398" s="181" t="s">
        <v>2372</v>
      </c>
      <c r="G398" s="40"/>
      <c r="H398" s="40"/>
      <c r="I398" s="182"/>
      <c r="J398" s="40"/>
      <c r="K398" s="40"/>
      <c r="L398" s="41"/>
      <c r="M398" s="183"/>
      <c r="N398" s="184"/>
      <c r="O398" s="74"/>
      <c r="P398" s="74"/>
      <c r="Q398" s="74"/>
      <c r="R398" s="74"/>
      <c r="S398" s="74"/>
      <c r="T398" s="75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21" t="s">
        <v>164</v>
      </c>
      <c r="AU398" s="21" t="s">
        <v>82</v>
      </c>
    </row>
    <row r="399" s="13" customFormat="1">
      <c r="A399" s="13"/>
      <c r="B399" s="185"/>
      <c r="C399" s="13"/>
      <c r="D399" s="186" t="s">
        <v>166</v>
      </c>
      <c r="E399" s="187" t="s">
        <v>3</v>
      </c>
      <c r="F399" s="188" t="s">
        <v>2226</v>
      </c>
      <c r="G399" s="13"/>
      <c r="H399" s="187" t="s">
        <v>3</v>
      </c>
      <c r="I399" s="189"/>
      <c r="J399" s="13"/>
      <c r="K399" s="13"/>
      <c r="L399" s="185"/>
      <c r="M399" s="190"/>
      <c r="N399" s="191"/>
      <c r="O399" s="191"/>
      <c r="P399" s="191"/>
      <c r="Q399" s="191"/>
      <c r="R399" s="191"/>
      <c r="S399" s="191"/>
      <c r="T399" s="19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7" t="s">
        <v>166</v>
      </c>
      <c r="AU399" s="187" t="s">
        <v>82</v>
      </c>
      <c r="AV399" s="13" t="s">
        <v>80</v>
      </c>
      <c r="AW399" s="13" t="s">
        <v>34</v>
      </c>
      <c r="AX399" s="13" t="s">
        <v>72</v>
      </c>
      <c r="AY399" s="187" t="s">
        <v>154</v>
      </c>
    </row>
    <row r="400" s="14" customFormat="1">
      <c r="A400" s="14"/>
      <c r="B400" s="193"/>
      <c r="C400" s="14"/>
      <c r="D400" s="186" t="s">
        <v>166</v>
      </c>
      <c r="E400" s="194" t="s">
        <v>3</v>
      </c>
      <c r="F400" s="195" t="s">
        <v>2373</v>
      </c>
      <c r="G400" s="14"/>
      <c r="H400" s="196">
        <v>61.689999999999998</v>
      </c>
      <c r="I400" s="197"/>
      <c r="J400" s="14"/>
      <c r="K400" s="14"/>
      <c r="L400" s="193"/>
      <c r="M400" s="198"/>
      <c r="N400" s="199"/>
      <c r="O400" s="199"/>
      <c r="P400" s="199"/>
      <c r="Q400" s="199"/>
      <c r="R400" s="199"/>
      <c r="S400" s="199"/>
      <c r="T400" s="20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4" t="s">
        <v>166</v>
      </c>
      <c r="AU400" s="194" t="s">
        <v>82</v>
      </c>
      <c r="AV400" s="14" t="s">
        <v>82</v>
      </c>
      <c r="AW400" s="14" t="s">
        <v>34</v>
      </c>
      <c r="AX400" s="14" t="s">
        <v>80</v>
      </c>
      <c r="AY400" s="194" t="s">
        <v>154</v>
      </c>
    </row>
    <row r="401" s="2" customFormat="1" ht="21.75" customHeight="1">
      <c r="A401" s="40"/>
      <c r="B401" s="166"/>
      <c r="C401" s="222" t="s">
        <v>1138</v>
      </c>
      <c r="D401" s="222" t="s">
        <v>817</v>
      </c>
      <c r="E401" s="223" t="s">
        <v>2374</v>
      </c>
      <c r="F401" s="224" t="s">
        <v>2375</v>
      </c>
      <c r="G401" s="225" t="s">
        <v>186</v>
      </c>
      <c r="H401" s="226">
        <v>61.783999999999999</v>
      </c>
      <c r="I401" s="227"/>
      <c r="J401" s="228">
        <f>ROUND(I401*H401,2)</f>
        <v>0</v>
      </c>
      <c r="K401" s="224" t="s">
        <v>161</v>
      </c>
      <c r="L401" s="229"/>
      <c r="M401" s="230" t="s">
        <v>3</v>
      </c>
      <c r="N401" s="231" t="s">
        <v>43</v>
      </c>
      <c r="O401" s="74"/>
      <c r="P401" s="176">
        <f>O401*H401</f>
        <v>0</v>
      </c>
      <c r="Q401" s="176">
        <v>0.028400000000000002</v>
      </c>
      <c r="R401" s="176">
        <f>Q401*H401</f>
        <v>1.7546656000000001</v>
      </c>
      <c r="S401" s="176">
        <v>0</v>
      </c>
      <c r="T401" s="177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178" t="s">
        <v>495</v>
      </c>
      <c r="AT401" s="178" t="s">
        <v>817</v>
      </c>
      <c r="AU401" s="178" t="s">
        <v>82</v>
      </c>
      <c r="AY401" s="21" t="s">
        <v>154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21" t="s">
        <v>80</v>
      </c>
      <c r="BK401" s="179">
        <f>ROUND(I401*H401,2)</f>
        <v>0</v>
      </c>
      <c r="BL401" s="21" t="s">
        <v>322</v>
      </c>
      <c r="BM401" s="178" t="s">
        <v>2376</v>
      </c>
    </row>
    <row r="402" s="13" customFormat="1">
      <c r="A402" s="13"/>
      <c r="B402" s="185"/>
      <c r="C402" s="13"/>
      <c r="D402" s="186" t="s">
        <v>166</v>
      </c>
      <c r="E402" s="187" t="s">
        <v>3</v>
      </c>
      <c r="F402" s="188" t="s">
        <v>2226</v>
      </c>
      <c r="G402" s="13"/>
      <c r="H402" s="187" t="s">
        <v>3</v>
      </c>
      <c r="I402" s="189"/>
      <c r="J402" s="13"/>
      <c r="K402" s="13"/>
      <c r="L402" s="185"/>
      <c r="M402" s="190"/>
      <c r="N402" s="191"/>
      <c r="O402" s="191"/>
      <c r="P402" s="191"/>
      <c r="Q402" s="191"/>
      <c r="R402" s="191"/>
      <c r="S402" s="191"/>
      <c r="T402" s="19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7" t="s">
        <v>166</v>
      </c>
      <c r="AU402" s="187" t="s">
        <v>82</v>
      </c>
      <c r="AV402" s="13" t="s">
        <v>80</v>
      </c>
      <c r="AW402" s="13" t="s">
        <v>34</v>
      </c>
      <c r="AX402" s="13" t="s">
        <v>72</v>
      </c>
      <c r="AY402" s="187" t="s">
        <v>154</v>
      </c>
    </row>
    <row r="403" s="14" customFormat="1">
      <c r="A403" s="14"/>
      <c r="B403" s="193"/>
      <c r="C403" s="14"/>
      <c r="D403" s="186" t="s">
        <v>166</v>
      </c>
      <c r="E403" s="194" t="s">
        <v>3</v>
      </c>
      <c r="F403" s="195" t="s">
        <v>2377</v>
      </c>
      <c r="G403" s="14"/>
      <c r="H403" s="196">
        <v>61.783999999999999</v>
      </c>
      <c r="I403" s="197"/>
      <c r="J403" s="14"/>
      <c r="K403" s="14"/>
      <c r="L403" s="193"/>
      <c r="M403" s="198"/>
      <c r="N403" s="199"/>
      <c r="O403" s="199"/>
      <c r="P403" s="199"/>
      <c r="Q403" s="199"/>
      <c r="R403" s="199"/>
      <c r="S403" s="199"/>
      <c r="T403" s="20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4" t="s">
        <v>166</v>
      </c>
      <c r="AU403" s="194" t="s">
        <v>82</v>
      </c>
      <c r="AV403" s="14" t="s">
        <v>82</v>
      </c>
      <c r="AW403" s="14" t="s">
        <v>34</v>
      </c>
      <c r="AX403" s="14" t="s">
        <v>80</v>
      </c>
      <c r="AY403" s="194" t="s">
        <v>154</v>
      </c>
    </row>
    <row r="404" s="2" customFormat="1" ht="33" customHeight="1">
      <c r="A404" s="40"/>
      <c r="B404" s="166"/>
      <c r="C404" s="167" t="s">
        <v>1145</v>
      </c>
      <c r="D404" s="167" t="s">
        <v>157</v>
      </c>
      <c r="E404" s="168" t="s">
        <v>2378</v>
      </c>
      <c r="F404" s="169" t="s">
        <v>2379</v>
      </c>
      <c r="G404" s="170" t="s">
        <v>186</v>
      </c>
      <c r="H404" s="171">
        <v>162.38800000000001</v>
      </c>
      <c r="I404" s="172"/>
      <c r="J404" s="173">
        <f>ROUND(I404*H404,2)</f>
        <v>0</v>
      </c>
      <c r="K404" s="169" t="s">
        <v>161</v>
      </c>
      <c r="L404" s="41"/>
      <c r="M404" s="174" t="s">
        <v>3</v>
      </c>
      <c r="N404" s="175" t="s">
        <v>43</v>
      </c>
      <c r="O404" s="74"/>
      <c r="P404" s="176">
        <f>O404*H404</f>
        <v>0</v>
      </c>
      <c r="Q404" s="176">
        <v>0</v>
      </c>
      <c r="R404" s="176">
        <f>Q404*H404</f>
        <v>0</v>
      </c>
      <c r="S404" s="176">
        <v>0</v>
      </c>
      <c r="T404" s="17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178" t="s">
        <v>322</v>
      </c>
      <c r="AT404" s="178" t="s">
        <v>157</v>
      </c>
      <c r="AU404" s="178" t="s">
        <v>82</v>
      </c>
      <c r="AY404" s="21" t="s">
        <v>154</v>
      </c>
      <c r="BE404" s="179">
        <f>IF(N404="základní",J404,0)</f>
        <v>0</v>
      </c>
      <c r="BF404" s="179">
        <f>IF(N404="snížená",J404,0)</f>
        <v>0</v>
      </c>
      <c r="BG404" s="179">
        <f>IF(N404="zákl. přenesená",J404,0)</f>
        <v>0</v>
      </c>
      <c r="BH404" s="179">
        <f>IF(N404="sníž. přenesená",J404,0)</f>
        <v>0</v>
      </c>
      <c r="BI404" s="179">
        <f>IF(N404="nulová",J404,0)</f>
        <v>0</v>
      </c>
      <c r="BJ404" s="21" t="s">
        <v>80</v>
      </c>
      <c r="BK404" s="179">
        <f>ROUND(I404*H404,2)</f>
        <v>0</v>
      </c>
      <c r="BL404" s="21" t="s">
        <v>322</v>
      </c>
      <c r="BM404" s="178" t="s">
        <v>2380</v>
      </c>
    </row>
    <row r="405" s="2" customFormat="1">
      <c r="A405" s="40"/>
      <c r="B405" s="41"/>
      <c r="C405" s="40"/>
      <c r="D405" s="180" t="s">
        <v>164</v>
      </c>
      <c r="E405" s="40"/>
      <c r="F405" s="181" t="s">
        <v>2381</v>
      </c>
      <c r="G405" s="40"/>
      <c r="H405" s="40"/>
      <c r="I405" s="182"/>
      <c r="J405" s="40"/>
      <c r="K405" s="40"/>
      <c r="L405" s="41"/>
      <c r="M405" s="183"/>
      <c r="N405" s="184"/>
      <c r="O405" s="74"/>
      <c r="P405" s="74"/>
      <c r="Q405" s="74"/>
      <c r="R405" s="74"/>
      <c r="S405" s="74"/>
      <c r="T405" s="75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21" t="s">
        <v>164</v>
      </c>
      <c r="AU405" s="21" t="s">
        <v>82</v>
      </c>
    </row>
    <row r="406" s="13" customFormat="1">
      <c r="A406" s="13"/>
      <c r="B406" s="185"/>
      <c r="C406" s="13"/>
      <c r="D406" s="186" t="s">
        <v>166</v>
      </c>
      <c r="E406" s="187" t="s">
        <v>3</v>
      </c>
      <c r="F406" s="188" t="s">
        <v>2226</v>
      </c>
      <c r="G406" s="13"/>
      <c r="H406" s="187" t="s">
        <v>3</v>
      </c>
      <c r="I406" s="189"/>
      <c r="J406" s="13"/>
      <c r="K406" s="13"/>
      <c r="L406" s="185"/>
      <c r="M406" s="190"/>
      <c r="N406" s="191"/>
      <c r="O406" s="191"/>
      <c r="P406" s="191"/>
      <c r="Q406" s="191"/>
      <c r="R406" s="191"/>
      <c r="S406" s="191"/>
      <c r="T406" s="19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7" t="s">
        <v>166</v>
      </c>
      <c r="AU406" s="187" t="s">
        <v>82</v>
      </c>
      <c r="AV406" s="13" t="s">
        <v>80</v>
      </c>
      <c r="AW406" s="13" t="s">
        <v>34</v>
      </c>
      <c r="AX406" s="13" t="s">
        <v>72</v>
      </c>
      <c r="AY406" s="187" t="s">
        <v>154</v>
      </c>
    </row>
    <row r="407" s="14" customFormat="1">
      <c r="A407" s="14"/>
      <c r="B407" s="193"/>
      <c r="C407" s="14"/>
      <c r="D407" s="186" t="s">
        <v>166</v>
      </c>
      <c r="E407" s="194" t="s">
        <v>3</v>
      </c>
      <c r="F407" s="195" t="s">
        <v>2382</v>
      </c>
      <c r="G407" s="14"/>
      <c r="H407" s="196">
        <v>123.37900000000001</v>
      </c>
      <c r="I407" s="197"/>
      <c r="J407" s="14"/>
      <c r="K407" s="14"/>
      <c r="L407" s="193"/>
      <c r="M407" s="198"/>
      <c r="N407" s="199"/>
      <c r="O407" s="199"/>
      <c r="P407" s="199"/>
      <c r="Q407" s="199"/>
      <c r="R407" s="199"/>
      <c r="S407" s="199"/>
      <c r="T407" s="20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4" t="s">
        <v>166</v>
      </c>
      <c r="AU407" s="194" t="s">
        <v>82</v>
      </c>
      <c r="AV407" s="14" t="s">
        <v>82</v>
      </c>
      <c r="AW407" s="14" t="s">
        <v>34</v>
      </c>
      <c r="AX407" s="14" t="s">
        <v>72</v>
      </c>
      <c r="AY407" s="194" t="s">
        <v>154</v>
      </c>
    </row>
    <row r="408" s="13" customFormat="1">
      <c r="A408" s="13"/>
      <c r="B408" s="185"/>
      <c r="C408" s="13"/>
      <c r="D408" s="186" t="s">
        <v>166</v>
      </c>
      <c r="E408" s="187" t="s">
        <v>3</v>
      </c>
      <c r="F408" s="188" t="s">
        <v>2182</v>
      </c>
      <c r="G408" s="13"/>
      <c r="H408" s="187" t="s">
        <v>3</v>
      </c>
      <c r="I408" s="189"/>
      <c r="J408" s="13"/>
      <c r="K408" s="13"/>
      <c r="L408" s="185"/>
      <c r="M408" s="190"/>
      <c r="N408" s="191"/>
      <c r="O408" s="191"/>
      <c r="P408" s="191"/>
      <c r="Q408" s="191"/>
      <c r="R408" s="191"/>
      <c r="S408" s="191"/>
      <c r="T408" s="19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7" t="s">
        <v>166</v>
      </c>
      <c r="AU408" s="187" t="s">
        <v>82</v>
      </c>
      <c r="AV408" s="13" t="s">
        <v>80</v>
      </c>
      <c r="AW408" s="13" t="s">
        <v>34</v>
      </c>
      <c r="AX408" s="13" t="s">
        <v>72</v>
      </c>
      <c r="AY408" s="187" t="s">
        <v>154</v>
      </c>
    </row>
    <row r="409" s="14" customFormat="1">
      <c r="A409" s="14"/>
      <c r="B409" s="193"/>
      <c r="C409" s="14"/>
      <c r="D409" s="186" t="s">
        <v>166</v>
      </c>
      <c r="E409" s="194" t="s">
        <v>3</v>
      </c>
      <c r="F409" s="195" t="s">
        <v>2383</v>
      </c>
      <c r="G409" s="14"/>
      <c r="H409" s="196">
        <v>36.633000000000003</v>
      </c>
      <c r="I409" s="197"/>
      <c r="J409" s="14"/>
      <c r="K409" s="14"/>
      <c r="L409" s="193"/>
      <c r="M409" s="198"/>
      <c r="N409" s="199"/>
      <c r="O409" s="199"/>
      <c r="P409" s="199"/>
      <c r="Q409" s="199"/>
      <c r="R409" s="199"/>
      <c r="S409" s="199"/>
      <c r="T409" s="20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4" t="s">
        <v>166</v>
      </c>
      <c r="AU409" s="194" t="s">
        <v>82</v>
      </c>
      <c r="AV409" s="14" t="s">
        <v>82</v>
      </c>
      <c r="AW409" s="14" t="s">
        <v>34</v>
      </c>
      <c r="AX409" s="14" t="s">
        <v>72</v>
      </c>
      <c r="AY409" s="194" t="s">
        <v>154</v>
      </c>
    </row>
    <row r="410" s="13" customFormat="1">
      <c r="A410" s="13"/>
      <c r="B410" s="185"/>
      <c r="C410" s="13"/>
      <c r="D410" s="186" t="s">
        <v>166</v>
      </c>
      <c r="E410" s="187" t="s">
        <v>3</v>
      </c>
      <c r="F410" s="188" t="s">
        <v>2182</v>
      </c>
      <c r="G410" s="13"/>
      <c r="H410" s="187" t="s">
        <v>3</v>
      </c>
      <c r="I410" s="189"/>
      <c r="J410" s="13"/>
      <c r="K410" s="13"/>
      <c r="L410" s="185"/>
      <c r="M410" s="190"/>
      <c r="N410" s="191"/>
      <c r="O410" s="191"/>
      <c r="P410" s="191"/>
      <c r="Q410" s="191"/>
      <c r="R410" s="191"/>
      <c r="S410" s="191"/>
      <c r="T410" s="19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7" t="s">
        <v>166</v>
      </c>
      <c r="AU410" s="187" t="s">
        <v>82</v>
      </c>
      <c r="AV410" s="13" t="s">
        <v>80</v>
      </c>
      <c r="AW410" s="13" t="s">
        <v>34</v>
      </c>
      <c r="AX410" s="13" t="s">
        <v>72</v>
      </c>
      <c r="AY410" s="187" t="s">
        <v>154</v>
      </c>
    </row>
    <row r="411" s="14" customFormat="1">
      <c r="A411" s="14"/>
      <c r="B411" s="193"/>
      <c r="C411" s="14"/>
      <c r="D411" s="186" t="s">
        <v>166</v>
      </c>
      <c r="E411" s="194" t="s">
        <v>3</v>
      </c>
      <c r="F411" s="195" t="s">
        <v>2384</v>
      </c>
      <c r="G411" s="14"/>
      <c r="H411" s="196">
        <v>2.3759999999999999</v>
      </c>
      <c r="I411" s="197"/>
      <c r="J411" s="14"/>
      <c r="K411" s="14"/>
      <c r="L411" s="193"/>
      <c r="M411" s="198"/>
      <c r="N411" s="199"/>
      <c r="O411" s="199"/>
      <c r="P411" s="199"/>
      <c r="Q411" s="199"/>
      <c r="R411" s="199"/>
      <c r="S411" s="199"/>
      <c r="T411" s="20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4" t="s">
        <v>166</v>
      </c>
      <c r="AU411" s="194" t="s">
        <v>82</v>
      </c>
      <c r="AV411" s="14" t="s">
        <v>82</v>
      </c>
      <c r="AW411" s="14" t="s">
        <v>34</v>
      </c>
      <c r="AX411" s="14" t="s">
        <v>72</v>
      </c>
      <c r="AY411" s="194" t="s">
        <v>154</v>
      </c>
    </row>
    <row r="412" s="15" customFormat="1">
      <c r="A412" s="15"/>
      <c r="B412" s="201"/>
      <c r="C412" s="15"/>
      <c r="D412" s="186" t="s">
        <v>166</v>
      </c>
      <c r="E412" s="202" t="s">
        <v>3</v>
      </c>
      <c r="F412" s="203" t="s">
        <v>171</v>
      </c>
      <c r="G412" s="15"/>
      <c r="H412" s="204">
        <v>162.38800000000001</v>
      </c>
      <c r="I412" s="205"/>
      <c r="J412" s="15"/>
      <c r="K412" s="15"/>
      <c r="L412" s="201"/>
      <c r="M412" s="206"/>
      <c r="N412" s="207"/>
      <c r="O412" s="207"/>
      <c r="P412" s="207"/>
      <c r="Q412" s="207"/>
      <c r="R412" s="207"/>
      <c r="S412" s="207"/>
      <c r="T412" s="20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02" t="s">
        <v>166</v>
      </c>
      <c r="AU412" s="202" t="s">
        <v>82</v>
      </c>
      <c r="AV412" s="15" t="s">
        <v>162</v>
      </c>
      <c r="AW412" s="15" t="s">
        <v>34</v>
      </c>
      <c r="AX412" s="15" t="s">
        <v>80</v>
      </c>
      <c r="AY412" s="202" t="s">
        <v>154</v>
      </c>
    </row>
    <row r="413" s="2" customFormat="1" ht="24.15" customHeight="1">
      <c r="A413" s="40"/>
      <c r="B413" s="166"/>
      <c r="C413" s="167" t="s">
        <v>1151</v>
      </c>
      <c r="D413" s="167" t="s">
        <v>157</v>
      </c>
      <c r="E413" s="168" t="s">
        <v>2385</v>
      </c>
      <c r="F413" s="169" t="s">
        <v>2386</v>
      </c>
      <c r="G413" s="170" t="s">
        <v>160</v>
      </c>
      <c r="H413" s="171">
        <v>93.462000000000003</v>
      </c>
      <c r="I413" s="172"/>
      <c r="J413" s="173">
        <f>ROUND(I413*H413,2)</f>
        <v>0</v>
      </c>
      <c r="K413" s="169" t="s">
        <v>161</v>
      </c>
      <c r="L413" s="41"/>
      <c r="M413" s="174" t="s">
        <v>3</v>
      </c>
      <c r="N413" s="175" t="s">
        <v>43</v>
      </c>
      <c r="O413" s="74"/>
      <c r="P413" s="176">
        <f>O413*H413</f>
        <v>0</v>
      </c>
      <c r="Q413" s="176">
        <v>2.0000000000000002E-05</v>
      </c>
      <c r="R413" s="176">
        <f>Q413*H413</f>
        <v>0.0018692400000000003</v>
      </c>
      <c r="S413" s="176">
        <v>0</v>
      </c>
      <c r="T413" s="177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178" t="s">
        <v>322</v>
      </c>
      <c r="AT413" s="178" t="s">
        <v>157</v>
      </c>
      <c r="AU413" s="178" t="s">
        <v>82</v>
      </c>
      <c r="AY413" s="21" t="s">
        <v>154</v>
      </c>
      <c r="BE413" s="179">
        <f>IF(N413="základní",J413,0)</f>
        <v>0</v>
      </c>
      <c r="BF413" s="179">
        <f>IF(N413="snížená",J413,0)</f>
        <v>0</v>
      </c>
      <c r="BG413" s="179">
        <f>IF(N413="zákl. přenesená",J413,0)</f>
        <v>0</v>
      </c>
      <c r="BH413" s="179">
        <f>IF(N413="sníž. přenesená",J413,0)</f>
        <v>0</v>
      </c>
      <c r="BI413" s="179">
        <f>IF(N413="nulová",J413,0)</f>
        <v>0</v>
      </c>
      <c r="BJ413" s="21" t="s">
        <v>80</v>
      </c>
      <c r="BK413" s="179">
        <f>ROUND(I413*H413,2)</f>
        <v>0</v>
      </c>
      <c r="BL413" s="21" t="s">
        <v>322</v>
      </c>
      <c r="BM413" s="178" t="s">
        <v>2387</v>
      </c>
    </row>
    <row r="414" s="2" customFormat="1">
      <c r="A414" s="40"/>
      <c r="B414" s="41"/>
      <c r="C414" s="40"/>
      <c r="D414" s="180" t="s">
        <v>164</v>
      </c>
      <c r="E414" s="40"/>
      <c r="F414" s="181" t="s">
        <v>2388</v>
      </c>
      <c r="G414" s="40"/>
      <c r="H414" s="40"/>
      <c r="I414" s="182"/>
      <c r="J414" s="40"/>
      <c r="K414" s="40"/>
      <c r="L414" s="41"/>
      <c r="M414" s="183"/>
      <c r="N414" s="184"/>
      <c r="O414" s="74"/>
      <c r="P414" s="74"/>
      <c r="Q414" s="74"/>
      <c r="R414" s="74"/>
      <c r="S414" s="74"/>
      <c r="T414" s="75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21" t="s">
        <v>164</v>
      </c>
      <c r="AU414" s="21" t="s">
        <v>82</v>
      </c>
    </row>
    <row r="415" s="13" customFormat="1">
      <c r="A415" s="13"/>
      <c r="B415" s="185"/>
      <c r="C415" s="13"/>
      <c r="D415" s="186" t="s">
        <v>166</v>
      </c>
      <c r="E415" s="187" t="s">
        <v>3</v>
      </c>
      <c r="F415" s="188" t="s">
        <v>2226</v>
      </c>
      <c r="G415" s="13"/>
      <c r="H415" s="187" t="s">
        <v>3</v>
      </c>
      <c r="I415" s="189"/>
      <c r="J415" s="13"/>
      <c r="K415" s="13"/>
      <c r="L415" s="185"/>
      <c r="M415" s="190"/>
      <c r="N415" s="191"/>
      <c r="O415" s="191"/>
      <c r="P415" s="191"/>
      <c r="Q415" s="191"/>
      <c r="R415" s="191"/>
      <c r="S415" s="191"/>
      <c r="T415" s="19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7" t="s">
        <v>166</v>
      </c>
      <c r="AU415" s="187" t="s">
        <v>82</v>
      </c>
      <c r="AV415" s="13" t="s">
        <v>80</v>
      </c>
      <c r="AW415" s="13" t="s">
        <v>34</v>
      </c>
      <c r="AX415" s="13" t="s">
        <v>72</v>
      </c>
      <c r="AY415" s="187" t="s">
        <v>154</v>
      </c>
    </row>
    <row r="416" s="14" customFormat="1">
      <c r="A416" s="14"/>
      <c r="B416" s="193"/>
      <c r="C416" s="14"/>
      <c r="D416" s="186" t="s">
        <v>166</v>
      </c>
      <c r="E416" s="194" t="s">
        <v>3</v>
      </c>
      <c r="F416" s="195" t="s">
        <v>2389</v>
      </c>
      <c r="G416" s="14"/>
      <c r="H416" s="196">
        <v>93.462000000000003</v>
      </c>
      <c r="I416" s="197"/>
      <c r="J416" s="14"/>
      <c r="K416" s="14"/>
      <c r="L416" s="193"/>
      <c r="M416" s="198"/>
      <c r="N416" s="199"/>
      <c r="O416" s="199"/>
      <c r="P416" s="199"/>
      <c r="Q416" s="199"/>
      <c r="R416" s="199"/>
      <c r="S416" s="199"/>
      <c r="T416" s="20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4" t="s">
        <v>166</v>
      </c>
      <c r="AU416" s="194" t="s">
        <v>82</v>
      </c>
      <c r="AV416" s="14" t="s">
        <v>82</v>
      </c>
      <c r="AW416" s="14" t="s">
        <v>34</v>
      </c>
      <c r="AX416" s="14" t="s">
        <v>80</v>
      </c>
      <c r="AY416" s="194" t="s">
        <v>154</v>
      </c>
    </row>
    <row r="417" s="2" customFormat="1" ht="24.15" customHeight="1">
      <c r="A417" s="40"/>
      <c r="B417" s="166"/>
      <c r="C417" s="222" t="s">
        <v>1156</v>
      </c>
      <c r="D417" s="222" t="s">
        <v>817</v>
      </c>
      <c r="E417" s="223" t="s">
        <v>2390</v>
      </c>
      <c r="F417" s="224" t="s">
        <v>2391</v>
      </c>
      <c r="G417" s="225" t="s">
        <v>174</v>
      </c>
      <c r="H417" s="226">
        <v>7.4649999999999999</v>
      </c>
      <c r="I417" s="227"/>
      <c r="J417" s="228">
        <f>ROUND(I417*H417,2)</f>
        <v>0</v>
      </c>
      <c r="K417" s="224" t="s">
        <v>161</v>
      </c>
      <c r="L417" s="229"/>
      <c r="M417" s="230" t="s">
        <v>3</v>
      </c>
      <c r="N417" s="231" t="s">
        <v>43</v>
      </c>
      <c r="O417" s="74"/>
      <c r="P417" s="176">
        <f>O417*H417</f>
        <v>0</v>
      </c>
      <c r="Q417" s="176">
        <v>0.55000000000000004</v>
      </c>
      <c r="R417" s="176">
        <f>Q417*H417</f>
        <v>4.1057500000000005</v>
      </c>
      <c r="S417" s="176">
        <v>0</v>
      </c>
      <c r="T417" s="17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178" t="s">
        <v>495</v>
      </c>
      <c r="AT417" s="178" t="s">
        <v>817</v>
      </c>
      <c r="AU417" s="178" t="s">
        <v>82</v>
      </c>
      <c r="AY417" s="21" t="s">
        <v>154</v>
      </c>
      <c r="BE417" s="179">
        <f>IF(N417="základní",J417,0)</f>
        <v>0</v>
      </c>
      <c r="BF417" s="179">
        <f>IF(N417="snížená",J417,0)</f>
        <v>0</v>
      </c>
      <c r="BG417" s="179">
        <f>IF(N417="zákl. přenesená",J417,0)</f>
        <v>0</v>
      </c>
      <c r="BH417" s="179">
        <f>IF(N417="sníž. přenesená",J417,0)</f>
        <v>0</v>
      </c>
      <c r="BI417" s="179">
        <f>IF(N417="nulová",J417,0)</f>
        <v>0</v>
      </c>
      <c r="BJ417" s="21" t="s">
        <v>80</v>
      </c>
      <c r="BK417" s="179">
        <f>ROUND(I417*H417,2)</f>
        <v>0</v>
      </c>
      <c r="BL417" s="21" t="s">
        <v>322</v>
      </c>
      <c r="BM417" s="178" t="s">
        <v>2392</v>
      </c>
    </row>
    <row r="418" s="13" customFormat="1">
      <c r="A418" s="13"/>
      <c r="B418" s="185"/>
      <c r="C418" s="13"/>
      <c r="D418" s="186" t="s">
        <v>166</v>
      </c>
      <c r="E418" s="187" t="s">
        <v>3</v>
      </c>
      <c r="F418" s="188" t="s">
        <v>2226</v>
      </c>
      <c r="G418" s="13"/>
      <c r="H418" s="187" t="s">
        <v>3</v>
      </c>
      <c r="I418" s="189"/>
      <c r="J418" s="13"/>
      <c r="K418" s="13"/>
      <c r="L418" s="185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166</v>
      </c>
      <c r="AU418" s="187" t="s">
        <v>82</v>
      </c>
      <c r="AV418" s="13" t="s">
        <v>80</v>
      </c>
      <c r="AW418" s="13" t="s">
        <v>34</v>
      </c>
      <c r="AX418" s="13" t="s">
        <v>72</v>
      </c>
      <c r="AY418" s="187" t="s">
        <v>154</v>
      </c>
    </row>
    <row r="419" s="14" customFormat="1">
      <c r="A419" s="14"/>
      <c r="B419" s="193"/>
      <c r="C419" s="14"/>
      <c r="D419" s="186" t="s">
        <v>166</v>
      </c>
      <c r="E419" s="194" t="s">
        <v>3</v>
      </c>
      <c r="F419" s="195" t="s">
        <v>2393</v>
      </c>
      <c r="G419" s="14"/>
      <c r="H419" s="196">
        <v>0.247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166</v>
      </c>
      <c r="AU419" s="194" t="s">
        <v>82</v>
      </c>
      <c r="AV419" s="14" t="s">
        <v>82</v>
      </c>
      <c r="AW419" s="14" t="s">
        <v>34</v>
      </c>
      <c r="AX419" s="14" t="s">
        <v>72</v>
      </c>
      <c r="AY419" s="194" t="s">
        <v>154</v>
      </c>
    </row>
    <row r="420" s="14" customFormat="1">
      <c r="A420" s="14"/>
      <c r="B420" s="193"/>
      <c r="C420" s="14"/>
      <c r="D420" s="186" t="s">
        <v>166</v>
      </c>
      <c r="E420" s="194" t="s">
        <v>3</v>
      </c>
      <c r="F420" s="195" t="s">
        <v>2394</v>
      </c>
      <c r="G420" s="14"/>
      <c r="H420" s="196">
        <v>5.5110000000000001</v>
      </c>
      <c r="I420" s="197"/>
      <c r="J420" s="14"/>
      <c r="K420" s="14"/>
      <c r="L420" s="193"/>
      <c r="M420" s="198"/>
      <c r="N420" s="199"/>
      <c r="O420" s="199"/>
      <c r="P420" s="199"/>
      <c r="Q420" s="199"/>
      <c r="R420" s="199"/>
      <c r="S420" s="199"/>
      <c r="T420" s="20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4" t="s">
        <v>166</v>
      </c>
      <c r="AU420" s="194" t="s">
        <v>82</v>
      </c>
      <c r="AV420" s="14" t="s">
        <v>82</v>
      </c>
      <c r="AW420" s="14" t="s">
        <v>34</v>
      </c>
      <c r="AX420" s="14" t="s">
        <v>72</v>
      </c>
      <c r="AY420" s="194" t="s">
        <v>154</v>
      </c>
    </row>
    <row r="421" s="13" customFormat="1">
      <c r="A421" s="13"/>
      <c r="B421" s="185"/>
      <c r="C421" s="13"/>
      <c r="D421" s="186" t="s">
        <v>166</v>
      </c>
      <c r="E421" s="187" t="s">
        <v>3</v>
      </c>
      <c r="F421" s="188" t="s">
        <v>2182</v>
      </c>
      <c r="G421" s="13"/>
      <c r="H421" s="187" t="s">
        <v>3</v>
      </c>
      <c r="I421" s="189"/>
      <c r="J421" s="13"/>
      <c r="K421" s="13"/>
      <c r="L421" s="185"/>
      <c r="M421" s="190"/>
      <c r="N421" s="191"/>
      <c r="O421" s="191"/>
      <c r="P421" s="191"/>
      <c r="Q421" s="191"/>
      <c r="R421" s="191"/>
      <c r="S421" s="191"/>
      <c r="T421" s="19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166</v>
      </c>
      <c r="AU421" s="187" t="s">
        <v>82</v>
      </c>
      <c r="AV421" s="13" t="s">
        <v>80</v>
      </c>
      <c r="AW421" s="13" t="s">
        <v>34</v>
      </c>
      <c r="AX421" s="13" t="s">
        <v>72</v>
      </c>
      <c r="AY421" s="187" t="s">
        <v>154</v>
      </c>
    </row>
    <row r="422" s="14" customFormat="1">
      <c r="A422" s="14"/>
      <c r="B422" s="193"/>
      <c r="C422" s="14"/>
      <c r="D422" s="186" t="s">
        <v>166</v>
      </c>
      <c r="E422" s="194" t="s">
        <v>3</v>
      </c>
      <c r="F422" s="195" t="s">
        <v>2395</v>
      </c>
      <c r="G422" s="14"/>
      <c r="H422" s="196">
        <v>1.6120000000000001</v>
      </c>
      <c r="I422" s="197"/>
      <c r="J422" s="14"/>
      <c r="K422" s="14"/>
      <c r="L422" s="193"/>
      <c r="M422" s="198"/>
      <c r="N422" s="199"/>
      <c r="O422" s="199"/>
      <c r="P422" s="199"/>
      <c r="Q422" s="199"/>
      <c r="R422" s="199"/>
      <c r="S422" s="199"/>
      <c r="T422" s="20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4" t="s">
        <v>166</v>
      </c>
      <c r="AU422" s="194" t="s">
        <v>82</v>
      </c>
      <c r="AV422" s="14" t="s">
        <v>82</v>
      </c>
      <c r="AW422" s="14" t="s">
        <v>34</v>
      </c>
      <c r="AX422" s="14" t="s">
        <v>72</v>
      </c>
      <c r="AY422" s="194" t="s">
        <v>154</v>
      </c>
    </row>
    <row r="423" s="13" customFormat="1">
      <c r="A423" s="13"/>
      <c r="B423" s="185"/>
      <c r="C423" s="13"/>
      <c r="D423" s="186" t="s">
        <v>166</v>
      </c>
      <c r="E423" s="187" t="s">
        <v>3</v>
      </c>
      <c r="F423" s="188" t="s">
        <v>2182</v>
      </c>
      <c r="G423" s="13"/>
      <c r="H423" s="187" t="s">
        <v>3</v>
      </c>
      <c r="I423" s="189"/>
      <c r="J423" s="13"/>
      <c r="K423" s="13"/>
      <c r="L423" s="185"/>
      <c r="M423" s="190"/>
      <c r="N423" s="191"/>
      <c r="O423" s="191"/>
      <c r="P423" s="191"/>
      <c r="Q423" s="191"/>
      <c r="R423" s="191"/>
      <c r="S423" s="191"/>
      <c r="T423" s="19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166</v>
      </c>
      <c r="AU423" s="187" t="s">
        <v>82</v>
      </c>
      <c r="AV423" s="13" t="s">
        <v>80</v>
      </c>
      <c r="AW423" s="13" t="s">
        <v>34</v>
      </c>
      <c r="AX423" s="13" t="s">
        <v>72</v>
      </c>
      <c r="AY423" s="187" t="s">
        <v>154</v>
      </c>
    </row>
    <row r="424" s="14" customFormat="1">
      <c r="A424" s="14"/>
      <c r="B424" s="193"/>
      <c r="C424" s="14"/>
      <c r="D424" s="186" t="s">
        <v>166</v>
      </c>
      <c r="E424" s="194" t="s">
        <v>3</v>
      </c>
      <c r="F424" s="195" t="s">
        <v>2396</v>
      </c>
      <c r="G424" s="14"/>
      <c r="H424" s="196">
        <v>0.095000000000000001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166</v>
      </c>
      <c r="AU424" s="194" t="s">
        <v>82</v>
      </c>
      <c r="AV424" s="14" t="s">
        <v>82</v>
      </c>
      <c r="AW424" s="14" t="s">
        <v>34</v>
      </c>
      <c r="AX424" s="14" t="s">
        <v>72</v>
      </c>
      <c r="AY424" s="194" t="s">
        <v>154</v>
      </c>
    </row>
    <row r="425" s="15" customFormat="1">
      <c r="A425" s="15"/>
      <c r="B425" s="201"/>
      <c r="C425" s="15"/>
      <c r="D425" s="186" t="s">
        <v>166</v>
      </c>
      <c r="E425" s="202" t="s">
        <v>3</v>
      </c>
      <c r="F425" s="203" t="s">
        <v>171</v>
      </c>
      <c r="G425" s="15"/>
      <c r="H425" s="204">
        <v>7.4649999999999999</v>
      </c>
      <c r="I425" s="205"/>
      <c r="J425" s="15"/>
      <c r="K425" s="15"/>
      <c r="L425" s="201"/>
      <c r="M425" s="206"/>
      <c r="N425" s="207"/>
      <c r="O425" s="207"/>
      <c r="P425" s="207"/>
      <c r="Q425" s="207"/>
      <c r="R425" s="207"/>
      <c r="S425" s="207"/>
      <c r="T425" s="20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02" t="s">
        <v>166</v>
      </c>
      <c r="AU425" s="202" t="s">
        <v>82</v>
      </c>
      <c r="AV425" s="15" t="s">
        <v>162</v>
      </c>
      <c r="AW425" s="15" t="s">
        <v>34</v>
      </c>
      <c r="AX425" s="15" t="s">
        <v>80</v>
      </c>
      <c r="AY425" s="202" t="s">
        <v>154</v>
      </c>
    </row>
    <row r="426" s="2" customFormat="1" ht="37.8" customHeight="1">
      <c r="A426" s="40"/>
      <c r="B426" s="166"/>
      <c r="C426" s="167" t="s">
        <v>1161</v>
      </c>
      <c r="D426" s="167" t="s">
        <v>157</v>
      </c>
      <c r="E426" s="168" t="s">
        <v>2397</v>
      </c>
      <c r="F426" s="169" t="s">
        <v>2398</v>
      </c>
      <c r="G426" s="170" t="s">
        <v>174</v>
      </c>
      <c r="H426" s="171">
        <v>12.605</v>
      </c>
      <c r="I426" s="172"/>
      <c r="J426" s="173">
        <f>ROUND(I426*H426,2)</f>
        <v>0</v>
      </c>
      <c r="K426" s="169" t="s">
        <v>161</v>
      </c>
      <c r="L426" s="41"/>
      <c r="M426" s="174" t="s">
        <v>3</v>
      </c>
      <c r="N426" s="175" t="s">
        <v>43</v>
      </c>
      <c r="O426" s="74"/>
      <c r="P426" s="176">
        <f>O426*H426</f>
        <v>0</v>
      </c>
      <c r="Q426" s="176">
        <v>0.022839999999999999</v>
      </c>
      <c r="R426" s="176">
        <f>Q426*H426</f>
        <v>0.28789819999999999</v>
      </c>
      <c r="S426" s="176">
        <v>0</v>
      </c>
      <c r="T426" s="17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178" t="s">
        <v>322</v>
      </c>
      <c r="AT426" s="178" t="s">
        <v>157</v>
      </c>
      <c r="AU426" s="178" t="s">
        <v>82</v>
      </c>
      <c r="AY426" s="21" t="s">
        <v>154</v>
      </c>
      <c r="BE426" s="179">
        <f>IF(N426="základní",J426,0)</f>
        <v>0</v>
      </c>
      <c r="BF426" s="179">
        <f>IF(N426="snížená",J426,0)</f>
        <v>0</v>
      </c>
      <c r="BG426" s="179">
        <f>IF(N426="zákl. přenesená",J426,0)</f>
        <v>0</v>
      </c>
      <c r="BH426" s="179">
        <f>IF(N426="sníž. přenesená",J426,0)</f>
        <v>0</v>
      </c>
      <c r="BI426" s="179">
        <f>IF(N426="nulová",J426,0)</f>
        <v>0</v>
      </c>
      <c r="BJ426" s="21" t="s">
        <v>80</v>
      </c>
      <c r="BK426" s="179">
        <f>ROUND(I426*H426,2)</f>
        <v>0</v>
      </c>
      <c r="BL426" s="21" t="s">
        <v>322</v>
      </c>
      <c r="BM426" s="178" t="s">
        <v>2399</v>
      </c>
    </row>
    <row r="427" s="2" customFormat="1">
      <c r="A427" s="40"/>
      <c r="B427" s="41"/>
      <c r="C427" s="40"/>
      <c r="D427" s="180" t="s">
        <v>164</v>
      </c>
      <c r="E427" s="40"/>
      <c r="F427" s="181" t="s">
        <v>2400</v>
      </c>
      <c r="G427" s="40"/>
      <c r="H427" s="40"/>
      <c r="I427" s="182"/>
      <c r="J427" s="40"/>
      <c r="K427" s="40"/>
      <c r="L427" s="41"/>
      <c r="M427" s="183"/>
      <c r="N427" s="184"/>
      <c r="O427" s="74"/>
      <c r="P427" s="74"/>
      <c r="Q427" s="74"/>
      <c r="R427" s="74"/>
      <c r="S427" s="74"/>
      <c r="T427" s="75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21" t="s">
        <v>164</v>
      </c>
      <c r="AU427" s="21" t="s">
        <v>82</v>
      </c>
    </row>
    <row r="428" s="14" customFormat="1">
      <c r="A428" s="14"/>
      <c r="B428" s="193"/>
      <c r="C428" s="14"/>
      <c r="D428" s="186" t="s">
        <v>166</v>
      </c>
      <c r="E428" s="194" t="s">
        <v>3</v>
      </c>
      <c r="F428" s="195" t="s">
        <v>2401</v>
      </c>
      <c r="G428" s="14"/>
      <c r="H428" s="196">
        <v>12.605</v>
      </c>
      <c r="I428" s="197"/>
      <c r="J428" s="14"/>
      <c r="K428" s="14"/>
      <c r="L428" s="193"/>
      <c r="M428" s="198"/>
      <c r="N428" s="199"/>
      <c r="O428" s="199"/>
      <c r="P428" s="199"/>
      <c r="Q428" s="199"/>
      <c r="R428" s="199"/>
      <c r="S428" s="199"/>
      <c r="T428" s="20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4" t="s">
        <v>166</v>
      </c>
      <c r="AU428" s="194" t="s">
        <v>82</v>
      </c>
      <c r="AV428" s="14" t="s">
        <v>82</v>
      </c>
      <c r="AW428" s="14" t="s">
        <v>34</v>
      </c>
      <c r="AX428" s="14" t="s">
        <v>80</v>
      </c>
      <c r="AY428" s="194" t="s">
        <v>154</v>
      </c>
    </row>
    <row r="429" s="2" customFormat="1" ht="44.25" customHeight="1">
      <c r="A429" s="40"/>
      <c r="B429" s="166"/>
      <c r="C429" s="167" t="s">
        <v>1167</v>
      </c>
      <c r="D429" s="167" t="s">
        <v>157</v>
      </c>
      <c r="E429" s="168" t="s">
        <v>2402</v>
      </c>
      <c r="F429" s="169" t="s">
        <v>2403</v>
      </c>
      <c r="G429" s="170" t="s">
        <v>160</v>
      </c>
      <c r="H429" s="171">
        <v>18.899999999999999</v>
      </c>
      <c r="I429" s="172"/>
      <c r="J429" s="173">
        <f>ROUND(I429*H429,2)</f>
        <v>0</v>
      </c>
      <c r="K429" s="169" t="s">
        <v>161</v>
      </c>
      <c r="L429" s="41"/>
      <c r="M429" s="174" t="s">
        <v>3</v>
      </c>
      <c r="N429" s="175" t="s">
        <v>43</v>
      </c>
      <c r="O429" s="74"/>
      <c r="P429" s="176">
        <f>O429*H429</f>
        <v>0</v>
      </c>
      <c r="Q429" s="176">
        <v>0</v>
      </c>
      <c r="R429" s="176">
        <f>Q429*H429</f>
        <v>0</v>
      </c>
      <c r="S429" s="176">
        <v>0</v>
      </c>
      <c r="T429" s="17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178" t="s">
        <v>322</v>
      </c>
      <c r="AT429" s="178" t="s">
        <v>157</v>
      </c>
      <c r="AU429" s="178" t="s">
        <v>82</v>
      </c>
      <c r="AY429" s="21" t="s">
        <v>154</v>
      </c>
      <c r="BE429" s="179">
        <f>IF(N429="základní",J429,0)</f>
        <v>0</v>
      </c>
      <c r="BF429" s="179">
        <f>IF(N429="snížená",J429,0)</f>
        <v>0</v>
      </c>
      <c r="BG429" s="179">
        <f>IF(N429="zákl. přenesená",J429,0)</f>
        <v>0</v>
      </c>
      <c r="BH429" s="179">
        <f>IF(N429="sníž. přenesená",J429,0)</f>
        <v>0</v>
      </c>
      <c r="BI429" s="179">
        <f>IF(N429="nulová",J429,0)</f>
        <v>0</v>
      </c>
      <c r="BJ429" s="21" t="s">
        <v>80</v>
      </c>
      <c r="BK429" s="179">
        <f>ROUND(I429*H429,2)</f>
        <v>0</v>
      </c>
      <c r="BL429" s="21" t="s">
        <v>322</v>
      </c>
      <c r="BM429" s="178" t="s">
        <v>2404</v>
      </c>
    </row>
    <row r="430" s="2" customFormat="1">
      <c r="A430" s="40"/>
      <c r="B430" s="41"/>
      <c r="C430" s="40"/>
      <c r="D430" s="180" t="s">
        <v>164</v>
      </c>
      <c r="E430" s="40"/>
      <c r="F430" s="181" t="s">
        <v>2405</v>
      </c>
      <c r="G430" s="40"/>
      <c r="H430" s="40"/>
      <c r="I430" s="182"/>
      <c r="J430" s="40"/>
      <c r="K430" s="40"/>
      <c r="L430" s="41"/>
      <c r="M430" s="183"/>
      <c r="N430" s="184"/>
      <c r="O430" s="74"/>
      <c r="P430" s="74"/>
      <c r="Q430" s="74"/>
      <c r="R430" s="74"/>
      <c r="S430" s="74"/>
      <c r="T430" s="75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21" t="s">
        <v>164</v>
      </c>
      <c r="AU430" s="21" t="s">
        <v>82</v>
      </c>
    </row>
    <row r="431" s="13" customFormat="1">
      <c r="A431" s="13"/>
      <c r="B431" s="185"/>
      <c r="C431" s="13"/>
      <c r="D431" s="186" t="s">
        <v>166</v>
      </c>
      <c r="E431" s="187" t="s">
        <v>3</v>
      </c>
      <c r="F431" s="188" t="s">
        <v>2226</v>
      </c>
      <c r="G431" s="13"/>
      <c r="H431" s="187" t="s">
        <v>3</v>
      </c>
      <c r="I431" s="189"/>
      <c r="J431" s="13"/>
      <c r="K431" s="13"/>
      <c r="L431" s="185"/>
      <c r="M431" s="190"/>
      <c r="N431" s="191"/>
      <c r="O431" s="191"/>
      <c r="P431" s="191"/>
      <c r="Q431" s="191"/>
      <c r="R431" s="191"/>
      <c r="S431" s="191"/>
      <c r="T431" s="19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7" t="s">
        <v>166</v>
      </c>
      <c r="AU431" s="187" t="s">
        <v>82</v>
      </c>
      <c r="AV431" s="13" t="s">
        <v>80</v>
      </c>
      <c r="AW431" s="13" t="s">
        <v>34</v>
      </c>
      <c r="AX431" s="13" t="s">
        <v>72</v>
      </c>
      <c r="AY431" s="187" t="s">
        <v>154</v>
      </c>
    </row>
    <row r="432" s="14" customFormat="1">
      <c r="A432" s="14"/>
      <c r="B432" s="193"/>
      <c r="C432" s="14"/>
      <c r="D432" s="186" t="s">
        <v>166</v>
      </c>
      <c r="E432" s="194" t="s">
        <v>3</v>
      </c>
      <c r="F432" s="195" t="s">
        <v>2406</v>
      </c>
      <c r="G432" s="14"/>
      <c r="H432" s="196">
        <v>13.5</v>
      </c>
      <c r="I432" s="197"/>
      <c r="J432" s="14"/>
      <c r="K432" s="14"/>
      <c r="L432" s="193"/>
      <c r="M432" s="198"/>
      <c r="N432" s="199"/>
      <c r="O432" s="199"/>
      <c r="P432" s="199"/>
      <c r="Q432" s="199"/>
      <c r="R432" s="199"/>
      <c r="S432" s="199"/>
      <c r="T432" s="20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4" t="s">
        <v>166</v>
      </c>
      <c r="AU432" s="194" t="s">
        <v>82</v>
      </c>
      <c r="AV432" s="14" t="s">
        <v>82</v>
      </c>
      <c r="AW432" s="14" t="s">
        <v>34</v>
      </c>
      <c r="AX432" s="14" t="s">
        <v>72</v>
      </c>
      <c r="AY432" s="194" t="s">
        <v>154</v>
      </c>
    </row>
    <row r="433" s="13" customFormat="1">
      <c r="A433" s="13"/>
      <c r="B433" s="185"/>
      <c r="C433" s="13"/>
      <c r="D433" s="186" t="s">
        <v>166</v>
      </c>
      <c r="E433" s="187" t="s">
        <v>3</v>
      </c>
      <c r="F433" s="188" t="s">
        <v>2407</v>
      </c>
      <c r="G433" s="13"/>
      <c r="H433" s="187" t="s">
        <v>3</v>
      </c>
      <c r="I433" s="189"/>
      <c r="J433" s="13"/>
      <c r="K433" s="13"/>
      <c r="L433" s="185"/>
      <c r="M433" s="190"/>
      <c r="N433" s="191"/>
      <c r="O433" s="191"/>
      <c r="P433" s="191"/>
      <c r="Q433" s="191"/>
      <c r="R433" s="191"/>
      <c r="S433" s="191"/>
      <c r="T433" s="19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7" t="s">
        <v>166</v>
      </c>
      <c r="AU433" s="187" t="s">
        <v>82</v>
      </c>
      <c r="AV433" s="13" t="s">
        <v>80</v>
      </c>
      <c r="AW433" s="13" t="s">
        <v>34</v>
      </c>
      <c r="AX433" s="13" t="s">
        <v>72</v>
      </c>
      <c r="AY433" s="187" t="s">
        <v>154</v>
      </c>
    </row>
    <row r="434" s="14" customFormat="1">
      <c r="A434" s="14"/>
      <c r="B434" s="193"/>
      <c r="C434" s="14"/>
      <c r="D434" s="186" t="s">
        <v>166</v>
      </c>
      <c r="E434" s="194" t="s">
        <v>3</v>
      </c>
      <c r="F434" s="195" t="s">
        <v>2408</v>
      </c>
      <c r="G434" s="14"/>
      <c r="H434" s="196">
        <v>5.4000000000000004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166</v>
      </c>
      <c r="AU434" s="194" t="s">
        <v>82</v>
      </c>
      <c r="AV434" s="14" t="s">
        <v>82</v>
      </c>
      <c r="AW434" s="14" t="s">
        <v>34</v>
      </c>
      <c r="AX434" s="14" t="s">
        <v>72</v>
      </c>
      <c r="AY434" s="194" t="s">
        <v>154</v>
      </c>
    </row>
    <row r="435" s="15" customFormat="1">
      <c r="A435" s="15"/>
      <c r="B435" s="201"/>
      <c r="C435" s="15"/>
      <c r="D435" s="186" t="s">
        <v>166</v>
      </c>
      <c r="E435" s="202" t="s">
        <v>3</v>
      </c>
      <c r="F435" s="203" t="s">
        <v>171</v>
      </c>
      <c r="G435" s="15"/>
      <c r="H435" s="204">
        <v>18.899999999999999</v>
      </c>
      <c r="I435" s="205"/>
      <c r="J435" s="15"/>
      <c r="K435" s="15"/>
      <c r="L435" s="201"/>
      <c r="M435" s="206"/>
      <c r="N435" s="207"/>
      <c r="O435" s="207"/>
      <c r="P435" s="207"/>
      <c r="Q435" s="207"/>
      <c r="R435" s="207"/>
      <c r="S435" s="207"/>
      <c r="T435" s="20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02" t="s">
        <v>166</v>
      </c>
      <c r="AU435" s="202" t="s">
        <v>82</v>
      </c>
      <c r="AV435" s="15" t="s">
        <v>162</v>
      </c>
      <c r="AW435" s="15" t="s">
        <v>34</v>
      </c>
      <c r="AX435" s="15" t="s">
        <v>80</v>
      </c>
      <c r="AY435" s="202" t="s">
        <v>154</v>
      </c>
    </row>
    <row r="436" s="2" customFormat="1" ht="21.75" customHeight="1">
      <c r="A436" s="40"/>
      <c r="B436" s="166"/>
      <c r="C436" s="222" t="s">
        <v>1244</v>
      </c>
      <c r="D436" s="222" t="s">
        <v>817</v>
      </c>
      <c r="E436" s="223" t="s">
        <v>2374</v>
      </c>
      <c r="F436" s="224" t="s">
        <v>2375</v>
      </c>
      <c r="G436" s="225" t="s">
        <v>186</v>
      </c>
      <c r="H436" s="226">
        <v>10.206</v>
      </c>
      <c r="I436" s="227"/>
      <c r="J436" s="228">
        <f>ROUND(I436*H436,2)</f>
        <v>0</v>
      </c>
      <c r="K436" s="224" t="s">
        <v>161</v>
      </c>
      <c r="L436" s="229"/>
      <c r="M436" s="230" t="s">
        <v>3</v>
      </c>
      <c r="N436" s="231" t="s">
        <v>43</v>
      </c>
      <c r="O436" s="74"/>
      <c r="P436" s="176">
        <f>O436*H436</f>
        <v>0</v>
      </c>
      <c r="Q436" s="176">
        <v>0.028400000000000002</v>
      </c>
      <c r="R436" s="176">
        <f>Q436*H436</f>
        <v>0.28985040000000001</v>
      </c>
      <c r="S436" s="176">
        <v>0</v>
      </c>
      <c r="T436" s="177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178" t="s">
        <v>495</v>
      </c>
      <c r="AT436" s="178" t="s">
        <v>817</v>
      </c>
      <c r="AU436" s="178" t="s">
        <v>82</v>
      </c>
      <c r="AY436" s="21" t="s">
        <v>154</v>
      </c>
      <c r="BE436" s="179">
        <f>IF(N436="základní",J436,0)</f>
        <v>0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21" t="s">
        <v>80</v>
      </c>
      <c r="BK436" s="179">
        <f>ROUND(I436*H436,2)</f>
        <v>0</v>
      </c>
      <c r="BL436" s="21" t="s">
        <v>322</v>
      </c>
      <c r="BM436" s="178" t="s">
        <v>2409</v>
      </c>
    </row>
    <row r="437" s="13" customFormat="1">
      <c r="A437" s="13"/>
      <c r="B437" s="185"/>
      <c r="C437" s="13"/>
      <c r="D437" s="186" t="s">
        <v>166</v>
      </c>
      <c r="E437" s="187" t="s">
        <v>3</v>
      </c>
      <c r="F437" s="188" t="s">
        <v>2226</v>
      </c>
      <c r="G437" s="13"/>
      <c r="H437" s="187" t="s">
        <v>3</v>
      </c>
      <c r="I437" s="189"/>
      <c r="J437" s="13"/>
      <c r="K437" s="13"/>
      <c r="L437" s="185"/>
      <c r="M437" s="190"/>
      <c r="N437" s="191"/>
      <c r="O437" s="191"/>
      <c r="P437" s="191"/>
      <c r="Q437" s="191"/>
      <c r="R437" s="191"/>
      <c r="S437" s="191"/>
      <c r="T437" s="19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166</v>
      </c>
      <c r="AU437" s="187" t="s">
        <v>82</v>
      </c>
      <c r="AV437" s="13" t="s">
        <v>80</v>
      </c>
      <c r="AW437" s="13" t="s">
        <v>34</v>
      </c>
      <c r="AX437" s="13" t="s">
        <v>72</v>
      </c>
      <c r="AY437" s="187" t="s">
        <v>154</v>
      </c>
    </row>
    <row r="438" s="14" customFormat="1">
      <c r="A438" s="14"/>
      <c r="B438" s="193"/>
      <c r="C438" s="14"/>
      <c r="D438" s="186" t="s">
        <v>166</v>
      </c>
      <c r="E438" s="194" t="s">
        <v>3</v>
      </c>
      <c r="F438" s="195" t="s">
        <v>2410</v>
      </c>
      <c r="G438" s="14"/>
      <c r="H438" s="196">
        <v>7.29</v>
      </c>
      <c r="I438" s="197"/>
      <c r="J438" s="14"/>
      <c r="K438" s="14"/>
      <c r="L438" s="193"/>
      <c r="M438" s="198"/>
      <c r="N438" s="199"/>
      <c r="O438" s="199"/>
      <c r="P438" s="199"/>
      <c r="Q438" s="199"/>
      <c r="R438" s="199"/>
      <c r="S438" s="199"/>
      <c r="T438" s="20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4" t="s">
        <v>166</v>
      </c>
      <c r="AU438" s="194" t="s">
        <v>82</v>
      </c>
      <c r="AV438" s="14" t="s">
        <v>82</v>
      </c>
      <c r="AW438" s="14" t="s">
        <v>34</v>
      </c>
      <c r="AX438" s="14" t="s">
        <v>72</v>
      </c>
      <c r="AY438" s="194" t="s">
        <v>154</v>
      </c>
    </row>
    <row r="439" s="14" customFormat="1">
      <c r="A439" s="14"/>
      <c r="B439" s="193"/>
      <c r="C439" s="14"/>
      <c r="D439" s="186" t="s">
        <v>166</v>
      </c>
      <c r="E439" s="194" t="s">
        <v>3</v>
      </c>
      <c r="F439" s="195" t="s">
        <v>2411</v>
      </c>
      <c r="G439" s="14"/>
      <c r="H439" s="196">
        <v>2.9159999999999999</v>
      </c>
      <c r="I439" s="197"/>
      <c r="J439" s="14"/>
      <c r="K439" s="14"/>
      <c r="L439" s="193"/>
      <c r="M439" s="198"/>
      <c r="N439" s="199"/>
      <c r="O439" s="199"/>
      <c r="P439" s="199"/>
      <c r="Q439" s="199"/>
      <c r="R439" s="199"/>
      <c r="S439" s="199"/>
      <c r="T439" s="20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4" t="s">
        <v>166</v>
      </c>
      <c r="AU439" s="194" t="s">
        <v>82</v>
      </c>
      <c r="AV439" s="14" t="s">
        <v>82</v>
      </c>
      <c r="AW439" s="14" t="s">
        <v>34</v>
      </c>
      <c r="AX439" s="14" t="s">
        <v>72</v>
      </c>
      <c r="AY439" s="194" t="s">
        <v>154</v>
      </c>
    </row>
    <row r="440" s="15" customFormat="1">
      <c r="A440" s="15"/>
      <c r="B440" s="201"/>
      <c r="C440" s="15"/>
      <c r="D440" s="186" t="s">
        <v>166</v>
      </c>
      <c r="E440" s="202" t="s">
        <v>3</v>
      </c>
      <c r="F440" s="203" t="s">
        <v>171</v>
      </c>
      <c r="G440" s="15"/>
      <c r="H440" s="204">
        <v>10.206</v>
      </c>
      <c r="I440" s="205"/>
      <c r="J440" s="15"/>
      <c r="K440" s="15"/>
      <c r="L440" s="201"/>
      <c r="M440" s="206"/>
      <c r="N440" s="207"/>
      <c r="O440" s="207"/>
      <c r="P440" s="207"/>
      <c r="Q440" s="207"/>
      <c r="R440" s="207"/>
      <c r="S440" s="207"/>
      <c r="T440" s="20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02" t="s">
        <v>166</v>
      </c>
      <c r="AU440" s="202" t="s">
        <v>82</v>
      </c>
      <c r="AV440" s="15" t="s">
        <v>162</v>
      </c>
      <c r="AW440" s="15" t="s">
        <v>34</v>
      </c>
      <c r="AX440" s="15" t="s">
        <v>80</v>
      </c>
      <c r="AY440" s="202" t="s">
        <v>154</v>
      </c>
    </row>
    <row r="441" s="2" customFormat="1" ht="49.05" customHeight="1">
      <c r="A441" s="40"/>
      <c r="B441" s="166"/>
      <c r="C441" s="167" t="s">
        <v>1251</v>
      </c>
      <c r="D441" s="167" t="s">
        <v>157</v>
      </c>
      <c r="E441" s="168" t="s">
        <v>2412</v>
      </c>
      <c r="F441" s="169" t="s">
        <v>2413</v>
      </c>
      <c r="G441" s="170" t="s">
        <v>435</v>
      </c>
      <c r="H441" s="171">
        <v>9.3219999999999992</v>
      </c>
      <c r="I441" s="172"/>
      <c r="J441" s="173">
        <f>ROUND(I441*H441,2)</f>
        <v>0</v>
      </c>
      <c r="K441" s="169" t="s">
        <v>161</v>
      </c>
      <c r="L441" s="41"/>
      <c r="M441" s="174" t="s">
        <v>3</v>
      </c>
      <c r="N441" s="175" t="s">
        <v>43</v>
      </c>
      <c r="O441" s="74"/>
      <c r="P441" s="176">
        <f>O441*H441</f>
        <v>0</v>
      </c>
      <c r="Q441" s="176">
        <v>0</v>
      </c>
      <c r="R441" s="176">
        <f>Q441*H441</f>
        <v>0</v>
      </c>
      <c r="S441" s="176">
        <v>0</v>
      </c>
      <c r="T441" s="17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178" t="s">
        <v>322</v>
      </c>
      <c r="AT441" s="178" t="s">
        <v>157</v>
      </c>
      <c r="AU441" s="178" t="s">
        <v>82</v>
      </c>
      <c r="AY441" s="21" t="s">
        <v>154</v>
      </c>
      <c r="BE441" s="179">
        <f>IF(N441="základní",J441,0)</f>
        <v>0</v>
      </c>
      <c r="BF441" s="179">
        <f>IF(N441="snížená",J441,0)</f>
        <v>0</v>
      </c>
      <c r="BG441" s="179">
        <f>IF(N441="zákl. přenesená",J441,0)</f>
        <v>0</v>
      </c>
      <c r="BH441" s="179">
        <f>IF(N441="sníž. přenesená",J441,0)</f>
        <v>0</v>
      </c>
      <c r="BI441" s="179">
        <f>IF(N441="nulová",J441,0)</f>
        <v>0</v>
      </c>
      <c r="BJ441" s="21" t="s">
        <v>80</v>
      </c>
      <c r="BK441" s="179">
        <f>ROUND(I441*H441,2)</f>
        <v>0</v>
      </c>
      <c r="BL441" s="21" t="s">
        <v>322</v>
      </c>
      <c r="BM441" s="178" t="s">
        <v>2414</v>
      </c>
    </row>
    <row r="442" s="2" customFormat="1">
      <c r="A442" s="40"/>
      <c r="B442" s="41"/>
      <c r="C442" s="40"/>
      <c r="D442" s="180" t="s">
        <v>164</v>
      </c>
      <c r="E442" s="40"/>
      <c r="F442" s="181" t="s">
        <v>2415</v>
      </c>
      <c r="G442" s="40"/>
      <c r="H442" s="40"/>
      <c r="I442" s="182"/>
      <c r="J442" s="40"/>
      <c r="K442" s="40"/>
      <c r="L442" s="41"/>
      <c r="M442" s="183"/>
      <c r="N442" s="184"/>
      <c r="O442" s="74"/>
      <c r="P442" s="74"/>
      <c r="Q442" s="74"/>
      <c r="R442" s="74"/>
      <c r="S442" s="74"/>
      <c r="T442" s="75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21" t="s">
        <v>164</v>
      </c>
      <c r="AU442" s="21" t="s">
        <v>82</v>
      </c>
    </row>
    <row r="443" s="12" customFormat="1" ht="22.8" customHeight="1">
      <c r="A443" s="12"/>
      <c r="B443" s="153"/>
      <c r="C443" s="12"/>
      <c r="D443" s="154" t="s">
        <v>71</v>
      </c>
      <c r="E443" s="164" t="s">
        <v>584</v>
      </c>
      <c r="F443" s="164" t="s">
        <v>585</v>
      </c>
      <c r="G443" s="12"/>
      <c r="H443" s="12"/>
      <c r="I443" s="156"/>
      <c r="J443" s="165">
        <f>BK443</f>
        <v>0</v>
      </c>
      <c r="K443" s="12"/>
      <c r="L443" s="153"/>
      <c r="M443" s="158"/>
      <c r="N443" s="159"/>
      <c r="O443" s="159"/>
      <c r="P443" s="160">
        <f>SUM(P444:P460)</f>
        <v>0</v>
      </c>
      <c r="Q443" s="159"/>
      <c r="R443" s="160">
        <f>SUM(R444:R460)</f>
        <v>0.1758171</v>
      </c>
      <c r="S443" s="159"/>
      <c r="T443" s="161">
        <f>SUM(T444:T460)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54" t="s">
        <v>82</v>
      </c>
      <c r="AT443" s="162" t="s">
        <v>71</v>
      </c>
      <c r="AU443" s="162" t="s">
        <v>80</v>
      </c>
      <c r="AY443" s="154" t="s">
        <v>154</v>
      </c>
      <c r="BK443" s="163">
        <f>SUM(BK444:BK460)</f>
        <v>0</v>
      </c>
    </row>
    <row r="444" s="2" customFormat="1" ht="24.15" customHeight="1">
      <c r="A444" s="40"/>
      <c r="B444" s="166"/>
      <c r="C444" s="167" t="s">
        <v>1269</v>
      </c>
      <c r="D444" s="167" t="s">
        <v>157</v>
      </c>
      <c r="E444" s="168" t="s">
        <v>2416</v>
      </c>
      <c r="F444" s="169" t="s">
        <v>2417</v>
      </c>
      <c r="G444" s="170" t="s">
        <v>160</v>
      </c>
      <c r="H444" s="171">
        <v>31.690000000000001</v>
      </c>
      <c r="I444" s="172"/>
      <c r="J444" s="173">
        <f>ROUND(I444*H444,2)</f>
        <v>0</v>
      </c>
      <c r="K444" s="169" t="s">
        <v>161</v>
      </c>
      <c r="L444" s="41"/>
      <c r="M444" s="174" t="s">
        <v>3</v>
      </c>
      <c r="N444" s="175" t="s">
        <v>43</v>
      </c>
      <c r="O444" s="74"/>
      <c r="P444" s="176">
        <f>O444*H444</f>
        <v>0</v>
      </c>
      <c r="Q444" s="176">
        <v>0.0028700000000000002</v>
      </c>
      <c r="R444" s="176">
        <f>Q444*H444</f>
        <v>0.090950300000000012</v>
      </c>
      <c r="S444" s="176">
        <v>0</v>
      </c>
      <c r="T444" s="177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178" t="s">
        <v>322</v>
      </c>
      <c r="AT444" s="178" t="s">
        <v>157</v>
      </c>
      <c r="AU444" s="178" t="s">
        <v>82</v>
      </c>
      <c r="AY444" s="21" t="s">
        <v>154</v>
      </c>
      <c r="BE444" s="179">
        <f>IF(N444="základní",J444,0)</f>
        <v>0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21" t="s">
        <v>80</v>
      </c>
      <c r="BK444" s="179">
        <f>ROUND(I444*H444,2)</f>
        <v>0</v>
      </c>
      <c r="BL444" s="21" t="s">
        <v>322</v>
      </c>
      <c r="BM444" s="178" t="s">
        <v>2418</v>
      </c>
    </row>
    <row r="445" s="2" customFormat="1">
      <c r="A445" s="40"/>
      <c r="B445" s="41"/>
      <c r="C445" s="40"/>
      <c r="D445" s="180" t="s">
        <v>164</v>
      </c>
      <c r="E445" s="40"/>
      <c r="F445" s="181" t="s">
        <v>2419</v>
      </c>
      <c r="G445" s="40"/>
      <c r="H445" s="40"/>
      <c r="I445" s="182"/>
      <c r="J445" s="40"/>
      <c r="K445" s="40"/>
      <c r="L445" s="41"/>
      <c r="M445" s="183"/>
      <c r="N445" s="184"/>
      <c r="O445" s="74"/>
      <c r="P445" s="74"/>
      <c r="Q445" s="74"/>
      <c r="R445" s="74"/>
      <c r="S445" s="74"/>
      <c r="T445" s="75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21" t="s">
        <v>164</v>
      </c>
      <c r="AU445" s="21" t="s">
        <v>82</v>
      </c>
    </row>
    <row r="446" s="13" customFormat="1">
      <c r="A446" s="13"/>
      <c r="B446" s="185"/>
      <c r="C446" s="13"/>
      <c r="D446" s="186" t="s">
        <v>166</v>
      </c>
      <c r="E446" s="187" t="s">
        <v>3</v>
      </c>
      <c r="F446" s="188" t="s">
        <v>2182</v>
      </c>
      <c r="G446" s="13"/>
      <c r="H446" s="187" t="s">
        <v>3</v>
      </c>
      <c r="I446" s="189"/>
      <c r="J446" s="13"/>
      <c r="K446" s="13"/>
      <c r="L446" s="185"/>
      <c r="M446" s="190"/>
      <c r="N446" s="191"/>
      <c r="O446" s="191"/>
      <c r="P446" s="191"/>
      <c r="Q446" s="191"/>
      <c r="R446" s="191"/>
      <c r="S446" s="191"/>
      <c r="T446" s="19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166</v>
      </c>
      <c r="AU446" s="187" t="s">
        <v>82</v>
      </c>
      <c r="AV446" s="13" t="s">
        <v>80</v>
      </c>
      <c r="AW446" s="13" t="s">
        <v>34</v>
      </c>
      <c r="AX446" s="13" t="s">
        <v>72</v>
      </c>
      <c r="AY446" s="187" t="s">
        <v>154</v>
      </c>
    </row>
    <row r="447" s="14" customFormat="1">
      <c r="A447" s="14"/>
      <c r="B447" s="193"/>
      <c r="C447" s="14"/>
      <c r="D447" s="186" t="s">
        <v>166</v>
      </c>
      <c r="E447" s="194" t="s">
        <v>3</v>
      </c>
      <c r="F447" s="195" t="s">
        <v>2420</v>
      </c>
      <c r="G447" s="14"/>
      <c r="H447" s="196">
        <v>18.559999999999999</v>
      </c>
      <c r="I447" s="197"/>
      <c r="J447" s="14"/>
      <c r="K447" s="14"/>
      <c r="L447" s="193"/>
      <c r="M447" s="198"/>
      <c r="N447" s="199"/>
      <c r="O447" s="199"/>
      <c r="P447" s="199"/>
      <c r="Q447" s="199"/>
      <c r="R447" s="199"/>
      <c r="S447" s="199"/>
      <c r="T447" s="20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4" t="s">
        <v>166</v>
      </c>
      <c r="AU447" s="194" t="s">
        <v>82</v>
      </c>
      <c r="AV447" s="14" t="s">
        <v>82</v>
      </c>
      <c r="AW447" s="14" t="s">
        <v>34</v>
      </c>
      <c r="AX447" s="14" t="s">
        <v>72</v>
      </c>
      <c r="AY447" s="194" t="s">
        <v>154</v>
      </c>
    </row>
    <row r="448" s="13" customFormat="1">
      <c r="A448" s="13"/>
      <c r="B448" s="185"/>
      <c r="C448" s="13"/>
      <c r="D448" s="186" t="s">
        <v>166</v>
      </c>
      <c r="E448" s="187" t="s">
        <v>3</v>
      </c>
      <c r="F448" s="188" t="s">
        <v>2226</v>
      </c>
      <c r="G448" s="13"/>
      <c r="H448" s="187" t="s">
        <v>3</v>
      </c>
      <c r="I448" s="189"/>
      <c r="J448" s="13"/>
      <c r="K448" s="13"/>
      <c r="L448" s="185"/>
      <c r="M448" s="190"/>
      <c r="N448" s="191"/>
      <c r="O448" s="191"/>
      <c r="P448" s="191"/>
      <c r="Q448" s="191"/>
      <c r="R448" s="191"/>
      <c r="S448" s="191"/>
      <c r="T448" s="19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7" t="s">
        <v>166</v>
      </c>
      <c r="AU448" s="187" t="s">
        <v>82</v>
      </c>
      <c r="AV448" s="13" t="s">
        <v>80</v>
      </c>
      <c r="AW448" s="13" t="s">
        <v>34</v>
      </c>
      <c r="AX448" s="13" t="s">
        <v>72</v>
      </c>
      <c r="AY448" s="187" t="s">
        <v>154</v>
      </c>
    </row>
    <row r="449" s="14" customFormat="1">
      <c r="A449" s="14"/>
      <c r="B449" s="193"/>
      <c r="C449" s="14"/>
      <c r="D449" s="186" t="s">
        <v>166</v>
      </c>
      <c r="E449" s="194" t="s">
        <v>3</v>
      </c>
      <c r="F449" s="195" t="s">
        <v>2421</v>
      </c>
      <c r="G449" s="14"/>
      <c r="H449" s="196">
        <v>13.130000000000001</v>
      </c>
      <c r="I449" s="197"/>
      <c r="J449" s="14"/>
      <c r="K449" s="14"/>
      <c r="L449" s="193"/>
      <c r="M449" s="198"/>
      <c r="N449" s="199"/>
      <c r="O449" s="199"/>
      <c r="P449" s="199"/>
      <c r="Q449" s="199"/>
      <c r="R449" s="199"/>
      <c r="S449" s="199"/>
      <c r="T449" s="20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4" t="s">
        <v>166</v>
      </c>
      <c r="AU449" s="194" t="s">
        <v>82</v>
      </c>
      <c r="AV449" s="14" t="s">
        <v>82</v>
      </c>
      <c r="AW449" s="14" t="s">
        <v>34</v>
      </c>
      <c r="AX449" s="14" t="s">
        <v>72</v>
      </c>
      <c r="AY449" s="194" t="s">
        <v>154</v>
      </c>
    </row>
    <row r="450" s="15" customFormat="1">
      <c r="A450" s="15"/>
      <c r="B450" s="201"/>
      <c r="C450" s="15"/>
      <c r="D450" s="186" t="s">
        <v>166</v>
      </c>
      <c r="E450" s="202" t="s">
        <v>3</v>
      </c>
      <c r="F450" s="203" t="s">
        <v>171</v>
      </c>
      <c r="G450" s="15"/>
      <c r="H450" s="204">
        <v>31.689999999999998</v>
      </c>
      <c r="I450" s="205"/>
      <c r="J450" s="15"/>
      <c r="K450" s="15"/>
      <c r="L450" s="201"/>
      <c r="M450" s="206"/>
      <c r="N450" s="207"/>
      <c r="O450" s="207"/>
      <c r="P450" s="207"/>
      <c r="Q450" s="207"/>
      <c r="R450" s="207"/>
      <c r="S450" s="207"/>
      <c r="T450" s="20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02" t="s">
        <v>166</v>
      </c>
      <c r="AU450" s="202" t="s">
        <v>82</v>
      </c>
      <c r="AV450" s="15" t="s">
        <v>162</v>
      </c>
      <c r="AW450" s="15" t="s">
        <v>34</v>
      </c>
      <c r="AX450" s="15" t="s">
        <v>80</v>
      </c>
      <c r="AY450" s="202" t="s">
        <v>154</v>
      </c>
    </row>
    <row r="451" s="2" customFormat="1" ht="16.5" customHeight="1">
      <c r="A451" s="40"/>
      <c r="B451" s="166"/>
      <c r="C451" s="167" t="s">
        <v>1286</v>
      </c>
      <c r="D451" s="167" t="s">
        <v>157</v>
      </c>
      <c r="E451" s="168" t="s">
        <v>2422</v>
      </c>
      <c r="F451" s="169" t="s">
        <v>2423</v>
      </c>
      <c r="G451" s="170" t="s">
        <v>160</v>
      </c>
      <c r="H451" s="171">
        <v>7.7999999999999998</v>
      </c>
      <c r="I451" s="172"/>
      <c r="J451" s="173">
        <f>ROUND(I451*H451,2)</f>
        <v>0</v>
      </c>
      <c r="K451" s="169" t="s">
        <v>161</v>
      </c>
      <c r="L451" s="41"/>
      <c r="M451" s="174" t="s">
        <v>3</v>
      </c>
      <c r="N451" s="175" t="s">
        <v>43</v>
      </c>
      <c r="O451" s="74"/>
      <c r="P451" s="176">
        <f>O451*H451</f>
        <v>0</v>
      </c>
      <c r="Q451" s="176">
        <v>0.00214</v>
      </c>
      <c r="R451" s="176">
        <f>Q451*H451</f>
        <v>0.016691999999999999</v>
      </c>
      <c r="S451" s="176">
        <v>0</v>
      </c>
      <c r="T451" s="17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178" t="s">
        <v>322</v>
      </c>
      <c r="AT451" s="178" t="s">
        <v>157</v>
      </c>
      <c r="AU451" s="178" t="s">
        <v>82</v>
      </c>
      <c r="AY451" s="21" t="s">
        <v>154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21" t="s">
        <v>80</v>
      </c>
      <c r="BK451" s="179">
        <f>ROUND(I451*H451,2)</f>
        <v>0</v>
      </c>
      <c r="BL451" s="21" t="s">
        <v>322</v>
      </c>
      <c r="BM451" s="178" t="s">
        <v>2424</v>
      </c>
    </row>
    <row r="452" s="2" customFormat="1">
      <c r="A452" s="40"/>
      <c r="B452" s="41"/>
      <c r="C452" s="40"/>
      <c r="D452" s="180" t="s">
        <v>164</v>
      </c>
      <c r="E452" s="40"/>
      <c r="F452" s="181" t="s">
        <v>2425</v>
      </c>
      <c r="G452" s="40"/>
      <c r="H452" s="40"/>
      <c r="I452" s="182"/>
      <c r="J452" s="40"/>
      <c r="K452" s="40"/>
      <c r="L452" s="41"/>
      <c r="M452" s="183"/>
      <c r="N452" s="184"/>
      <c r="O452" s="74"/>
      <c r="P452" s="74"/>
      <c r="Q452" s="74"/>
      <c r="R452" s="74"/>
      <c r="S452" s="74"/>
      <c r="T452" s="75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21" t="s">
        <v>164</v>
      </c>
      <c r="AU452" s="21" t="s">
        <v>82</v>
      </c>
    </row>
    <row r="453" s="14" customFormat="1">
      <c r="A453" s="14"/>
      <c r="B453" s="193"/>
      <c r="C453" s="14"/>
      <c r="D453" s="186" t="s">
        <v>166</v>
      </c>
      <c r="E453" s="194" t="s">
        <v>3</v>
      </c>
      <c r="F453" s="195" t="s">
        <v>2426</v>
      </c>
      <c r="G453" s="14"/>
      <c r="H453" s="196">
        <v>7.7999999999999998</v>
      </c>
      <c r="I453" s="197"/>
      <c r="J453" s="14"/>
      <c r="K453" s="14"/>
      <c r="L453" s="193"/>
      <c r="M453" s="198"/>
      <c r="N453" s="199"/>
      <c r="O453" s="199"/>
      <c r="P453" s="199"/>
      <c r="Q453" s="199"/>
      <c r="R453" s="199"/>
      <c r="S453" s="199"/>
      <c r="T453" s="20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4" t="s">
        <v>166</v>
      </c>
      <c r="AU453" s="194" t="s">
        <v>82</v>
      </c>
      <c r="AV453" s="14" t="s">
        <v>82</v>
      </c>
      <c r="AW453" s="14" t="s">
        <v>34</v>
      </c>
      <c r="AX453" s="14" t="s">
        <v>80</v>
      </c>
      <c r="AY453" s="194" t="s">
        <v>154</v>
      </c>
    </row>
    <row r="454" s="2" customFormat="1" ht="24.15" customHeight="1">
      <c r="A454" s="40"/>
      <c r="B454" s="166"/>
      <c r="C454" s="167" t="s">
        <v>1294</v>
      </c>
      <c r="D454" s="167" t="s">
        <v>157</v>
      </c>
      <c r="E454" s="168" t="s">
        <v>1593</v>
      </c>
      <c r="F454" s="169" t="s">
        <v>1594</v>
      </c>
      <c r="G454" s="170" t="s">
        <v>160</v>
      </c>
      <c r="H454" s="171">
        <v>20.02</v>
      </c>
      <c r="I454" s="172"/>
      <c r="J454" s="173">
        <f>ROUND(I454*H454,2)</f>
        <v>0</v>
      </c>
      <c r="K454" s="169" t="s">
        <v>161</v>
      </c>
      <c r="L454" s="41"/>
      <c r="M454" s="174" t="s">
        <v>3</v>
      </c>
      <c r="N454" s="175" t="s">
        <v>43</v>
      </c>
      <c r="O454" s="74"/>
      <c r="P454" s="176">
        <f>O454*H454</f>
        <v>0</v>
      </c>
      <c r="Q454" s="176">
        <v>0.0027399999999999998</v>
      </c>
      <c r="R454" s="176">
        <f>Q454*H454</f>
        <v>0.054854799999999995</v>
      </c>
      <c r="S454" s="176">
        <v>0</v>
      </c>
      <c r="T454" s="177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178" t="s">
        <v>322</v>
      </c>
      <c r="AT454" s="178" t="s">
        <v>157</v>
      </c>
      <c r="AU454" s="178" t="s">
        <v>82</v>
      </c>
      <c r="AY454" s="21" t="s">
        <v>154</v>
      </c>
      <c r="BE454" s="179">
        <f>IF(N454="základní",J454,0)</f>
        <v>0</v>
      </c>
      <c r="BF454" s="179">
        <f>IF(N454="snížená",J454,0)</f>
        <v>0</v>
      </c>
      <c r="BG454" s="179">
        <f>IF(N454="zákl. přenesená",J454,0)</f>
        <v>0</v>
      </c>
      <c r="BH454" s="179">
        <f>IF(N454="sníž. přenesená",J454,0)</f>
        <v>0</v>
      </c>
      <c r="BI454" s="179">
        <f>IF(N454="nulová",J454,0)</f>
        <v>0</v>
      </c>
      <c r="BJ454" s="21" t="s">
        <v>80</v>
      </c>
      <c r="BK454" s="179">
        <f>ROUND(I454*H454,2)</f>
        <v>0</v>
      </c>
      <c r="BL454" s="21" t="s">
        <v>322</v>
      </c>
      <c r="BM454" s="178" t="s">
        <v>2427</v>
      </c>
    </row>
    <row r="455" s="2" customFormat="1">
      <c r="A455" s="40"/>
      <c r="B455" s="41"/>
      <c r="C455" s="40"/>
      <c r="D455" s="180" t="s">
        <v>164</v>
      </c>
      <c r="E455" s="40"/>
      <c r="F455" s="181" t="s">
        <v>1596</v>
      </c>
      <c r="G455" s="40"/>
      <c r="H455" s="40"/>
      <c r="I455" s="182"/>
      <c r="J455" s="40"/>
      <c r="K455" s="40"/>
      <c r="L455" s="41"/>
      <c r="M455" s="183"/>
      <c r="N455" s="184"/>
      <c r="O455" s="74"/>
      <c r="P455" s="74"/>
      <c r="Q455" s="74"/>
      <c r="R455" s="74"/>
      <c r="S455" s="74"/>
      <c r="T455" s="75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21" t="s">
        <v>164</v>
      </c>
      <c r="AU455" s="21" t="s">
        <v>82</v>
      </c>
    </row>
    <row r="456" s="14" customFormat="1">
      <c r="A456" s="14"/>
      <c r="B456" s="193"/>
      <c r="C456" s="14"/>
      <c r="D456" s="186" t="s">
        <v>166</v>
      </c>
      <c r="E456" s="194" t="s">
        <v>3</v>
      </c>
      <c r="F456" s="195" t="s">
        <v>2428</v>
      </c>
      <c r="G456" s="14"/>
      <c r="H456" s="196">
        <v>20.02</v>
      </c>
      <c r="I456" s="197"/>
      <c r="J456" s="14"/>
      <c r="K456" s="14"/>
      <c r="L456" s="193"/>
      <c r="M456" s="198"/>
      <c r="N456" s="199"/>
      <c r="O456" s="199"/>
      <c r="P456" s="199"/>
      <c r="Q456" s="199"/>
      <c r="R456" s="199"/>
      <c r="S456" s="199"/>
      <c r="T456" s="20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4" t="s">
        <v>166</v>
      </c>
      <c r="AU456" s="194" t="s">
        <v>82</v>
      </c>
      <c r="AV456" s="14" t="s">
        <v>82</v>
      </c>
      <c r="AW456" s="14" t="s">
        <v>34</v>
      </c>
      <c r="AX456" s="14" t="s">
        <v>80</v>
      </c>
      <c r="AY456" s="194" t="s">
        <v>154</v>
      </c>
    </row>
    <row r="457" s="2" customFormat="1" ht="24.15" customHeight="1">
      <c r="A457" s="40"/>
      <c r="B457" s="166"/>
      <c r="C457" s="167" t="s">
        <v>1304</v>
      </c>
      <c r="D457" s="167" t="s">
        <v>157</v>
      </c>
      <c r="E457" s="168" t="s">
        <v>1606</v>
      </c>
      <c r="F457" s="169" t="s">
        <v>1607</v>
      </c>
      <c r="G457" s="170" t="s">
        <v>160</v>
      </c>
      <c r="H457" s="171">
        <v>12</v>
      </c>
      <c r="I457" s="172"/>
      <c r="J457" s="173">
        <f>ROUND(I457*H457,2)</f>
        <v>0</v>
      </c>
      <c r="K457" s="169" t="s">
        <v>161</v>
      </c>
      <c r="L457" s="41"/>
      <c r="M457" s="174" t="s">
        <v>3</v>
      </c>
      <c r="N457" s="175" t="s">
        <v>43</v>
      </c>
      <c r="O457" s="74"/>
      <c r="P457" s="176">
        <f>O457*H457</f>
        <v>0</v>
      </c>
      <c r="Q457" s="176">
        <v>0.0011100000000000001</v>
      </c>
      <c r="R457" s="176">
        <f>Q457*H457</f>
        <v>0.013320000000000002</v>
      </c>
      <c r="S457" s="176">
        <v>0</v>
      </c>
      <c r="T457" s="17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178" t="s">
        <v>322</v>
      </c>
      <c r="AT457" s="178" t="s">
        <v>157</v>
      </c>
      <c r="AU457" s="178" t="s">
        <v>82</v>
      </c>
      <c r="AY457" s="21" t="s">
        <v>154</v>
      </c>
      <c r="BE457" s="179">
        <f>IF(N457="základní",J457,0)</f>
        <v>0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21" t="s">
        <v>80</v>
      </c>
      <c r="BK457" s="179">
        <f>ROUND(I457*H457,2)</f>
        <v>0</v>
      </c>
      <c r="BL457" s="21" t="s">
        <v>322</v>
      </c>
      <c r="BM457" s="178" t="s">
        <v>2429</v>
      </c>
    </row>
    <row r="458" s="2" customFormat="1">
      <c r="A458" s="40"/>
      <c r="B458" s="41"/>
      <c r="C458" s="40"/>
      <c r="D458" s="180" t="s">
        <v>164</v>
      </c>
      <c r="E458" s="40"/>
      <c r="F458" s="181" t="s">
        <v>1609</v>
      </c>
      <c r="G458" s="40"/>
      <c r="H458" s="40"/>
      <c r="I458" s="182"/>
      <c r="J458" s="40"/>
      <c r="K458" s="40"/>
      <c r="L458" s="41"/>
      <c r="M458" s="183"/>
      <c r="N458" s="184"/>
      <c r="O458" s="74"/>
      <c r="P458" s="74"/>
      <c r="Q458" s="74"/>
      <c r="R458" s="74"/>
      <c r="S458" s="74"/>
      <c r="T458" s="75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21" t="s">
        <v>164</v>
      </c>
      <c r="AU458" s="21" t="s">
        <v>82</v>
      </c>
    </row>
    <row r="459" s="14" customFormat="1">
      <c r="A459" s="14"/>
      <c r="B459" s="193"/>
      <c r="C459" s="14"/>
      <c r="D459" s="186" t="s">
        <v>166</v>
      </c>
      <c r="E459" s="194" t="s">
        <v>3</v>
      </c>
      <c r="F459" s="195" t="s">
        <v>2430</v>
      </c>
      <c r="G459" s="14"/>
      <c r="H459" s="196">
        <v>12</v>
      </c>
      <c r="I459" s="197"/>
      <c r="J459" s="14"/>
      <c r="K459" s="14"/>
      <c r="L459" s="193"/>
      <c r="M459" s="198"/>
      <c r="N459" s="199"/>
      <c r="O459" s="199"/>
      <c r="P459" s="199"/>
      <c r="Q459" s="199"/>
      <c r="R459" s="199"/>
      <c r="S459" s="199"/>
      <c r="T459" s="20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94" t="s">
        <v>166</v>
      </c>
      <c r="AU459" s="194" t="s">
        <v>82</v>
      </c>
      <c r="AV459" s="14" t="s">
        <v>82</v>
      </c>
      <c r="AW459" s="14" t="s">
        <v>34</v>
      </c>
      <c r="AX459" s="14" t="s">
        <v>80</v>
      </c>
      <c r="AY459" s="194" t="s">
        <v>154</v>
      </c>
    </row>
    <row r="460" s="2" customFormat="1" ht="49.05" customHeight="1">
      <c r="A460" s="40"/>
      <c r="B460" s="166"/>
      <c r="C460" s="167" t="s">
        <v>1312</v>
      </c>
      <c r="D460" s="167" t="s">
        <v>157</v>
      </c>
      <c r="E460" s="168" t="s">
        <v>1612</v>
      </c>
      <c r="F460" s="169" t="s">
        <v>2431</v>
      </c>
      <c r="G460" s="170" t="s">
        <v>435</v>
      </c>
      <c r="H460" s="171">
        <v>0.17599999999999999</v>
      </c>
      <c r="I460" s="172"/>
      <c r="J460" s="173">
        <f>ROUND(I460*H460,2)</f>
        <v>0</v>
      </c>
      <c r="K460" s="169" t="s">
        <v>2432</v>
      </c>
      <c r="L460" s="41"/>
      <c r="M460" s="174" t="s">
        <v>3</v>
      </c>
      <c r="N460" s="175" t="s">
        <v>43</v>
      </c>
      <c r="O460" s="74"/>
      <c r="P460" s="176">
        <f>O460*H460</f>
        <v>0</v>
      </c>
      <c r="Q460" s="176">
        <v>0</v>
      </c>
      <c r="R460" s="176">
        <f>Q460*H460</f>
        <v>0</v>
      </c>
      <c r="S460" s="176">
        <v>0</v>
      </c>
      <c r="T460" s="17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178" t="s">
        <v>322</v>
      </c>
      <c r="AT460" s="178" t="s">
        <v>157</v>
      </c>
      <c r="AU460" s="178" t="s">
        <v>82</v>
      </c>
      <c r="AY460" s="21" t="s">
        <v>154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21" t="s">
        <v>80</v>
      </c>
      <c r="BK460" s="179">
        <f>ROUND(I460*H460,2)</f>
        <v>0</v>
      </c>
      <c r="BL460" s="21" t="s">
        <v>322</v>
      </c>
      <c r="BM460" s="178" t="s">
        <v>2433</v>
      </c>
    </row>
    <row r="461" s="12" customFormat="1" ht="22.8" customHeight="1">
      <c r="A461" s="12"/>
      <c r="B461" s="153"/>
      <c r="C461" s="12"/>
      <c r="D461" s="154" t="s">
        <v>71</v>
      </c>
      <c r="E461" s="164" t="s">
        <v>629</v>
      </c>
      <c r="F461" s="164" t="s">
        <v>630</v>
      </c>
      <c r="G461" s="12"/>
      <c r="H461" s="12"/>
      <c r="I461" s="156"/>
      <c r="J461" s="165">
        <f>BK461</f>
        <v>0</v>
      </c>
      <c r="K461" s="12"/>
      <c r="L461" s="153"/>
      <c r="M461" s="158"/>
      <c r="N461" s="159"/>
      <c r="O461" s="159"/>
      <c r="P461" s="160">
        <f>SUM(P462:P492)</f>
        <v>0</v>
      </c>
      <c r="Q461" s="159"/>
      <c r="R461" s="160">
        <f>SUM(R462:R492)</f>
        <v>3.0811714000000001</v>
      </c>
      <c r="S461" s="159"/>
      <c r="T461" s="161">
        <f>SUM(T462:T492)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154" t="s">
        <v>82</v>
      </c>
      <c r="AT461" s="162" t="s">
        <v>71</v>
      </c>
      <c r="AU461" s="162" t="s">
        <v>80</v>
      </c>
      <c r="AY461" s="154" t="s">
        <v>154</v>
      </c>
      <c r="BK461" s="163">
        <f>SUM(BK462:BK492)</f>
        <v>0</v>
      </c>
    </row>
    <row r="462" s="2" customFormat="1" ht="33" customHeight="1">
      <c r="A462" s="40"/>
      <c r="B462" s="166"/>
      <c r="C462" s="167" t="s">
        <v>1318</v>
      </c>
      <c r="D462" s="167" t="s">
        <v>157</v>
      </c>
      <c r="E462" s="168" t="s">
        <v>2434</v>
      </c>
      <c r="F462" s="169" t="s">
        <v>2435</v>
      </c>
      <c r="G462" s="170" t="s">
        <v>186</v>
      </c>
      <c r="H462" s="171">
        <v>61.689999999999998</v>
      </c>
      <c r="I462" s="172"/>
      <c r="J462" s="173">
        <f>ROUND(I462*H462,2)</f>
        <v>0</v>
      </c>
      <c r="K462" s="169" t="s">
        <v>161</v>
      </c>
      <c r="L462" s="41"/>
      <c r="M462" s="174" t="s">
        <v>3</v>
      </c>
      <c r="N462" s="175" t="s">
        <v>43</v>
      </c>
      <c r="O462" s="74"/>
      <c r="P462" s="176">
        <f>O462*H462</f>
        <v>0</v>
      </c>
      <c r="Q462" s="176">
        <v>0.044740000000000002</v>
      </c>
      <c r="R462" s="176">
        <f>Q462*H462</f>
        <v>2.7600106000000002</v>
      </c>
      <c r="S462" s="176">
        <v>0</v>
      </c>
      <c r="T462" s="177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178" t="s">
        <v>322</v>
      </c>
      <c r="AT462" s="178" t="s">
        <v>157</v>
      </c>
      <c r="AU462" s="178" t="s">
        <v>82</v>
      </c>
      <c r="AY462" s="21" t="s">
        <v>154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21" t="s">
        <v>80</v>
      </c>
      <c r="BK462" s="179">
        <f>ROUND(I462*H462,2)</f>
        <v>0</v>
      </c>
      <c r="BL462" s="21" t="s">
        <v>322</v>
      </c>
      <c r="BM462" s="178" t="s">
        <v>2436</v>
      </c>
    </row>
    <row r="463" s="2" customFormat="1">
      <c r="A463" s="40"/>
      <c r="B463" s="41"/>
      <c r="C463" s="40"/>
      <c r="D463" s="180" t="s">
        <v>164</v>
      </c>
      <c r="E463" s="40"/>
      <c r="F463" s="181" t="s">
        <v>2437</v>
      </c>
      <c r="G463" s="40"/>
      <c r="H463" s="40"/>
      <c r="I463" s="182"/>
      <c r="J463" s="40"/>
      <c r="K463" s="40"/>
      <c r="L463" s="41"/>
      <c r="M463" s="183"/>
      <c r="N463" s="184"/>
      <c r="O463" s="74"/>
      <c r="P463" s="74"/>
      <c r="Q463" s="74"/>
      <c r="R463" s="74"/>
      <c r="S463" s="74"/>
      <c r="T463" s="75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21" t="s">
        <v>164</v>
      </c>
      <c r="AU463" s="21" t="s">
        <v>82</v>
      </c>
    </row>
    <row r="464" s="14" customFormat="1">
      <c r="A464" s="14"/>
      <c r="B464" s="193"/>
      <c r="C464" s="14"/>
      <c r="D464" s="186" t="s">
        <v>166</v>
      </c>
      <c r="E464" s="194" t="s">
        <v>3</v>
      </c>
      <c r="F464" s="195" t="s">
        <v>2154</v>
      </c>
      <c r="G464" s="14"/>
      <c r="H464" s="196">
        <v>61.689999999999998</v>
      </c>
      <c r="I464" s="197"/>
      <c r="J464" s="14"/>
      <c r="K464" s="14"/>
      <c r="L464" s="193"/>
      <c r="M464" s="198"/>
      <c r="N464" s="199"/>
      <c r="O464" s="199"/>
      <c r="P464" s="199"/>
      <c r="Q464" s="199"/>
      <c r="R464" s="199"/>
      <c r="S464" s="199"/>
      <c r="T464" s="20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4" t="s">
        <v>166</v>
      </c>
      <c r="AU464" s="194" t="s">
        <v>82</v>
      </c>
      <c r="AV464" s="14" t="s">
        <v>82</v>
      </c>
      <c r="AW464" s="14" t="s">
        <v>34</v>
      </c>
      <c r="AX464" s="14" t="s">
        <v>80</v>
      </c>
      <c r="AY464" s="194" t="s">
        <v>154</v>
      </c>
    </row>
    <row r="465" s="2" customFormat="1" ht="33" customHeight="1">
      <c r="A465" s="40"/>
      <c r="B465" s="166"/>
      <c r="C465" s="167" t="s">
        <v>1322</v>
      </c>
      <c r="D465" s="167" t="s">
        <v>157</v>
      </c>
      <c r="E465" s="168" t="s">
        <v>2438</v>
      </c>
      <c r="F465" s="169" t="s">
        <v>2439</v>
      </c>
      <c r="G465" s="170" t="s">
        <v>160</v>
      </c>
      <c r="H465" s="171">
        <v>13.5</v>
      </c>
      <c r="I465" s="172"/>
      <c r="J465" s="173">
        <f>ROUND(I465*H465,2)</f>
        <v>0</v>
      </c>
      <c r="K465" s="169" t="s">
        <v>161</v>
      </c>
      <c r="L465" s="41"/>
      <c r="M465" s="174" t="s">
        <v>3</v>
      </c>
      <c r="N465" s="175" t="s">
        <v>43</v>
      </c>
      <c r="O465" s="74"/>
      <c r="P465" s="176">
        <f>O465*H465</f>
        <v>0</v>
      </c>
      <c r="Q465" s="176">
        <v>0.00020000000000000001</v>
      </c>
      <c r="R465" s="176">
        <f>Q465*H465</f>
        <v>0.0027000000000000001</v>
      </c>
      <c r="S465" s="176">
        <v>0</v>
      </c>
      <c r="T465" s="17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178" t="s">
        <v>322</v>
      </c>
      <c r="AT465" s="178" t="s">
        <v>157</v>
      </c>
      <c r="AU465" s="178" t="s">
        <v>82</v>
      </c>
      <c r="AY465" s="21" t="s">
        <v>154</v>
      </c>
      <c r="BE465" s="179">
        <f>IF(N465="základní",J465,0)</f>
        <v>0</v>
      </c>
      <c r="BF465" s="179">
        <f>IF(N465="snížená",J465,0)</f>
        <v>0</v>
      </c>
      <c r="BG465" s="179">
        <f>IF(N465="zákl. přenesená",J465,0)</f>
        <v>0</v>
      </c>
      <c r="BH465" s="179">
        <f>IF(N465="sníž. přenesená",J465,0)</f>
        <v>0</v>
      </c>
      <c r="BI465" s="179">
        <f>IF(N465="nulová",J465,0)</f>
        <v>0</v>
      </c>
      <c r="BJ465" s="21" t="s">
        <v>80</v>
      </c>
      <c r="BK465" s="179">
        <f>ROUND(I465*H465,2)</f>
        <v>0</v>
      </c>
      <c r="BL465" s="21" t="s">
        <v>322</v>
      </c>
      <c r="BM465" s="178" t="s">
        <v>2440</v>
      </c>
    </row>
    <row r="466" s="2" customFormat="1">
      <c r="A466" s="40"/>
      <c r="B466" s="41"/>
      <c r="C466" s="40"/>
      <c r="D466" s="180" t="s">
        <v>164</v>
      </c>
      <c r="E466" s="40"/>
      <c r="F466" s="181" t="s">
        <v>2441</v>
      </c>
      <c r="G466" s="40"/>
      <c r="H466" s="40"/>
      <c r="I466" s="182"/>
      <c r="J466" s="40"/>
      <c r="K466" s="40"/>
      <c r="L466" s="41"/>
      <c r="M466" s="183"/>
      <c r="N466" s="184"/>
      <c r="O466" s="74"/>
      <c r="P466" s="74"/>
      <c r="Q466" s="74"/>
      <c r="R466" s="74"/>
      <c r="S466" s="74"/>
      <c r="T466" s="75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21" t="s">
        <v>164</v>
      </c>
      <c r="AU466" s="21" t="s">
        <v>82</v>
      </c>
    </row>
    <row r="467" s="14" customFormat="1">
      <c r="A467" s="14"/>
      <c r="B467" s="193"/>
      <c r="C467" s="14"/>
      <c r="D467" s="186" t="s">
        <v>166</v>
      </c>
      <c r="E467" s="194" t="s">
        <v>3</v>
      </c>
      <c r="F467" s="195" t="s">
        <v>2406</v>
      </c>
      <c r="G467" s="14"/>
      <c r="H467" s="196">
        <v>13.5</v>
      </c>
      <c r="I467" s="197"/>
      <c r="J467" s="14"/>
      <c r="K467" s="14"/>
      <c r="L467" s="193"/>
      <c r="M467" s="198"/>
      <c r="N467" s="199"/>
      <c r="O467" s="199"/>
      <c r="P467" s="199"/>
      <c r="Q467" s="199"/>
      <c r="R467" s="199"/>
      <c r="S467" s="199"/>
      <c r="T467" s="20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94" t="s">
        <v>166</v>
      </c>
      <c r="AU467" s="194" t="s">
        <v>82</v>
      </c>
      <c r="AV467" s="14" t="s">
        <v>82</v>
      </c>
      <c r="AW467" s="14" t="s">
        <v>34</v>
      </c>
      <c r="AX467" s="14" t="s">
        <v>80</v>
      </c>
      <c r="AY467" s="194" t="s">
        <v>154</v>
      </c>
    </row>
    <row r="468" s="2" customFormat="1" ht="37.8" customHeight="1">
      <c r="A468" s="40"/>
      <c r="B468" s="166"/>
      <c r="C468" s="167" t="s">
        <v>1329</v>
      </c>
      <c r="D468" s="167" t="s">
        <v>157</v>
      </c>
      <c r="E468" s="168" t="s">
        <v>2442</v>
      </c>
      <c r="F468" s="169" t="s">
        <v>2443</v>
      </c>
      <c r="G468" s="170" t="s">
        <v>160</v>
      </c>
      <c r="H468" s="171">
        <v>13.5</v>
      </c>
      <c r="I468" s="172"/>
      <c r="J468" s="173">
        <f>ROUND(I468*H468,2)</f>
        <v>0</v>
      </c>
      <c r="K468" s="169" t="s">
        <v>161</v>
      </c>
      <c r="L468" s="41"/>
      <c r="M468" s="174" t="s">
        <v>3</v>
      </c>
      <c r="N468" s="175" t="s">
        <v>43</v>
      </c>
      <c r="O468" s="74"/>
      <c r="P468" s="176">
        <f>O468*H468</f>
        <v>0</v>
      </c>
      <c r="Q468" s="176">
        <v>0.012959999999999999</v>
      </c>
      <c r="R468" s="176">
        <f>Q468*H468</f>
        <v>0.17496</v>
      </c>
      <c r="S468" s="176">
        <v>0</v>
      </c>
      <c r="T468" s="177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178" t="s">
        <v>322</v>
      </c>
      <c r="AT468" s="178" t="s">
        <v>157</v>
      </c>
      <c r="AU468" s="178" t="s">
        <v>82</v>
      </c>
      <c r="AY468" s="21" t="s">
        <v>154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21" t="s">
        <v>80</v>
      </c>
      <c r="BK468" s="179">
        <f>ROUND(I468*H468,2)</f>
        <v>0</v>
      </c>
      <c r="BL468" s="21" t="s">
        <v>322</v>
      </c>
      <c r="BM468" s="178" t="s">
        <v>2444</v>
      </c>
    </row>
    <row r="469" s="2" customFormat="1">
      <c r="A469" s="40"/>
      <c r="B469" s="41"/>
      <c r="C469" s="40"/>
      <c r="D469" s="180" t="s">
        <v>164</v>
      </c>
      <c r="E469" s="40"/>
      <c r="F469" s="181" t="s">
        <v>2445</v>
      </c>
      <c r="G469" s="40"/>
      <c r="H469" s="40"/>
      <c r="I469" s="182"/>
      <c r="J469" s="40"/>
      <c r="K469" s="40"/>
      <c r="L469" s="41"/>
      <c r="M469" s="183"/>
      <c r="N469" s="184"/>
      <c r="O469" s="74"/>
      <c r="P469" s="74"/>
      <c r="Q469" s="74"/>
      <c r="R469" s="74"/>
      <c r="S469" s="74"/>
      <c r="T469" s="75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21" t="s">
        <v>164</v>
      </c>
      <c r="AU469" s="21" t="s">
        <v>82</v>
      </c>
    </row>
    <row r="470" s="2" customFormat="1" ht="37.8" customHeight="1">
      <c r="A470" s="40"/>
      <c r="B470" s="166"/>
      <c r="C470" s="167" t="s">
        <v>1335</v>
      </c>
      <c r="D470" s="167" t="s">
        <v>157</v>
      </c>
      <c r="E470" s="168" t="s">
        <v>2446</v>
      </c>
      <c r="F470" s="169" t="s">
        <v>2447</v>
      </c>
      <c r="G470" s="170" t="s">
        <v>160</v>
      </c>
      <c r="H470" s="171">
        <v>13.5</v>
      </c>
      <c r="I470" s="172"/>
      <c r="J470" s="173">
        <f>ROUND(I470*H470,2)</f>
        <v>0</v>
      </c>
      <c r="K470" s="169" t="s">
        <v>161</v>
      </c>
      <c r="L470" s="41"/>
      <c r="M470" s="174" t="s">
        <v>3</v>
      </c>
      <c r="N470" s="175" t="s">
        <v>43</v>
      </c>
      <c r="O470" s="74"/>
      <c r="P470" s="176">
        <f>O470*H470</f>
        <v>0</v>
      </c>
      <c r="Q470" s="176">
        <v>0.0087299999999999999</v>
      </c>
      <c r="R470" s="176">
        <f>Q470*H470</f>
        <v>0.117855</v>
      </c>
      <c r="S470" s="176">
        <v>0</v>
      </c>
      <c r="T470" s="177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178" t="s">
        <v>322</v>
      </c>
      <c r="AT470" s="178" t="s">
        <v>157</v>
      </c>
      <c r="AU470" s="178" t="s">
        <v>82</v>
      </c>
      <c r="AY470" s="21" t="s">
        <v>154</v>
      </c>
      <c r="BE470" s="179">
        <f>IF(N470="základní",J470,0)</f>
        <v>0</v>
      </c>
      <c r="BF470" s="179">
        <f>IF(N470="snížená",J470,0)</f>
        <v>0</v>
      </c>
      <c r="BG470" s="179">
        <f>IF(N470="zákl. přenesená",J470,0)</f>
        <v>0</v>
      </c>
      <c r="BH470" s="179">
        <f>IF(N470="sníž. přenesená",J470,0)</f>
        <v>0</v>
      </c>
      <c r="BI470" s="179">
        <f>IF(N470="nulová",J470,0)</f>
        <v>0</v>
      </c>
      <c r="BJ470" s="21" t="s">
        <v>80</v>
      </c>
      <c r="BK470" s="179">
        <f>ROUND(I470*H470,2)</f>
        <v>0</v>
      </c>
      <c r="BL470" s="21" t="s">
        <v>322</v>
      </c>
      <c r="BM470" s="178" t="s">
        <v>2448</v>
      </c>
    </row>
    <row r="471" s="2" customFormat="1">
      <c r="A471" s="40"/>
      <c r="B471" s="41"/>
      <c r="C471" s="40"/>
      <c r="D471" s="180" t="s">
        <v>164</v>
      </c>
      <c r="E471" s="40"/>
      <c r="F471" s="181" t="s">
        <v>2449</v>
      </c>
      <c r="G471" s="40"/>
      <c r="H471" s="40"/>
      <c r="I471" s="182"/>
      <c r="J471" s="40"/>
      <c r="K471" s="40"/>
      <c r="L471" s="41"/>
      <c r="M471" s="183"/>
      <c r="N471" s="184"/>
      <c r="O471" s="74"/>
      <c r="P471" s="74"/>
      <c r="Q471" s="74"/>
      <c r="R471" s="74"/>
      <c r="S471" s="74"/>
      <c r="T471" s="75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21" t="s">
        <v>164</v>
      </c>
      <c r="AU471" s="21" t="s">
        <v>82</v>
      </c>
    </row>
    <row r="472" s="2" customFormat="1" ht="37.8" customHeight="1">
      <c r="A472" s="40"/>
      <c r="B472" s="166"/>
      <c r="C472" s="167" t="s">
        <v>1340</v>
      </c>
      <c r="D472" s="167" t="s">
        <v>157</v>
      </c>
      <c r="E472" s="168" t="s">
        <v>2450</v>
      </c>
      <c r="F472" s="169" t="s">
        <v>2451</v>
      </c>
      <c r="G472" s="170" t="s">
        <v>186</v>
      </c>
      <c r="H472" s="171">
        <v>99.262</v>
      </c>
      <c r="I472" s="172"/>
      <c r="J472" s="173">
        <f>ROUND(I472*H472,2)</f>
        <v>0</v>
      </c>
      <c r="K472" s="169" t="s">
        <v>161</v>
      </c>
      <c r="L472" s="41"/>
      <c r="M472" s="174" t="s">
        <v>3</v>
      </c>
      <c r="N472" s="175" t="s">
        <v>43</v>
      </c>
      <c r="O472" s="74"/>
      <c r="P472" s="176">
        <f>O472*H472</f>
        <v>0</v>
      </c>
      <c r="Q472" s="176">
        <v>0</v>
      </c>
      <c r="R472" s="176">
        <f>Q472*H472</f>
        <v>0</v>
      </c>
      <c r="S472" s="176">
        <v>0</v>
      </c>
      <c r="T472" s="177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178" t="s">
        <v>322</v>
      </c>
      <c r="AT472" s="178" t="s">
        <v>157</v>
      </c>
      <c r="AU472" s="178" t="s">
        <v>82</v>
      </c>
      <c r="AY472" s="21" t="s">
        <v>154</v>
      </c>
      <c r="BE472" s="179">
        <f>IF(N472="základní",J472,0)</f>
        <v>0</v>
      </c>
      <c r="BF472" s="179">
        <f>IF(N472="snížená",J472,0)</f>
        <v>0</v>
      </c>
      <c r="BG472" s="179">
        <f>IF(N472="zákl. přenesená",J472,0)</f>
        <v>0</v>
      </c>
      <c r="BH472" s="179">
        <f>IF(N472="sníž. přenesená",J472,0)</f>
        <v>0</v>
      </c>
      <c r="BI472" s="179">
        <f>IF(N472="nulová",J472,0)</f>
        <v>0</v>
      </c>
      <c r="BJ472" s="21" t="s">
        <v>80</v>
      </c>
      <c r="BK472" s="179">
        <f>ROUND(I472*H472,2)</f>
        <v>0</v>
      </c>
      <c r="BL472" s="21" t="s">
        <v>322</v>
      </c>
      <c r="BM472" s="178" t="s">
        <v>2452</v>
      </c>
    </row>
    <row r="473" s="2" customFormat="1">
      <c r="A473" s="40"/>
      <c r="B473" s="41"/>
      <c r="C473" s="40"/>
      <c r="D473" s="180" t="s">
        <v>164</v>
      </c>
      <c r="E473" s="40"/>
      <c r="F473" s="181" t="s">
        <v>2453</v>
      </c>
      <c r="G473" s="40"/>
      <c r="H473" s="40"/>
      <c r="I473" s="182"/>
      <c r="J473" s="40"/>
      <c r="K473" s="40"/>
      <c r="L473" s="41"/>
      <c r="M473" s="183"/>
      <c r="N473" s="184"/>
      <c r="O473" s="74"/>
      <c r="P473" s="74"/>
      <c r="Q473" s="74"/>
      <c r="R473" s="74"/>
      <c r="S473" s="74"/>
      <c r="T473" s="75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21" t="s">
        <v>164</v>
      </c>
      <c r="AU473" s="21" t="s">
        <v>82</v>
      </c>
    </row>
    <row r="474" s="13" customFormat="1">
      <c r="A474" s="13"/>
      <c r="B474" s="185"/>
      <c r="C474" s="13"/>
      <c r="D474" s="186" t="s">
        <v>166</v>
      </c>
      <c r="E474" s="187" t="s">
        <v>3</v>
      </c>
      <c r="F474" s="188" t="s">
        <v>2226</v>
      </c>
      <c r="G474" s="13"/>
      <c r="H474" s="187" t="s">
        <v>3</v>
      </c>
      <c r="I474" s="189"/>
      <c r="J474" s="13"/>
      <c r="K474" s="13"/>
      <c r="L474" s="185"/>
      <c r="M474" s="190"/>
      <c r="N474" s="191"/>
      <c r="O474" s="191"/>
      <c r="P474" s="191"/>
      <c r="Q474" s="191"/>
      <c r="R474" s="191"/>
      <c r="S474" s="191"/>
      <c r="T474" s="19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7" t="s">
        <v>166</v>
      </c>
      <c r="AU474" s="187" t="s">
        <v>82</v>
      </c>
      <c r="AV474" s="13" t="s">
        <v>80</v>
      </c>
      <c r="AW474" s="13" t="s">
        <v>34</v>
      </c>
      <c r="AX474" s="13" t="s">
        <v>72</v>
      </c>
      <c r="AY474" s="187" t="s">
        <v>154</v>
      </c>
    </row>
    <row r="475" s="14" customFormat="1">
      <c r="A475" s="14"/>
      <c r="B475" s="193"/>
      <c r="C475" s="14"/>
      <c r="D475" s="186" t="s">
        <v>166</v>
      </c>
      <c r="E475" s="194" t="s">
        <v>3</v>
      </c>
      <c r="F475" s="195" t="s">
        <v>2454</v>
      </c>
      <c r="G475" s="14"/>
      <c r="H475" s="196">
        <v>62.628999999999998</v>
      </c>
      <c r="I475" s="197"/>
      <c r="J475" s="14"/>
      <c r="K475" s="14"/>
      <c r="L475" s="193"/>
      <c r="M475" s="198"/>
      <c r="N475" s="199"/>
      <c r="O475" s="199"/>
      <c r="P475" s="199"/>
      <c r="Q475" s="199"/>
      <c r="R475" s="199"/>
      <c r="S475" s="199"/>
      <c r="T475" s="20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4" t="s">
        <v>166</v>
      </c>
      <c r="AU475" s="194" t="s">
        <v>82</v>
      </c>
      <c r="AV475" s="14" t="s">
        <v>82</v>
      </c>
      <c r="AW475" s="14" t="s">
        <v>34</v>
      </c>
      <c r="AX475" s="14" t="s">
        <v>72</v>
      </c>
      <c r="AY475" s="194" t="s">
        <v>154</v>
      </c>
    </row>
    <row r="476" s="13" customFormat="1">
      <c r="A476" s="13"/>
      <c r="B476" s="185"/>
      <c r="C476" s="13"/>
      <c r="D476" s="186" t="s">
        <v>166</v>
      </c>
      <c r="E476" s="187" t="s">
        <v>3</v>
      </c>
      <c r="F476" s="188" t="s">
        <v>2182</v>
      </c>
      <c r="G476" s="13"/>
      <c r="H476" s="187" t="s">
        <v>3</v>
      </c>
      <c r="I476" s="189"/>
      <c r="J476" s="13"/>
      <c r="K476" s="13"/>
      <c r="L476" s="185"/>
      <c r="M476" s="190"/>
      <c r="N476" s="191"/>
      <c r="O476" s="191"/>
      <c r="P476" s="191"/>
      <c r="Q476" s="191"/>
      <c r="R476" s="191"/>
      <c r="S476" s="191"/>
      <c r="T476" s="19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7" t="s">
        <v>166</v>
      </c>
      <c r="AU476" s="187" t="s">
        <v>82</v>
      </c>
      <c r="AV476" s="13" t="s">
        <v>80</v>
      </c>
      <c r="AW476" s="13" t="s">
        <v>34</v>
      </c>
      <c r="AX476" s="13" t="s">
        <v>72</v>
      </c>
      <c r="AY476" s="187" t="s">
        <v>154</v>
      </c>
    </row>
    <row r="477" s="14" customFormat="1">
      <c r="A477" s="14"/>
      <c r="B477" s="193"/>
      <c r="C477" s="14"/>
      <c r="D477" s="186" t="s">
        <v>166</v>
      </c>
      <c r="E477" s="194" t="s">
        <v>3</v>
      </c>
      <c r="F477" s="195" t="s">
        <v>2383</v>
      </c>
      <c r="G477" s="14"/>
      <c r="H477" s="196">
        <v>36.633000000000003</v>
      </c>
      <c r="I477" s="197"/>
      <c r="J477" s="14"/>
      <c r="K477" s="14"/>
      <c r="L477" s="193"/>
      <c r="M477" s="198"/>
      <c r="N477" s="199"/>
      <c r="O477" s="199"/>
      <c r="P477" s="199"/>
      <c r="Q477" s="199"/>
      <c r="R477" s="199"/>
      <c r="S477" s="199"/>
      <c r="T477" s="20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94" t="s">
        <v>166</v>
      </c>
      <c r="AU477" s="194" t="s">
        <v>82</v>
      </c>
      <c r="AV477" s="14" t="s">
        <v>82</v>
      </c>
      <c r="AW477" s="14" t="s">
        <v>34</v>
      </c>
      <c r="AX477" s="14" t="s">
        <v>72</v>
      </c>
      <c r="AY477" s="194" t="s">
        <v>154</v>
      </c>
    </row>
    <row r="478" s="15" customFormat="1">
      <c r="A478" s="15"/>
      <c r="B478" s="201"/>
      <c r="C478" s="15"/>
      <c r="D478" s="186" t="s">
        <v>166</v>
      </c>
      <c r="E478" s="202" t="s">
        <v>3</v>
      </c>
      <c r="F478" s="203" t="s">
        <v>171</v>
      </c>
      <c r="G478" s="15"/>
      <c r="H478" s="204">
        <v>99.262</v>
      </c>
      <c r="I478" s="205"/>
      <c r="J478" s="15"/>
      <c r="K478" s="15"/>
      <c r="L478" s="201"/>
      <c r="M478" s="206"/>
      <c r="N478" s="207"/>
      <c r="O478" s="207"/>
      <c r="P478" s="207"/>
      <c r="Q478" s="207"/>
      <c r="R478" s="207"/>
      <c r="S478" s="207"/>
      <c r="T478" s="20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02" t="s">
        <v>166</v>
      </c>
      <c r="AU478" s="202" t="s">
        <v>82</v>
      </c>
      <c r="AV478" s="15" t="s">
        <v>162</v>
      </c>
      <c r="AW478" s="15" t="s">
        <v>34</v>
      </c>
      <c r="AX478" s="15" t="s">
        <v>80</v>
      </c>
      <c r="AY478" s="202" t="s">
        <v>154</v>
      </c>
    </row>
    <row r="479" s="2" customFormat="1" ht="37.8" customHeight="1">
      <c r="A479" s="40"/>
      <c r="B479" s="166"/>
      <c r="C479" s="222" t="s">
        <v>1346</v>
      </c>
      <c r="D479" s="222" t="s">
        <v>817</v>
      </c>
      <c r="E479" s="223" t="s">
        <v>2455</v>
      </c>
      <c r="F479" s="224" t="s">
        <v>2456</v>
      </c>
      <c r="G479" s="225" t="s">
        <v>186</v>
      </c>
      <c r="H479" s="226">
        <v>103.113</v>
      </c>
      <c r="I479" s="227"/>
      <c r="J479" s="228">
        <f>ROUND(I479*H479,2)</f>
        <v>0</v>
      </c>
      <c r="K479" s="224" t="s">
        <v>161</v>
      </c>
      <c r="L479" s="229"/>
      <c r="M479" s="230" t="s">
        <v>3</v>
      </c>
      <c r="N479" s="231" t="s">
        <v>43</v>
      </c>
      <c r="O479" s="74"/>
      <c r="P479" s="176">
        <f>O479*H479</f>
        <v>0</v>
      </c>
      <c r="Q479" s="176">
        <v>0.00014999999999999999</v>
      </c>
      <c r="R479" s="176">
        <f>Q479*H479</f>
        <v>0.015466949999999998</v>
      </c>
      <c r="S479" s="176">
        <v>0</v>
      </c>
      <c r="T479" s="177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178" t="s">
        <v>495</v>
      </c>
      <c r="AT479" s="178" t="s">
        <v>817</v>
      </c>
      <c r="AU479" s="178" t="s">
        <v>82</v>
      </c>
      <c r="AY479" s="21" t="s">
        <v>154</v>
      </c>
      <c r="BE479" s="179">
        <f>IF(N479="základní",J479,0)</f>
        <v>0</v>
      </c>
      <c r="BF479" s="179">
        <f>IF(N479="snížená",J479,0)</f>
        <v>0</v>
      </c>
      <c r="BG479" s="179">
        <f>IF(N479="zákl. přenesená",J479,0)</f>
        <v>0</v>
      </c>
      <c r="BH479" s="179">
        <f>IF(N479="sníž. přenesená",J479,0)</f>
        <v>0</v>
      </c>
      <c r="BI479" s="179">
        <f>IF(N479="nulová",J479,0)</f>
        <v>0</v>
      </c>
      <c r="BJ479" s="21" t="s">
        <v>80</v>
      </c>
      <c r="BK479" s="179">
        <f>ROUND(I479*H479,2)</f>
        <v>0</v>
      </c>
      <c r="BL479" s="21" t="s">
        <v>322</v>
      </c>
      <c r="BM479" s="178" t="s">
        <v>2457</v>
      </c>
    </row>
    <row r="480" s="13" customFormat="1">
      <c r="A480" s="13"/>
      <c r="B480" s="185"/>
      <c r="C480" s="13"/>
      <c r="D480" s="186" t="s">
        <v>166</v>
      </c>
      <c r="E480" s="187" t="s">
        <v>3</v>
      </c>
      <c r="F480" s="188" t="s">
        <v>2226</v>
      </c>
      <c r="G480" s="13"/>
      <c r="H480" s="187" t="s">
        <v>3</v>
      </c>
      <c r="I480" s="189"/>
      <c r="J480" s="13"/>
      <c r="K480" s="13"/>
      <c r="L480" s="185"/>
      <c r="M480" s="190"/>
      <c r="N480" s="191"/>
      <c r="O480" s="191"/>
      <c r="P480" s="191"/>
      <c r="Q480" s="191"/>
      <c r="R480" s="191"/>
      <c r="S480" s="191"/>
      <c r="T480" s="19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7" t="s">
        <v>166</v>
      </c>
      <c r="AU480" s="187" t="s">
        <v>82</v>
      </c>
      <c r="AV480" s="13" t="s">
        <v>80</v>
      </c>
      <c r="AW480" s="13" t="s">
        <v>34</v>
      </c>
      <c r="AX480" s="13" t="s">
        <v>72</v>
      </c>
      <c r="AY480" s="187" t="s">
        <v>154</v>
      </c>
    </row>
    <row r="481" s="14" customFormat="1">
      <c r="A481" s="14"/>
      <c r="B481" s="193"/>
      <c r="C481" s="14"/>
      <c r="D481" s="186" t="s">
        <v>166</v>
      </c>
      <c r="E481" s="194" t="s">
        <v>3</v>
      </c>
      <c r="F481" s="195" t="s">
        <v>2458</v>
      </c>
      <c r="G481" s="14"/>
      <c r="H481" s="196">
        <v>62.817</v>
      </c>
      <c r="I481" s="197"/>
      <c r="J481" s="14"/>
      <c r="K481" s="14"/>
      <c r="L481" s="193"/>
      <c r="M481" s="198"/>
      <c r="N481" s="199"/>
      <c r="O481" s="199"/>
      <c r="P481" s="199"/>
      <c r="Q481" s="199"/>
      <c r="R481" s="199"/>
      <c r="S481" s="199"/>
      <c r="T481" s="20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4" t="s">
        <v>166</v>
      </c>
      <c r="AU481" s="194" t="s">
        <v>82</v>
      </c>
      <c r="AV481" s="14" t="s">
        <v>82</v>
      </c>
      <c r="AW481" s="14" t="s">
        <v>34</v>
      </c>
      <c r="AX481" s="14" t="s">
        <v>72</v>
      </c>
      <c r="AY481" s="194" t="s">
        <v>154</v>
      </c>
    </row>
    <row r="482" s="13" customFormat="1">
      <c r="A482" s="13"/>
      <c r="B482" s="185"/>
      <c r="C482" s="13"/>
      <c r="D482" s="186" t="s">
        <v>166</v>
      </c>
      <c r="E482" s="187" t="s">
        <v>3</v>
      </c>
      <c r="F482" s="188" t="s">
        <v>2182</v>
      </c>
      <c r="G482" s="13"/>
      <c r="H482" s="187" t="s">
        <v>3</v>
      </c>
      <c r="I482" s="189"/>
      <c r="J482" s="13"/>
      <c r="K482" s="13"/>
      <c r="L482" s="185"/>
      <c r="M482" s="190"/>
      <c r="N482" s="191"/>
      <c r="O482" s="191"/>
      <c r="P482" s="191"/>
      <c r="Q482" s="191"/>
      <c r="R482" s="191"/>
      <c r="S482" s="191"/>
      <c r="T482" s="19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7" t="s">
        <v>166</v>
      </c>
      <c r="AU482" s="187" t="s">
        <v>82</v>
      </c>
      <c r="AV482" s="13" t="s">
        <v>80</v>
      </c>
      <c r="AW482" s="13" t="s">
        <v>34</v>
      </c>
      <c r="AX482" s="13" t="s">
        <v>72</v>
      </c>
      <c r="AY482" s="187" t="s">
        <v>154</v>
      </c>
    </row>
    <row r="483" s="14" customFormat="1">
      <c r="A483" s="14"/>
      <c r="B483" s="193"/>
      <c r="C483" s="14"/>
      <c r="D483" s="186" t="s">
        <v>166</v>
      </c>
      <c r="E483" s="194" t="s">
        <v>3</v>
      </c>
      <c r="F483" s="195" t="s">
        <v>2459</v>
      </c>
      <c r="G483" s="14"/>
      <c r="H483" s="196">
        <v>40.295999999999999</v>
      </c>
      <c r="I483" s="197"/>
      <c r="J483" s="14"/>
      <c r="K483" s="14"/>
      <c r="L483" s="193"/>
      <c r="M483" s="198"/>
      <c r="N483" s="199"/>
      <c r="O483" s="199"/>
      <c r="P483" s="199"/>
      <c r="Q483" s="199"/>
      <c r="R483" s="199"/>
      <c r="S483" s="199"/>
      <c r="T483" s="20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4" t="s">
        <v>166</v>
      </c>
      <c r="AU483" s="194" t="s">
        <v>82</v>
      </c>
      <c r="AV483" s="14" t="s">
        <v>82</v>
      </c>
      <c r="AW483" s="14" t="s">
        <v>34</v>
      </c>
      <c r="AX483" s="14" t="s">
        <v>72</v>
      </c>
      <c r="AY483" s="194" t="s">
        <v>154</v>
      </c>
    </row>
    <row r="484" s="15" customFormat="1">
      <c r="A484" s="15"/>
      <c r="B484" s="201"/>
      <c r="C484" s="15"/>
      <c r="D484" s="186" t="s">
        <v>166</v>
      </c>
      <c r="E484" s="202" t="s">
        <v>3</v>
      </c>
      <c r="F484" s="203" t="s">
        <v>171</v>
      </c>
      <c r="G484" s="15"/>
      <c r="H484" s="204">
        <v>103.113</v>
      </c>
      <c r="I484" s="205"/>
      <c r="J484" s="15"/>
      <c r="K484" s="15"/>
      <c r="L484" s="201"/>
      <c r="M484" s="206"/>
      <c r="N484" s="207"/>
      <c r="O484" s="207"/>
      <c r="P484" s="207"/>
      <c r="Q484" s="207"/>
      <c r="R484" s="207"/>
      <c r="S484" s="207"/>
      <c r="T484" s="20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02" t="s">
        <v>166</v>
      </c>
      <c r="AU484" s="202" t="s">
        <v>82</v>
      </c>
      <c r="AV484" s="15" t="s">
        <v>162</v>
      </c>
      <c r="AW484" s="15" t="s">
        <v>34</v>
      </c>
      <c r="AX484" s="15" t="s">
        <v>80</v>
      </c>
      <c r="AY484" s="202" t="s">
        <v>154</v>
      </c>
    </row>
    <row r="485" s="2" customFormat="1" ht="16.5" customHeight="1">
      <c r="A485" s="40"/>
      <c r="B485" s="166"/>
      <c r="C485" s="167" t="s">
        <v>1352</v>
      </c>
      <c r="D485" s="167" t="s">
        <v>157</v>
      </c>
      <c r="E485" s="168" t="s">
        <v>2460</v>
      </c>
      <c r="F485" s="169" t="s">
        <v>2461</v>
      </c>
      <c r="G485" s="170" t="s">
        <v>160</v>
      </c>
      <c r="H485" s="171">
        <v>61.689999999999998</v>
      </c>
      <c r="I485" s="172"/>
      <c r="J485" s="173">
        <f>ROUND(I485*H485,2)</f>
        <v>0</v>
      </c>
      <c r="K485" s="169" t="s">
        <v>161</v>
      </c>
      <c r="L485" s="41"/>
      <c r="M485" s="174" t="s">
        <v>3</v>
      </c>
      <c r="N485" s="175" t="s">
        <v>43</v>
      </c>
      <c r="O485" s="74"/>
      <c r="P485" s="176">
        <f>O485*H485</f>
        <v>0</v>
      </c>
      <c r="Q485" s="176">
        <v>0</v>
      </c>
      <c r="R485" s="176">
        <f>Q485*H485</f>
        <v>0</v>
      </c>
      <c r="S485" s="176">
        <v>0</v>
      </c>
      <c r="T485" s="177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178" t="s">
        <v>322</v>
      </c>
      <c r="AT485" s="178" t="s">
        <v>157</v>
      </c>
      <c r="AU485" s="178" t="s">
        <v>82</v>
      </c>
      <c r="AY485" s="21" t="s">
        <v>154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21" t="s">
        <v>80</v>
      </c>
      <c r="BK485" s="179">
        <f>ROUND(I485*H485,2)</f>
        <v>0</v>
      </c>
      <c r="BL485" s="21" t="s">
        <v>322</v>
      </c>
      <c r="BM485" s="178" t="s">
        <v>2462</v>
      </c>
    </row>
    <row r="486" s="2" customFormat="1">
      <c r="A486" s="40"/>
      <c r="B486" s="41"/>
      <c r="C486" s="40"/>
      <c r="D486" s="180" t="s">
        <v>164</v>
      </c>
      <c r="E486" s="40"/>
      <c r="F486" s="181" t="s">
        <v>2463</v>
      </c>
      <c r="G486" s="40"/>
      <c r="H486" s="40"/>
      <c r="I486" s="182"/>
      <c r="J486" s="40"/>
      <c r="K486" s="40"/>
      <c r="L486" s="41"/>
      <c r="M486" s="183"/>
      <c r="N486" s="184"/>
      <c r="O486" s="74"/>
      <c r="P486" s="74"/>
      <c r="Q486" s="74"/>
      <c r="R486" s="74"/>
      <c r="S486" s="74"/>
      <c r="T486" s="75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21" t="s">
        <v>164</v>
      </c>
      <c r="AU486" s="21" t="s">
        <v>82</v>
      </c>
    </row>
    <row r="487" s="14" customFormat="1">
      <c r="A487" s="14"/>
      <c r="B487" s="193"/>
      <c r="C487" s="14"/>
      <c r="D487" s="186" t="s">
        <v>166</v>
      </c>
      <c r="E487" s="194" t="s">
        <v>3</v>
      </c>
      <c r="F487" s="195" t="s">
        <v>2154</v>
      </c>
      <c r="G487" s="14"/>
      <c r="H487" s="196">
        <v>61.689999999999998</v>
      </c>
      <c r="I487" s="197"/>
      <c r="J487" s="14"/>
      <c r="K487" s="14"/>
      <c r="L487" s="193"/>
      <c r="M487" s="198"/>
      <c r="N487" s="199"/>
      <c r="O487" s="199"/>
      <c r="P487" s="199"/>
      <c r="Q487" s="199"/>
      <c r="R487" s="199"/>
      <c r="S487" s="199"/>
      <c r="T487" s="20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4" t="s">
        <v>166</v>
      </c>
      <c r="AU487" s="194" t="s">
        <v>82</v>
      </c>
      <c r="AV487" s="14" t="s">
        <v>82</v>
      </c>
      <c r="AW487" s="14" t="s">
        <v>34</v>
      </c>
      <c r="AX487" s="14" t="s">
        <v>80</v>
      </c>
      <c r="AY487" s="194" t="s">
        <v>154</v>
      </c>
    </row>
    <row r="488" s="2" customFormat="1" ht="24.15" customHeight="1">
      <c r="A488" s="40"/>
      <c r="B488" s="166"/>
      <c r="C488" s="222" t="s">
        <v>1363</v>
      </c>
      <c r="D488" s="222" t="s">
        <v>817</v>
      </c>
      <c r="E488" s="223" t="s">
        <v>2464</v>
      </c>
      <c r="F488" s="224" t="s">
        <v>2465</v>
      </c>
      <c r="G488" s="225" t="s">
        <v>160</v>
      </c>
      <c r="H488" s="226">
        <v>67.858999999999995</v>
      </c>
      <c r="I488" s="227"/>
      <c r="J488" s="228">
        <f>ROUND(I488*H488,2)</f>
        <v>0</v>
      </c>
      <c r="K488" s="224" t="s">
        <v>161</v>
      </c>
      <c r="L488" s="229"/>
      <c r="M488" s="230" t="s">
        <v>3</v>
      </c>
      <c r="N488" s="231" t="s">
        <v>43</v>
      </c>
      <c r="O488" s="74"/>
      <c r="P488" s="176">
        <f>O488*H488</f>
        <v>0</v>
      </c>
      <c r="Q488" s="176">
        <v>0.00014999999999999999</v>
      </c>
      <c r="R488" s="176">
        <f>Q488*H488</f>
        <v>0.010178849999999998</v>
      </c>
      <c r="S488" s="176">
        <v>0</v>
      </c>
      <c r="T488" s="177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178" t="s">
        <v>495</v>
      </c>
      <c r="AT488" s="178" t="s">
        <v>817</v>
      </c>
      <c r="AU488" s="178" t="s">
        <v>82</v>
      </c>
      <c r="AY488" s="21" t="s">
        <v>154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21" t="s">
        <v>80</v>
      </c>
      <c r="BK488" s="179">
        <f>ROUND(I488*H488,2)</f>
        <v>0</v>
      </c>
      <c r="BL488" s="21" t="s">
        <v>322</v>
      </c>
      <c r="BM488" s="178" t="s">
        <v>2466</v>
      </c>
    </row>
    <row r="489" s="13" customFormat="1">
      <c r="A489" s="13"/>
      <c r="B489" s="185"/>
      <c r="C489" s="13"/>
      <c r="D489" s="186" t="s">
        <v>166</v>
      </c>
      <c r="E489" s="187" t="s">
        <v>3</v>
      </c>
      <c r="F489" s="188" t="s">
        <v>2340</v>
      </c>
      <c r="G489" s="13"/>
      <c r="H489" s="187" t="s">
        <v>3</v>
      </c>
      <c r="I489" s="189"/>
      <c r="J489" s="13"/>
      <c r="K489" s="13"/>
      <c r="L489" s="185"/>
      <c r="M489" s="190"/>
      <c r="N489" s="191"/>
      <c r="O489" s="191"/>
      <c r="P489" s="191"/>
      <c r="Q489" s="191"/>
      <c r="R489" s="191"/>
      <c r="S489" s="191"/>
      <c r="T489" s="19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7" t="s">
        <v>166</v>
      </c>
      <c r="AU489" s="187" t="s">
        <v>82</v>
      </c>
      <c r="AV489" s="13" t="s">
        <v>80</v>
      </c>
      <c r="AW489" s="13" t="s">
        <v>34</v>
      </c>
      <c r="AX489" s="13" t="s">
        <v>72</v>
      </c>
      <c r="AY489" s="187" t="s">
        <v>154</v>
      </c>
    </row>
    <row r="490" s="14" customFormat="1">
      <c r="A490" s="14"/>
      <c r="B490" s="193"/>
      <c r="C490" s="14"/>
      <c r="D490" s="186" t="s">
        <v>166</v>
      </c>
      <c r="E490" s="194" t="s">
        <v>3</v>
      </c>
      <c r="F490" s="195" t="s">
        <v>2467</v>
      </c>
      <c r="G490" s="14"/>
      <c r="H490" s="196">
        <v>67.858999999999995</v>
      </c>
      <c r="I490" s="197"/>
      <c r="J490" s="14"/>
      <c r="K490" s="14"/>
      <c r="L490" s="193"/>
      <c r="M490" s="198"/>
      <c r="N490" s="199"/>
      <c r="O490" s="199"/>
      <c r="P490" s="199"/>
      <c r="Q490" s="199"/>
      <c r="R490" s="199"/>
      <c r="S490" s="199"/>
      <c r="T490" s="20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4" t="s">
        <v>166</v>
      </c>
      <c r="AU490" s="194" t="s">
        <v>82</v>
      </c>
      <c r="AV490" s="14" t="s">
        <v>82</v>
      </c>
      <c r="AW490" s="14" t="s">
        <v>34</v>
      </c>
      <c r="AX490" s="14" t="s">
        <v>80</v>
      </c>
      <c r="AY490" s="194" t="s">
        <v>154</v>
      </c>
    </row>
    <row r="491" s="2" customFormat="1" ht="49.05" customHeight="1">
      <c r="A491" s="40"/>
      <c r="B491" s="166"/>
      <c r="C491" s="167" t="s">
        <v>1369</v>
      </c>
      <c r="D491" s="167" t="s">
        <v>157</v>
      </c>
      <c r="E491" s="168" t="s">
        <v>2468</v>
      </c>
      <c r="F491" s="169" t="s">
        <v>2469</v>
      </c>
      <c r="G491" s="170" t="s">
        <v>435</v>
      </c>
      <c r="H491" s="171">
        <v>3.081</v>
      </c>
      <c r="I491" s="172"/>
      <c r="J491" s="173">
        <f>ROUND(I491*H491,2)</f>
        <v>0</v>
      </c>
      <c r="K491" s="169" t="s">
        <v>161</v>
      </c>
      <c r="L491" s="41"/>
      <c r="M491" s="174" t="s">
        <v>3</v>
      </c>
      <c r="N491" s="175" t="s">
        <v>43</v>
      </c>
      <c r="O491" s="74"/>
      <c r="P491" s="176">
        <f>O491*H491</f>
        <v>0</v>
      </c>
      <c r="Q491" s="176">
        <v>0</v>
      </c>
      <c r="R491" s="176">
        <f>Q491*H491</f>
        <v>0</v>
      </c>
      <c r="S491" s="176">
        <v>0</v>
      </c>
      <c r="T491" s="17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178" t="s">
        <v>322</v>
      </c>
      <c r="AT491" s="178" t="s">
        <v>157</v>
      </c>
      <c r="AU491" s="178" t="s">
        <v>82</v>
      </c>
      <c r="AY491" s="21" t="s">
        <v>154</v>
      </c>
      <c r="BE491" s="179">
        <f>IF(N491="základní",J491,0)</f>
        <v>0</v>
      </c>
      <c r="BF491" s="179">
        <f>IF(N491="snížená",J491,0)</f>
        <v>0</v>
      </c>
      <c r="BG491" s="179">
        <f>IF(N491="zákl. přenesená",J491,0)</f>
        <v>0</v>
      </c>
      <c r="BH491" s="179">
        <f>IF(N491="sníž. přenesená",J491,0)</f>
        <v>0</v>
      </c>
      <c r="BI491" s="179">
        <f>IF(N491="nulová",J491,0)</f>
        <v>0</v>
      </c>
      <c r="BJ491" s="21" t="s">
        <v>80</v>
      </c>
      <c r="BK491" s="179">
        <f>ROUND(I491*H491,2)</f>
        <v>0</v>
      </c>
      <c r="BL491" s="21" t="s">
        <v>322</v>
      </c>
      <c r="BM491" s="178" t="s">
        <v>2470</v>
      </c>
    </row>
    <row r="492" s="2" customFormat="1">
      <c r="A492" s="40"/>
      <c r="B492" s="41"/>
      <c r="C492" s="40"/>
      <c r="D492" s="180" t="s">
        <v>164</v>
      </c>
      <c r="E492" s="40"/>
      <c r="F492" s="181" t="s">
        <v>2471</v>
      </c>
      <c r="G492" s="40"/>
      <c r="H492" s="40"/>
      <c r="I492" s="182"/>
      <c r="J492" s="40"/>
      <c r="K492" s="40"/>
      <c r="L492" s="41"/>
      <c r="M492" s="183"/>
      <c r="N492" s="184"/>
      <c r="O492" s="74"/>
      <c r="P492" s="74"/>
      <c r="Q492" s="74"/>
      <c r="R492" s="74"/>
      <c r="S492" s="74"/>
      <c r="T492" s="75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21" t="s">
        <v>164</v>
      </c>
      <c r="AU492" s="21" t="s">
        <v>82</v>
      </c>
    </row>
    <row r="493" s="12" customFormat="1" ht="22.8" customHeight="1">
      <c r="A493" s="12"/>
      <c r="B493" s="153"/>
      <c r="C493" s="12"/>
      <c r="D493" s="154" t="s">
        <v>71</v>
      </c>
      <c r="E493" s="164" t="s">
        <v>663</v>
      </c>
      <c r="F493" s="164" t="s">
        <v>664</v>
      </c>
      <c r="G493" s="12"/>
      <c r="H493" s="12"/>
      <c r="I493" s="156"/>
      <c r="J493" s="165">
        <f>BK493</f>
        <v>0</v>
      </c>
      <c r="K493" s="12"/>
      <c r="L493" s="153"/>
      <c r="M493" s="158"/>
      <c r="N493" s="159"/>
      <c r="O493" s="159"/>
      <c r="P493" s="160">
        <f>SUM(P494:P511)</f>
        <v>0</v>
      </c>
      <c r="Q493" s="159"/>
      <c r="R493" s="160">
        <f>SUM(R494:R511)</f>
        <v>0.57490943999999999</v>
      </c>
      <c r="S493" s="159"/>
      <c r="T493" s="161">
        <f>SUM(T494:T511)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54" t="s">
        <v>82</v>
      </c>
      <c r="AT493" s="162" t="s">
        <v>71</v>
      </c>
      <c r="AU493" s="162" t="s">
        <v>80</v>
      </c>
      <c r="AY493" s="154" t="s">
        <v>154</v>
      </c>
      <c r="BK493" s="163">
        <f>SUM(BK494:BK511)</f>
        <v>0</v>
      </c>
    </row>
    <row r="494" s="2" customFormat="1" ht="24.15" customHeight="1">
      <c r="A494" s="40"/>
      <c r="B494" s="166"/>
      <c r="C494" s="167" t="s">
        <v>1374</v>
      </c>
      <c r="D494" s="167" t="s">
        <v>157</v>
      </c>
      <c r="E494" s="168" t="s">
        <v>2472</v>
      </c>
      <c r="F494" s="169" t="s">
        <v>2473</v>
      </c>
      <c r="G494" s="170" t="s">
        <v>186</v>
      </c>
      <c r="H494" s="171">
        <v>36.633000000000003</v>
      </c>
      <c r="I494" s="172"/>
      <c r="J494" s="173">
        <f>ROUND(I494*H494,2)</f>
        <v>0</v>
      </c>
      <c r="K494" s="169" t="s">
        <v>161</v>
      </c>
      <c r="L494" s="41"/>
      <c r="M494" s="174" t="s">
        <v>3</v>
      </c>
      <c r="N494" s="175" t="s">
        <v>43</v>
      </c>
      <c r="O494" s="74"/>
      <c r="P494" s="176">
        <f>O494*H494</f>
        <v>0</v>
      </c>
      <c r="Q494" s="176">
        <v>0.00027999999999999998</v>
      </c>
      <c r="R494" s="176">
        <f>Q494*H494</f>
        <v>0.010257239999999999</v>
      </c>
      <c r="S494" s="176">
        <v>0</v>
      </c>
      <c r="T494" s="17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178" t="s">
        <v>322</v>
      </c>
      <c r="AT494" s="178" t="s">
        <v>157</v>
      </c>
      <c r="AU494" s="178" t="s">
        <v>82</v>
      </c>
      <c r="AY494" s="21" t="s">
        <v>154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21" t="s">
        <v>80</v>
      </c>
      <c r="BK494" s="179">
        <f>ROUND(I494*H494,2)</f>
        <v>0</v>
      </c>
      <c r="BL494" s="21" t="s">
        <v>322</v>
      </c>
      <c r="BM494" s="178" t="s">
        <v>2474</v>
      </c>
    </row>
    <row r="495" s="2" customFormat="1">
      <c r="A495" s="40"/>
      <c r="B495" s="41"/>
      <c r="C495" s="40"/>
      <c r="D495" s="180" t="s">
        <v>164</v>
      </c>
      <c r="E495" s="40"/>
      <c r="F495" s="181" t="s">
        <v>2475</v>
      </c>
      <c r="G495" s="40"/>
      <c r="H495" s="40"/>
      <c r="I495" s="182"/>
      <c r="J495" s="40"/>
      <c r="K495" s="40"/>
      <c r="L495" s="41"/>
      <c r="M495" s="183"/>
      <c r="N495" s="184"/>
      <c r="O495" s="74"/>
      <c r="P495" s="74"/>
      <c r="Q495" s="74"/>
      <c r="R495" s="74"/>
      <c r="S495" s="74"/>
      <c r="T495" s="75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21" t="s">
        <v>164</v>
      </c>
      <c r="AU495" s="21" t="s">
        <v>82</v>
      </c>
    </row>
    <row r="496" s="13" customFormat="1">
      <c r="A496" s="13"/>
      <c r="B496" s="185"/>
      <c r="C496" s="13"/>
      <c r="D496" s="186" t="s">
        <v>166</v>
      </c>
      <c r="E496" s="187" t="s">
        <v>3</v>
      </c>
      <c r="F496" s="188" t="s">
        <v>2476</v>
      </c>
      <c r="G496" s="13"/>
      <c r="H496" s="187" t="s">
        <v>3</v>
      </c>
      <c r="I496" s="189"/>
      <c r="J496" s="13"/>
      <c r="K496" s="13"/>
      <c r="L496" s="185"/>
      <c r="M496" s="190"/>
      <c r="N496" s="191"/>
      <c r="O496" s="191"/>
      <c r="P496" s="191"/>
      <c r="Q496" s="191"/>
      <c r="R496" s="191"/>
      <c r="S496" s="191"/>
      <c r="T496" s="19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7" t="s">
        <v>166</v>
      </c>
      <c r="AU496" s="187" t="s">
        <v>82</v>
      </c>
      <c r="AV496" s="13" t="s">
        <v>80</v>
      </c>
      <c r="AW496" s="13" t="s">
        <v>34</v>
      </c>
      <c r="AX496" s="13" t="s">
        <v>72</v>
      </c>
      <c r="AY496" s="187" t="s">
        <v>154</v>
      </c>
    </row>
    <row r="497" s="14" customFormat="1">
      <c r="A497" s="14"/>
      <c r="B497" s="193"/>
      <c r="C497" s="14"/>
      <c r="D497" s="186" t="s">
        <v>166</v>
      </c>
      <c r="E497" s="194" t="s">
        <v>3</v>
      </c>
      <c r="F497" s="195" t="s">
        <v>2383</v>
      </c>
      <c r="G497" s="14"/>
      <c r="H497" s="196">
        <v>36.633000000000003</v>
      </c>
      <c r="I497" s="197"/>
      <c r="J497" s="14"/>
      <c r="K497" s="14"/>
      <c r="L497" s="193"/>
      <c r="M497" s="198"/>
      <c r="N497" s="199"/>
      <c r="O497" s="199"/>
      <c r="P497" s="199"/>
      <c r="Q497" s="199"/>
      <c r="R497" s="199"/>
      <c r="S497" s="199"/>
      <c r="T497" s="20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4" t="s">
        <v>166</v>
      </c>
      <c r="AU497" s="194" t="s">
        <v>82</v>
      </c>
      <c r="AV497" s="14" t="s">
        <v>82</v>
      </c>
      <c r="AW497" s="14" t="s">
        <v>34</v>
      </c>
      <c r="AX497" s="14" t="s">
        <v>72</v>
      </c>
      <c r="AY497" s="194" t="s">
        <v>154</v>
      </c>
    </row>
    <row r="498" s="15" customFormat="1">
      <c r="A498" s="15"/>
      <c r="B498" s="201"/>
      <c r="C498" s="15"/>
      <c r="D498" s="186" t="s">
        <v>166</v>
      </c>
      <c r="E498" s="202" t="s">
        <v>3</v>
      </c>
      <c r="F498" s="203" t="s">
        <v>171</v>
      </c>
      <c r="G498" s="15"/>
      <c r="H498" s="204">
        <v>36.633000000000003</v>
      </c>
      <c r="I498" s="205"/>
      <c r="J498" s="15"/>
      <c r="K498" s="15"/>
      <c r="L498" s="201"/>
      <c r="M498" s="206"/>
      <c r="N498" s="207"/>
      <c r="O498" s="207"/>
      <c r="P498" s="207"/>
      <c r="Q498" s="207"/>
      <c r="R498" s="207"/>
      <c r="S498" s="207"/>
      <c r="T498" s="20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02" t="s">
        <v>166</v>
      </c>
      <c r="AU498" s="202" t="s">
        <v>82</v>
      </c>
      <c r="AV498" s="15" t="s">
        <v>162</v>
      </c>
      <c r="AW498" s="15" t="s">
        <v>34</v>
      </c>
      <c r="AX498" s="15" t="s">
        <v>80</v>
      </c>
      <c r="AY498" s="202" t="s">
        <v>154</v>
      </c>
    </row>
    <row r="499" s="2" customFormat="1" ht="16.5" customHeight="1">
      <c r="A499" s="40"/>
      <c r="B499" s="166"/>
      <c r="C499" s="222" t="s">
        <v>1379</v>
      </c>
      <c r="D499" s="222" t="s">
        <v>817</v>
      </c>
      <c r="E499" s="223" t="s">
        <v>2477</v>
      </c>
      <c r="F499" s="224" t="s">
        <v>2478</v>
      </c>
      <c r="G499" s="225" t="s">
        <v>186</v>
      </c>
      <c r="H499" s="226">
        <v>40.295999999999999</v>
      </c>
      <c r="I499" s="227"/>
      <c r="J499" s="228">
        <f>ROUND(I499*H499,2)</f>
        <v>0</v>
      </c>
      <c r="K499" s="224" t="s">
        <v>161</v>
      </c>
      <c r="L499" s="229"/>
      <c r="M499" s="230" t="s">
        <v>3</v>
      </c>
      <c r="N499" s="231" t="s">
        <v>43</v>
      </c>
      <c r="O499" s="74"/>
      <c r="P499" s="176">
        <f>O499*H499</f>
        <v>0</v>
      </c>
      <c r="Q499" s="176">
        <v>0.0070000000000000001</v>
      </c>
      <c r="R499" s="176">
        <f>Q499*H499</f>
        <v>0.28207199999999999</v>
      </c>
      <c r="S499" s="176">
        <v>0</v>
      </c>
      <c r="T499" s="17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178" t="s">
        <v>495</v>
      </c>
      <c r="AT499" s="178" t="s">
        <v>817</v>
      </c>
      <c r="AU499" s="178" t="s">
        <v>82</v>
      </c>
      <c r="AY499" s="21" t="s">
        <v>154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21" t="s">
        <v>80</v>
      </c>
      <c r="BK499" s="179">
        <f>ROUND(I499*H499,2)</f>
        <v>0</v>
      </c>
      <c r="BL499" s="21" t="s">
        <v>322</v>
      </c>
      <c r="BM499" s="178" t="s">
        <v>2479</v>
      </c>
    </row>
    <row r="500" s="13" customFormat="1">
      <c r="A500" s="13"/>
      <c r="B500" s="185"/>
      <c r="C500" s="13"/>
      <c r="D500" s="186" t="s">
        <v>166</v>
      </c>
      <c r="E500" s="187" t="s">
        <v>3</v>
      </c>
      <c r="F500" s="188" t="s">
        <v>2476</v>
      </c>
      <c r="G500" s="13"/>
      <c r="H500" s="187" t="s">
        <v>3</v>
      </c>
      <c r="I500" s="189"/>
      <c r="J500" s="13"/>
      <c r="K500" s="13"/>
      <c r="L500" s="185"/>
      <c r="M500" s="190"/>
      <c r="N500" s="191"/>
      <c r="O500" s="191"/>
      <c r="P500" s="191"/>
      <c r="Q500" s="191"/>
      <c r="R500" s="191"/>
      <c r="S500" s="191"/>
      <c r="T500" s="19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7" t="s">
        <v>166</v>
      </c>
      <c r="AU500" s="187" t="s">
        <v>82</v>
      </c>
      <c r="AV500" s="13" t="s">
        <v>80</v>
      </c>
      <c r="AW500" s="13" t="s">
        <v>34</v>
      </c>
      <c r="AX500" s="13" t="s">
        <v>72</v>
      </c>
      <c r="AY500" s="187" t="s">
        <v>154</v>
      </c>
    </row>
    <row r="501" s="14" customFormat="1">
      <c r="A501" s="14"/>
      <c r="B501" s="193"/>
      <c r="C501" s="14"/>
      <c r="D501" s="186" t="s">
        <v>166</v>
      </c>
      <c r="E501" s="194" t="s">
        <v>3</v>
      </c>
      <c r="F501" s="195" t="s">
        <v>2459</v>
      </c>
      <c r="G501" s="14"/>
      <c r="H501" s="196">
        <v>40.295999999999999</v>
      </c>
      <c r="I501" s="197"/>
      <c r="J501" s="14"/>
      <c r="K501" s="14"/>
      <c r="L501" s="193"/>
      <c r="M501" s="198"/>
      <c r="N501" s="199"/>
      <c r="O501" s="199"/>
      <c r="P501" s="199"/>
      <c r="Q501" s="199"/>
      <c r="R501" s="199"/>
      <c r="S501" s="199"/>
      <c r="T501" s="20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4" t="s">
        <v>166</v>
      </c>
      <c r="AU501" s="194" t="s">
        <v>82</v>
      </c>
      <c r="AV501" s="14" t="s">
        <v>82</v>
      </c>
      <c r="AW501" s="14" t="s">
        <v>34</v>
      </c>
      <c r="AX501" s="14" t="s">
        <v>72</v>
      </c>
      <c r="AY501" s="194" t="s">
        <v>154</v>
      </c>
    </row>
    <row r="502" s="15" customFormat="1">
      <c r="A502" s="15"/>
      <c r="B502" s="201"/>
      <c r="C502" s="15"/>
      <c r="D502" s="186" t="s">
        <v>166</v>
      </c>
      <c r="E502" s="202" t="s">
        <v>3</v>
      </c>
      <c r="F502" s="203" t="s">
        <v>171</v>
      </c>
      <c r="G502" s="15"/>
      <c r="H502" s="204">
        <v>40.295999999999999</v>
      </c>
      <c r="I502" s="205"/>
      <c r="J502" s="15"/>
      <c r="K502" s="15"/>
      <c r="L502" s="201"/>
      <c r="M502" s="206"/>
      <c r="N502" s="207"/>
      <c r="O502" s="207"/>
      <c r="P502" s="207"/>
      <c r="Q502" s="207"/>
      <c r="R502" s="207"/>
      <c r="S502" s="207"/>
      <c r="T502" s="20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02" t="s">
        <v>166</v>
      </c>
      <c r="AU502" s="202" t="s">
        <v>82</v>
      </c>
      <c r="AV502" s="15" t="s">
        <v>162</v>
      </c>
      <c r="AW502" s="15" t="s">
        <v>34</v>
      </c>
      <c r="AX502" s="15" t="s">
        <v>80</v>
      </c>
      <c r="AY502" s="202" t="s">
        <v>154</v>
      </c>
    </row>
    <row r="503" s="2" customFormat="1" ht="24.15" customHeight="1">
      <c r="A503" s="40"/>
      <c r="B503" s="166"/>
      <c r="C503" s="167" t="s">
        <v>1384</v>
      </c>
      <c r="D503" s="167" t="s">
        <v>157</v>
      </c>
      <c r="E503" s="168" t="s">
        <v>2480</v>
      </c>
      <c r="F503" s="169" t="s">
        <v>2481</v>
      </c>
      <c r="G503" s="170" t="s">
        <v>317</v>
      </c>
      <c r="H503" s="171">
        <v>2</v>
      </c>
      <c r="I503" s="172"/>
      <c r="J503" s="173">
        <f>ROUND(I503*H503,2)</f>
        <v>0</v>
      </c>
      <c r="K503" s="169" t="s">
        <v>161</v>
      </c>
      <c r="L503" s="41"/>
      <c r="M503" s="174" t="s">
        <v>3</v>
      </c>
      <c r="N503" s="175" t="s">
        <v>43</v>
      </c>
      <c r="O503" s="74"/>
      <c r="P503" s="176">
        <f>O503*H503</f>
        <v>0</v>
      </c>
      <c r="Q503" s="176">
        <v>0</v>
      </c>
      <c r="R503" s="176">
        <f>Q503*H503</f>
        <v>0</v>
      </c>
      <c r="S503" s="176">
        <v>0</v>
      </c>
      <c r="T503" s="17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178" t="s">
        <v>322</v>
      </c>
      <c r="AT503" s="178" t="s">
        <v>157</v>
      </c>
      <c r="AU503" s="178" t="s">
        <v>82</v>
      </c>
      <c r="AY503" s="21" t="s">
        <v>154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21" t="s">
        <v>80</v>
      </c>
      <c r="BK503" s="179">
        <f>ROUND(I503*H503,2)</f>
        <v>0</v>
      </c>
      <c r="BL503" s="21" t="s">
        <v>322</v>
      </c>
      <c r="BM503" s="178" t="s">
        <v>2482</v>
      </c>
    </row>
    <row r="504" s="2" customFormat="1">
      <c r="A504" s="40"/>
      <c r="B504" s="41"/>
      <c r="C504" s="40"/>
      <c r="D504" s="180" t="s">
        <v>164</v>
      </c>
      <c r="E504" s="40"/>
      <c r="F504" s="181" t="s">
        <v>2483</v>
      </c>
      <c r="G504" s="40"/>
      <c r="H504" s="40"/>
      <c r="I504" s="182"/>
      <c r="J504" s="40"/>
      <c r="K504" s="40"/>
      <c r="L504" s="41"/>
      <c r="M504" s="183"/>
      <c r="N504" s="184"/>
      <c r="O504" s="74"/>
      <c r="P504" s="74"/>
      <c r="Q504" s="74"/>
      <c r="R504" s="74"/>
      <c r="S504" s="74"/>
      <c r="T504" s="75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21" t="s">
        <v>164</v>
      </c>
      <c r="AU504" s="21" t="s">
        <v>82</v>
      </c>
    </row>
    <row r="505" s="13" customFormat="1">
      <c r="A505" s="13"/>
      <c r="B505" s="185"/>
      <c r="C505" s="13"/>
      <c r="D505" s="186" t="s">
        <v>166</v>
      </c>
      <c r="E505" s="187" t="s">
        <v>3</v>
      </c>
      <c r="F505" s="188" t="s">
        <v>2484</v>
      </c>
      <c r="G505" s="13"/>
      <c r="H505" s="187" t="s">
        <v>3</v>
      </c>
      <c r="I505" s="189"/>
      <c r="J505" s="13"/>
      <c r="K505" s="13"/>
      <c r="L505" s="185"/>
      <c r="M505" s="190"/>
      <c r="N505" s="191"/>
      <c r="O505" s="191"/>
      <c r="P505" s="191"/>
      <c r="Q505" s="191"/>
      <c r="R505" s="191"/>
      <c r="S505" s="191"/>
      <c r="T505" s="19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7" t="s">
        <v>166</v>
      </c>
      <c r="AU505" s="187" t="s">
        <v>82</v>
      </c>
      <c r="AV505" s="13" t="s">
        <v>80</v>
      </c>
      <c r="AW505" s="13" t="s">
        <v>34</v>
      </c>
      <c r="AX505" s="13" t="s">
        <v>72</v>
      </c>
      <c r="AY505" s="187" t="s">
        <v>154</v>
      </c>
    </row>
    <row r="506" s="14" customFormat="1">
      <c r="A506" s="14"/>
      <c r="B506" s="193"/>
      <c r="C506" s="14"/>
      <c r="D506" s="186" t="s">
        <v>166</v>
      </c>
      <c r="E506" s="194" t="s">
        <v>3</v>
      </c>
      <c r="F506" s="195" t="s">
        <v>82</v>
      </c>
      <c r="G506" s="14"/>
      <c r="H506" s="196">
        <v>2</v>
      </c>
      <c r="I506" s="197"/>
      <c r="J506" s="14"/>
      <c r="K506" s="14"/>
      <c r="L506" s="193"/>
      <c r="M506" s="198"/>
      <c r="N506" s="199"/>
      <c r="O506" s="199"/>
      <c r="P506" s="199"/>
      <c r="Q506" s="199"/>
      <c r="R506" s="199"/>
      <c r="S506" s="199"/>
      <c r="T506" s="20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4" t="s">
        <v>166</v>
      </c>
      <c r="AU506" s="194" t="s">
        <v>82</v>
      </c>
      <c r="AV506" s="14" t="s">
        <v>82</v>
      </c>
      <c r="AW506" s="14" t="s">
        <v>34</v>
      </c>
      <c r="AX506" s="14" t="s">
        <v>80</v>
      </c>
      <c r="AY506" s="194" t="s">
        <v>154</v>
      </c>
    </row>
    <row r="507" s="2" customFormat="1" ht="24.15" customHeight="1">
      <c r="A507" s="40"/>
      <c r="B507" s="166"/>
      <c r="C507" s="222" t="s">
        <v>1389</v>
      </c>
      <c r="D507" s="222" t="s">
        <v>817</v>
      </c>
      <c r="E507" s="223" t="s">
        <v>2485</v>
      </c>
      <c r="F507" s="224" t="s">
        <v>2486</v>
      </c>
      <c r="G507" s="225" t="s">
        <v>186</v>
      </c>
      <c r="H507" s="226">
        <v>7.3799999999999999</v>
      </c>
      <c r="I507" s="227"/>
      <c r="J507" s="228">
        <f>ROUND(I507*H507,2)</f>
        <v>0</v>
      </c>
      <c r="K507" s="224" t="s">
        <v>3</v>
      </c>
      <c r="L507" s="229"/>
      <c r="M507" s="230" t="s">
        <v>3</v>
      </c>
      <c r="N507" s="231" t="s">
        <v>43</v>
      </c>
      <c r="O507" s="74"/>
      <c r="P507" s="176">
        <f>O507*H507</f>
        <v>0</v>
      </c>
      <c r="Q507" s="176">
        <v>0.038289999999999998</v>
      </c>
      <c r="R507" s="176">
        <f>Q507*H507</f>
        <v>0.2825802</v>
      </c>
      <c r="S507" s="176">
        <v>0</v>
      </c>
      <c r="T507" s="17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178" t="s">
        <v>495</v>
      </c>
      <c r="AT507" s="178" t="s">
        <v>817</v>
      </c>
      <c r="AU507" s="178" t="s">
        <v>82</v>
      </c>
      <c r="AY507" s="21" t="s">
        <v>154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21" t="s">
        <v>80</v>
      </c>
      <c r="BK507" s="179">
        <f>ROUND(I507*H507,2)</f>
        <v>0</v>
      </c>
      <c r="BL507" s="21" t="s">
        <v>322</v>
      </c>
      <c r="BM507" s="178" t="s">
        <v>2487</v>
      </c>
    </row>
    <row r="508" s="13" customFormat="1">
      <c r="A508" s="13"/>
      <c r="B508" s="185"/>
      <c r="C508" s="13"/>
      <c r="D508" s="186" t="s">
        <v>166</v>
      </c>
      <c r="E508" s="187" t="s">
        <v>3</v>
      </c>
      <c r="F508" s="188" t="s">
        <v>2484</v>
      </c>
      <c r="G508" s="13"/>
      <c r="H508" s="187" t="s">
        <v>3</v>
      </c>
      <c r="I508" s="189"/>
      <c r="J508" s="13"/>
      <c r="K508" s="13"/>
      <c r="L508" s="185"/>
      <c r="M508" s="190"/>
      <c r="N508" s="191"/>
      <c r="O508" s="191"/>
      <c r="P508" s="191"/>
      <c r="Q508" s="191"/>
      <c r="R508" s="191"/>
      <c r="S508" s="191"/>
      <c r="T508" s="19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7" t="s">
        <v>166</v>
      </c>
      <c r="AU508" s="187" t="s">
        <v>82</v>
      </c>
      <c r="AV508" s="13" t="s">
        <v>80</v>
      </c>
      <c r="AW508" s="13" t="s">
        <v>34</v>
      </c>
      <c r="AX508" s="13" t="s">
        <v>72</v>
      </c>
      <c r="AY508" s="187" t="s">
        <v>154</v>
      </c>
    </row>
    <row r="509" s="14" customFormat="1">
      <c r="A509" s="14"/>
      <c r="B509" s="193"/>
      <c r="C509" s="14"/>
      <c r="D509" s="186" t="s">
        <v>166</v>
      </c>
      <c r="E509" s="194" t="s">
        <v>3</v>
      </c>
      <c r="F509" s="195" t="s">
        <v>2488</v>
      </c>
      <c r="G509" s="14"/>
      <c r="H509" s="196">
        <v>7.3799999999999999</v>
      </c>
      <c r="I509" s="197"/>
      <c r="J509" s="14"/>
      <c r="K509" s="14"/>
      <c r="L509" s="193"/>
      <c r="M509" s="198"/>
      <c r="N509" s="199"/>
      <c r="O509" s="199"/>
      <c r="P509" s="199"/>
      <c r="Q509" s="199"/>
      <c r="R509" s="199"/>
      <c r="S509" s="199"/>
      <c r="T509" s="20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4" t="s">
        <v>166</v>
      </c>
      <c r="AU509" s="194" t="s">
        <v>82</v>
      </c>
      <c r="AV509" s="14" t="s">
        <v>82</v>
      </c>
      <c r="AW509" s="14" t="s">
        <v>34</v>
      </c>
      <c r="AX509" s="14" t="s">
        <v>80</v>
      </c>
      <c r="AY509" s="194" t="s">
        <v>154</v>
      </c>
    </row>
    <row r="510" s="2" customFormat="1" ht="49.05" customHeight="1">
      <c r="A510" s="40"/>
      <c r="B510" s="166"/>
      <c r="C510" s="167" t="s">
        <v>1395</v>
      </c>
      <c r="D510" s="167" t="s">
        <v>157</v>
      </c>
      <c r="E510" s="168" t="s">
        <v>2489</v>
      </c>
      <c r="F510" s="169" t="s">
        <v>2490</v>
      </c>
      <c r="G510" s="170" t="s">
        <v>435</v>
      </c>
      <c r="H510" s="171">
        <v>0.57499999999999996</v>
      </c>
      <c r="I510" s="172"/>
      <c r="J510" s="173">
        <f>ROUND(I510*H510,2)</f>
        <v>0</v>
      </c>
      <c r="K510" s="169" t="s">
        <v>161</v>
      </c>
      <c r="L510" s="41"/>
      <c r="M510" s="174" t="s">
        <v>3</v>
      </c>
      <c r="N510" s="175" t="s">
        <v>43</v>
      </c>
      <c r="O510" s="74"/>
      <c r="P510" s="176">
        <f>O510*H510</f>
        <v>0</v>
      </c>
      <c r="Q510" s="176">
        <v>0</v>
      </c>
      <c r="R510" s="176">
        <f>Q510*H510</f>
        <v>0</v>
      </c>
      <c r="S510" s="176">
        <v>0</v>
      </c>
      <c r="T510" s="177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178" t="s">
        <v>322</v>
      </c>
      <c r="AT510" s="178" t="s">
        <v>157</v>
      </c>
      <c r="AU510" s="178" t="s">
        <v>82</v>
      </c>
      <c r="AY510" s="21" t="s">
        <v>154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21" t="s">
        <v>80</v>
      </c>
      <c r="BK510" s="179">
        <f>ROUND(I510*H510,2)</f>
        <v>0</v>
      </c>
      <c r="BL510" s="21" t="s">
        <v>322</v>
      </c>
      <c r="BM510" s="178" t="s">
        <v>2491</v>
      </c>
    </row>
    <row r="511" s="2" customFormat="1">
      <c r="A511" s="40"/>
      <c r="B511" s="41"/>
      <c r="C511" s="40"/>
      <c r="D511" s="180" t="s">
        <v>164</v>
      </c>
      <c r="E511" s="40"/>
      <c r="F511" s="181" t="s">
        <v>2492</v>
      </c>
      <c r="G511" s="40"/>
      <c r="H511" s="40"/>
      <c r="I511" s="182"/>
      <c r="J511" s="40"/>
      <c r="K511" s="40"/>
      <c r="L511" s="41"/>
      <c r="M511" s="183"/>
      <c r="N511" s="184"/>
      <c r="O511" s="74"/>
      <c r="P511" s="74"/>
      <c r="Q511" s="74"/>
      <c r="R511" s="74"/>
      <c r="S511" s="74"/>
      <c r="T511" s="75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21" t="s">
        <v>164</v>
      </c>
      <c r="AU511" s="21" t="s">
        <v>82</v>
      </c>
    </row>
    <row r="512" s="12" customFormat="1" ht="22.8" customHeight="1">
      <c r="A512" s="12"/>
      <c r="B512" s="153"/>
      <c r="C512" s="12"/>
      <c r="D512" s="154" t="s">
        <v>71</v>
      </c>
      <c r="E512" s="164" t="s">
        <v>1826</v>
      </c>
      <c r="F512" s="164" t="s">
        <v>1827</v>
      </c>
      <c r="G512" s="12"/>
      <c r="H512" s="12"/>
      <c r="I512" s="156"/>
      <c r="J512" s="165">
        <f>BK512</f>
        <v>0</v>
      </c>
      <c r="K512" s="12"/>
      <c r="L512" s="153"/>
      <c r="M512" s="158"/>
      <c r="N512" s="159"/>
      <c r="O512" s="159"/>
      <c r="P512" s="160">
        <f>SUM(P513:P531)</f>
        <v>0</v>
      </c>
      <c r="Q512" s="159"/>
      <c r="R512" s="160">
        <f>SUM(R513:R531)</f>
        <v>1.228181</v>
      </c>
      <c r="S512" s="159"/>
      <c r="T512" s="161">
        <f>SUM(T513:T531)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154" t="s">
        <v>82</v>
      </c>
      <c r="AT512" s="162" t="s">
        <v>71</v>
      </c>
      <c r="AU512" s="162" t="s">
        <v>80</v>
      </c>
      <c r="AY512" s="154" t="s">
        <v>154</v>
      </c>
      <c r="BK512" s="163">
        <f>SUM(BK513:BK531)</f>
        <v>0</v>
      </c>
    </row>
    <row r="513" s="2" customFormat="1" ht="24.15" customHeight="1">
      <c r="A513" s="40"/>
      <c r="B513" s="166"/>
      <c r="C513" s="167" t="s">
        <v>1400</v>
      </c>
      <c r="D513" s="167" t="s">
        <v>157</v>
      </c>
      <c r="E513" s="168" t="s">
        <v>1829</v>
      </c>
      <c r="F513" s="169" t="s">
        <v>1830</v>
      </c>
      <c r="G513" s="170" t="s">
        <v>186</v>
      </c>
      <c r="H513" s="171">
        <v>34.409999999999997</v>
      </c>
      <c r="I513" s="172"/>
      <c r="J513" s="173">
        <f>ROUND(I513*H513,2)</f>
        <v>0</v>
      </c>
      <c r="K513" s="169" t="s">
        <v>3</v>
      </c>
      <c r="L513" s="41"/>
      <c r="M513" s="174" t="s">
        <v>3</v>
      </c>
      <c r="N513" s="175" t="s">
        <v>43</v>
      </c>
      <c r="O513" s="74"/>
      <c r="P513" s="176">
        <f>O513*H513</f>
        <v>0</v>
      </c>
      <c r="Q513" s="176">
        <v>0</v>
      </c>
      <c r="R513" s="176">
        <f>Q513*H513</f>
        <v>0</v>
      </c>
      <c r="S513" s="176">
        <v>0</v>
      </c>
      <c r="T513" s="177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178" t="s">
        <v>322</v>
      </c>
      <c r="AT513" s="178" t="s">
        <v>157</v>
      </c>
      <c r="AU513" s="178" t="s">
        <v>82</v>
      </c>
      <c r="AY513" s="21" t="s">
        <v>154</v>
      </c>
      <c r="BE513" s="179">
        <f>IF(N513="základní",J513,0)</f>
        <v>0</v>
      </c>
      <c r="BF513" s="179">
        <f>IF(N513="snížená",J513,0)</f>
        <v>0</v>
      </c>
      <c r="BG513" s="179">
        <f>IF(N513="zákl. přenesená",J513,0)</f>
        <v>0</v>
      </c>
      <c r="BH513" s="179">
        <f>IF(N513="sníž. přenesená",J513,0)</f>
        <v>0</v>
      </c>
      <c r="BI513" s="179">
        <f>IF(N513="nulová",J513,0)</f>
        <v>0</v>
      </c>
      <c r="BJ513" s="21" t="s">
        <v>80</v>
      </c>
      <c r="BK513" s="179">
        <f>ROUND(I513*H513,2)</f>
        <v>0</v>
      </c>
      <c r="BL513" s="21" t="s">
        <v>322</v>
      </c>
      <c r="BM513" s="178" t="s">
        <v>2493</v>
      </c>
    </row>
    <row r="514" s="14" customFormat="1">
      <c r="A514" s="14"/>
      <c r="B514" s="193"/>
      <c r="C514" s="14"/>
      <c r="D514" s="186" t="s">
        <v>166</v>
      </c>
      <c r="E514" s="194" t="s">
        <v>3</v>
      </c>
      <c r="F514" s="195" t="s">
        <v>726</v>
      </c>
      <c r="G514" s="14"/>
      <c r="H514" s="196">
        <v>34.409999999999997</v>
      </c>
      <c r="I514" s="197"/>
      <c r="J514" s="14"/>
      <c r="K514" s="14"/>
      <c r="L514" s="193"/>
      <c r="M514" s="198"/>
      <c r="N514" s="199"/>
      <c r="O514" s="199"/>
      <c r="P514" s="199"/>
      <c r="Q514" s="199"/>
      <c r="R514" s="199"/>
      <c r="S514" s="199"/>
      <c r="T514" s="20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194" t="s">
        <v>166</v>
      </c>
      <c r="AU514" s="194" t="s">
        <v>82</v>
      </c>
      <c r="AV514" s="14" t="s">
        <v>82</v>
      </c>
      <c r="AW514" s="14" t="s">
        <v>34</v>
      </c>
      <c r="AX514" s="14" t="s">
        <v>80</v>
      </c>
      <c r="AY514" s="194" t="s">
        <v>154</v>
      </c>
    </row>
    <row r="515" s="2" customFormat="1" ht="33" customHeight="1">
      <c r="A515" s="40"/>
      <c r="B515" s="166"/>
      <c r="C515" s="167" t="s">
        <v>1407</v>
      </c>
      <c r="D515" s="167" t="s">
        <v>157</v>
      </c>
      <c r="E515" s="168" t="s">
        <v>1834</v>
      </c>
      <c r="F515" s="169" t="s">
        <v>1835</v>
      </c>
      <c r="G515" s="170" t="s">
        <v>160</v>
      </c>
      <c r="H515" s="171">
        <v>32</v>
      </c>
      <c r="I515" s="172"/>
      <c r="J515" s="173">
        <f>ROUND(I515*H515,2)</f>
        <v>0</v>
      </c>
      <c r="K515" s="169" t="s">
        <v>3</v>
      </c>
      <c r="L515" s="41"/>
      <c r="M515" s="174" t="s">
        <v>3</v>
      </c>
      <c r="N515" s="175" t="s">
        <v>43</v>
      </c>
      <c r="O515" s="74"/>
      <c r="P515" s="176">
        <f>O515*H515</f>
        <v>0</v>
      </c>
      <c r="Q515" s="176">
        <v>0.00058</v>
      </c>
      <c r="R515" s="176">
        <f>Q515*H515</f>
        <v>0.01856</v>
      </c>
      <c r="S515" s="176">
        <v>0</v>
      </c>
      <c r="T515" s="17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178" t="s">
        <v>322</v>
      </c>
      <c r="AT515" s="178" t="s">
        <v>157</v>
      </c>
      <c r="AU515" s="178" t="s">
        <v>82</v>
      </c>
      <c r="AY515" s="21" t="s">
        <v>154</v>
      </c>
      <c r="BE515" s="179">
        <f>IF(N515="základní",J515,0)</f>
        <v>0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21" t="s">
        <v>80</v>
      </c>
      <c r="BK515" s="179">
        <f>ROUND(I515*H515,2)</f>
        <v>0</v>
      </c>
      <c r="BL515" s="21" t="s">
        <v>322</v>
      </c>
      <c r="BM515" s="178" t="s">
        <v>2494</v>
      </c>
    </row>
    <row r="516" s="13" customFormat="1">
      <c r="A516" s="13"/>
      <c r="B516" s="185"/>
      <c r="C516" s="13"/>
      <c r="D516" s="186" t="s">
        <v>166</v>
      </c>
      <c r="E516" s="187" t="s">
        <v>3</v>
      </c>
      <c r="F516" s="188" t="s">
        <v>195</v>
      </c>
      <c r="G516" s="13"/>
      <c r="H516" s="187" t="s">
        <v>3</v>
      </c>
      <c r="I516" s="189"/>
      <c r="J516" s="13"/>
      <c r="K516" s="13"/>
      <c r="L516" s="185"/>
      <c r="M516" s="190"/>
      <c r="N516" s="191"/>
      <c r="O516" s="191"/>
      <c r="P516" s="191"/>
      <c r="Q516" s="191"/>
      <c r="R516" s="191"/>
      <c r="S516" s="191"/>
      <c r="T516" s="19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7" t="s">
        <v>166</v>
      </c>
      <c r="AU516" s="187" t="s">
        <v>82</v>
      </c>
      <c r="AV516" s="13" t="s">
        <v>80</v>
      </c>
      <c r="AW516" s="13" t="s">
        <v>34</v>
      </c>
      <c r="AX516" s="13" t="s">
        <v>72</v>
      </c>
      <c r="AY516" s="187" t="s">
        <v>154</v>
      </c>
    </row>
    <row r="517" s="14" customFormat="1">
      <c r="A517" s="14"/>
      <c r="B517" s="193"/>
      <c r="C517" s="14"/>
      <c r="D517" s="186" t="s">
        <v>166</v>
      </c>
      <c r="E517" s="194" t="s">
        <v>3</v>
      </c>
      <c r="F517" s="195" t="s">
        <v>2495</v>
      </c>
      <c r="G517" s="14"/>
      <c r="H517" s="196">
        <v>32</v>
      </c>
      <c r="I517" s="197"/>
      <c r="J517" s="14"/>
      <c r="K517" s="14"/>
      <c r="L517" s="193"/>
      <c r="M517" s="198"/>
      <c r="N517" s="199"/>
      <c r="O517" s="199"/>
      <c r="P517" s="199"/>
      <c r="Q517" s="199"/>
      <c r="R517" s="199"/>
      <c r="S517" s="199"/>
      <c r="T517" s="20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194" t="s">
        <v>166</v>
      </c>
      <c r="AU517" s="194" t="s">
        <v>82</v>
      </c>
      <c r="AV517" s="14" t="s">
        <v>82</v>
      </c>
      <c r="AW517" s="14" t="s">
        <v>34</v>
      </c>
      <c r="AX517" s="14" t="s">
        <v>80</v>
      </c>
      <c r="AY517" s="194" t="s">
        <v>154</v>
      </c>
    </row>
    <row r="518" s="2" customFormat="1" ht="24.15" customHeight="1">
      <c r="A518" s="40"/>
      <c r="B518" s="166"/>
      <c r="C518" s="222" t="s">
        <v>1411</v>
      </c>
      <c r="D518" s="222" t="s">
        <v>817</v>
      </c>
      <c r="E518" s="223" t="s">
        <v>1861</v>
      </c>
      <c r="F518" s="224" t="s">
        <v>1862</v>
      </c>
      <c r="G518" s="225" t="s">
        <v>160</v>
      </c>
      <c r="H518" s="226">
        <v>118</v>
      </c>
      <c r="I518" s="227"/>
      <c r="J518" s="228">
        <f>ROUND(I518*H518,2)</f>
        <v>0</v>
      </c>
      <c r="K518" s="224" t="s">
        <v>161</v>
      </c>
      <c r="L518" s="229"/>
      <c r="M518" s="230" t="s">
        <v>3</v>
      </c>
      <c r="N518" s="231" t="s">
        <v>43</v>
      </c>
      <c r="O518" s="74"/>
      <c r="P518" s="176">
        <f>O518*H518</f>
        <v>0</v>
      </c>
      <c r="Q518" s="176">
        <v>0.00264</v>
      </c>
      <c r="R518" s="176">
        <f>Q518*H518</f>
        <v>0.31152000000000002</v>
      </c>
      <c r="S518" s="176">
        <v>0</v>
      </c>
      <c r="T518" s="177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178" t="s">
        <v>495</v>
      </c>
      <c r="AT518" s="178" t="s">
        <v>817</v>
      </c>
      <c r="AU518" s="178" t="s">
        <v>82</v>
      </c>
      <c r="AY518" s="21" t="s">
        <v>154</v>
      </c>
      <c r="BE518" s="179">
        <f>IF(N518="základní",J518,0)</f>
        <v>0</v>
      </c>
      <c r="BF518" s="179">
        <f>IF(N518="snížená",J518,0)</f>
        <v>0</v>
      </c>
      <c r="BG518" s="179">
        <f>IF(N518="zákl. přenesená",J518,0)</f>
        <v>0</v>
      </c>
      <c r="BH518" s="179">
        <f>IF(N518="sníž. přenesená",J518,0)</f>
        <v>0</v>
      </c>
      <c r="BI518" s="179">
        <f>IF(N518="nulová",J518,0)</f>
        <v>0</v>
      </c>
      <c r="BJ518" s="21" t="s">
        <v>80</v>
      </c>
      <c r="BK518" s="179">
        <f>ROUND(I518*H518,2)</f>
        <v>0</v>
      </c>
      <c r="BL518" s="21" t="s">
        <v>322</v>
      </c>
      <c r="BM518" s="178" t="s">
        <v>2496</v>
      </c>
    </row>
    <row r="519" s="14" customFormat="1">
      <c r="A519" s="14"/>
      <c r="B519" s="193"/>
      <c r="C519" s="14"/>
      <c r="D519" s="186" t="s">
        <v>166</v>
      </c>
      <c r="E519" s="194" t="s">
        <v>3</v>
      </c>
      <c r="F519" s="195" t="s">
        <v>2497</v>
      </c>
      <c r="G519" s="14"/>
      <c r="H519" s="196">
        <v>118</v>
      </c>
      <c r="I519" s="197"/>
      <c r="J519" s="14"/>
      <c r="K519" s="14"/>
      <c r="L519" s="193"/>
      <c r="M519" s="198"/>
      <c r="N519" s="199"/>
      <c r="O519" s="199"/>
      <c r="P519" s="199"/>
      <c r="Q519" s="199"/>
      <c r="R519" s="199"/>
      <c r="S519" s="199"/>
      <c r="T519" s="20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4" t="s">
        <v>166</v>
      </c>
      <c r="AU519" s="194" t="s">
        <v>82</v>
      </c>
      <c r="AV519" s="14" t="s">
        <v>82</v>
      </c>
      <c r="AW519" s="14" t="s">
        <v>34</v>
      </c>
      <c r="AX519" s="14" t="s">
        <v>72</v>
      </c>
      <c r="AY519" s="194" t="s">
        <v>154</v>
      </c>
    </row>
    <row r="520" s="15" customFormat="1">
      <c r="A520" s="15"/>
      <c r="B520" s="201"/>
      <c r="C520" s="15"/>
      <c r="D520" s="186" t="s">
        <v>166</v>
      </c>
      <c r="E520" s="202" t="s">
        <v>3</v>
      </c>
      <c r="F520" s="203" t="s">
        <v>171</v>
      </c>
      <c r="G520" s="15"/>
      <c r="H520" s="204">
        <v>118</v>
      </c>
      <c r="I520" s="205"/>
      <c r="J520" s="15"/>
      <c r="K520" s="15"/>
      <c r="L520" s="201"/>
      <c r="M520" s="206"/>
      <c r="N520" s="207"/>
      <c r="O520" s="207"/>
      <c r="P520" s="207"/>
      <c r="Q520" s="207"/>
      <c r="R520" s="207"/>
      <c r="S520" s="207"/>
      <c r="T520" s="20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02" t="s">
        <v>166</v>
      </c>
      <c r="AU520" s="202" t="s">
        <v>82</v>
      </c>
      <c r="AV520" s="15" t="s">
        <v>162</v>
      </c>
      <c r="AW520" s="15" t="s">
        <v>34</v>
      </c>
      <c r="AX520" s="15" t="s">
        <v>80</v>
      </c>
      <c r="AY520" s="202" t="s">
        <v>154</v>
      </c>
    </row>
    <row r="521" s="2" customFormat="1" ht="33" customHeight="1">
      <c r="A521" s="40"/>
      <c r="B521" s="166"/>
      <c r="C521" s="167" t="s">
        <v>1415</v>
      </c>
      <c r="D521" s="167" t="s">
        <v>157</v>
      </c>
      <c r="E521" s="168" t="s">
        <v>1892</v>
      </c>
      <c r="F521" s="169" t="s">
        <v>1893</v>
      </c>
      <c r="G521" s="170" t="s">
        <v>186</v>
      </c>
      <c r="H521" s="171">
        <v>34.409999999999997</v>
      </c>
      <c r="I521" s="172"/>
      <c r="J521" s="173">
        <f>ROUND(I521*H521,2)</f>
        <v>0</v>
      </c>
      <c r="K521" s="169" t="s">
        <v>3</v>
      </c>
      <c r="L521" s="41"/>
      <c r="M521" s="174" t="s">
        <v>3</v>
      </c>
      <c r="N521" s="175" t="s">
        <v>43</v>
      </c>
      <c r="O521" s="74"/>
      <c r="P521" s="176">
        <f>O521*H521</f>
        <v>0</v>
      </c>
      <c r="Q521" s="176">
        <v>0.0060000000000000001</v>
      </c>
      <c r="R521" s="176">
        <f>Q521*H521</f>
        <v>0.20645999999999998</v>
      </c>
      <c r="S521" s="176">
        <v>0</v>
      </c>
      <c r="T521" s="17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178" t="s">
        <v>322</v>
      </c>
      <c r="AT521" s="178" t="s">
        <v>157</v>
      </c>
      <c r="AU521" s="178" t="s">
        <v>82</v>
      </c>
      <c r="AY521" s="21" t="s">
        <v>154</v>
      </c>
      <c r="BE521" s="179">
        <f>IF(N521="základní",J521,0)</f>
        <v>0</v>
      </c>
      <c r="BF521" s="179">
        <f>IF(N521="snížená",J521,0)</f>
        <v>0</v>
      </c>
      <c r="BG521" s="179">
        <f>IF(N521="zákl. přenesená",J521,0)</f>
        <v>0</v>
      </c>
      <c r="BH521" s="179">
        <f>IF(N521="sníž. přenesená",J521,0)</f>
        <v>0</v>
      </c>
      <c r="BI521" s="179">
        <f>IF(N521="nulová",J521,0)</f>
        <v>0</v>
      </c>
      <c r="BJ521" s="21" t="s">
        <v>80</v>
      </c>
      <c r="BK521" s="179">
        <f>ROUND(I521*H521,2)</f>
        <v>0</v>
      </c>
      <c r="BL521" s="21" t="s">
        <v>322</v>
      </c>
      <c r="BM521" s="178" t="s">
        <v>2498</v>
      </c>
    </row>
    <row r="522" s="14" customFormat="1">
      <c r="A522" s="14"/>
      <c r="B522" s="193"/>
      <c r="C522" s="14"/>
      <c r="D522" s="186" t="s">
        <v>166</v>
      </c>
      <c r="E522" s="194" t="s">
        <v>3</v>
      </c>
      <c r="F522" s="195" t="s">
        <v>726</v>
      </c>
      <c r="G522" s="14"/>
      <c r="H522" s="196">
        <v>34.409999999999997</v>
      </c>
      <c r="I522" s="197"/>
      <c r="J522" s="14"/>
      <c r="K522" s="14"/>
      <c r="L522" s="193"/>
      <c r="M522" s="198"/>
      <c r="N522" s="199"/>
      <c r="O522" s="199"/>
      <c r="P522" s="199"/>
      <c r="Q522" s="199"/>
      <c r="R522" s="199"/>
      <c r="S522" s="199"/>
      <c r="T522" s="20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4" t="s">
        <v>166</v>
      </c>
      <c r="AU522" s="194" t="s">
        <v>82</v>
      </c>
      <c r="AV522" s="14" t="s">
        <v>82</v>
      </c>
      <c r="AW522" s="14" t="s">
        <v>34</v>
      </c>
      <c r="AX522" s="14" t="s">
        <v>80</v>
      </c>
      <c r="AY522" s="194" t="s">
        <v>154</v>
      </c>
    </row>
    <row r="523" s="2" customFormat="1" ht="24.15" customHeight="1">
      <c r="A523" s="40"/>
      <c r="B523" s="166"/>
      <c r="C523" s="222" t="s">
        <v>1422</v>
      </c>
      <c r="D523" s="222" t="s">
        <v>817</v>
      </c>
      <c r="E523" s="223" t="s">
        <v>1897</v>
      </c>
      <c r="F523" s="224" t="s">
        <v>1898</v>
      </c>
      <c r="G523" s="225" t="s">
        <v>186</v>
      </c>
      <c r="H523" s="226">
        <v>37.850999999999999</v>
      </c>
      <c r="I523" s="227"/>
      <c r="J523" s="228">
        <f>ROUND(I523*H523,2)</f>
        <v>0</v>
      </c>
      <c r="K523" s="224" t="s">
        <v>3</v>
      </c>
      <c r="L523" s="229"/>
      <c r="M523" s="230" t="s">
        <v>3</v>
      </c>
      <c r="N523" s="231" t="s">
        <v>43</v>
      </c>
      <c r="O523" s="74"/>
      <c r="P523" s="176">
        <f>O523*H523</f>
        <v>0</v>
      </c>
      <c r="Q523" s="176">
        <v>0.017999999999999999</v>
      </c>
      <c r="R523" s="176">
        <f>Q523*H523</f>
        <v>0.68131799999999998</v>
      </c>
      <c r="S523" s="176">
        <v>0</v>
      </c>
      <c r="T523" s="17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178" t="s">
        <v>495</v>
      </c>
      <c r="AT523" s="178" t="s">
        <v>817</v>
      </c>
      <c r="AU523" s="178" t="s">
        <v>82</v>
      </c>
      <c r="AY523" s="21" t="s">
        <v>154</v>
      </c>
      <c r="BE523" s="179">
        <f>IF(N523="základní",J523,0)</f>
        <v>0</v>
      </c>
      <c r="BF523" s="179">
        <f>IF(N523="snížená",J523,0)</f>
        <v>0</v>
      </c>
      <c r="BG523" s="179">
        <f>IF(N523="zákl. přenesená",J523,0)</f>
        <v>0</v>
      </c>
      <c r="BH523" s="179">
        <f>IF(N523="sníž. přenesená",J523,0)</f>
        <v>0</v>
      </c>
      <c r="BI523" s="179">
        <f>IF(N523="nulová",J523,0)</f>
        <v>0</v>
      </c>
      <c r="BJ523" s="21" t="s">
        <v>80</v>
      </c>
      <c r="BK523" s="179">
        <f>ROUND(I523*H523,2)</f>
        <v>0</v>
      </c>
      <c r="BL523" s="21" t="s">
        <v>322</v>
      </c>
      <c r="BM523" s="178" t="s">
        <v>2499</v>
      </c>
    </row>
    <row r="524" s="14" customFormat="1">
      <c r="A524" s="14"/>
      <c r="B524" s="193"/>
      <c r="C524" s="14"/>
      <c r="D524" s="186" t="s">
        <v>166</v>
      </c>
      <c r="E524" s="194" t="s">
        <v>3</v>
      </c>
      <c r="F524" s="195" t="s">
        <v>1900</v>
      </c>
      <c r="G524" s="14"/>
      <c r="H524" s="196">
        <v>37.850999999999999</v>
      </c>
      <c r="I524" s="197"/>
      <c r="J524" s="14"/>
      <c r="K524" s="14"/>
      <c r="L524" s="193"/>
      <c r="M524" s="198"/>
      <c r="N524" s="199"/>
      <c r="O524" s="199"/>
      <c r="P524" s="199"/>
      <c r="Q524" s="199"/>
      <c r="R524" s="199"/>
      <c r="S524" s="199"/>
      <c r="T524" s="20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4" t="s">
        <v>166</v>
      </c>
      <c r="AU524" s="194" t="s">
        <v>82</v>
      </c>
      <c r="AV524" s="14" t="s">
        <v>82</v>
      </c>
      <c r="AW524" s="14" t="s">
        <v>34</v>
      </c>
      <c r="AX524" s="14" t="s">
        <v>80</v>
      </c>
      <c r="AY524" s="194" t="s">
        <v>154</v>
      </c>
    </row>
    <row r="525" s="2" customFormat="1" ht="16.5" customHeight="1">
      <c r="A525" s="40"/>
      <c r="B525" s="166"/>
      <c r="C525" s="167" t="s">
        <v>1428</v>
      </c>
      <c r="D525" s="167" t="s">
        <v>157</v>
      </c>
      <c r="E525" s="168" t="s">
        <v>1912</v>
      </c>
      <c r="F525" s="169" t="s">
        <v>1913</v>
      </c>
      <c r="G525" s="170" t="s">
        <v>186</v>
      </c>
      <c r="H525" s="171">
        <v>34.409999999999997</v>
      </c>
      <c r="I525" s="172"/>
      <c r="J525" s="173">
        <f>ROUND(I525*H525,2)</f>
        <v>0</v>
      </c>
      <c r="K525" s="169" t="s">
        <v>161</v>
      </c>
      <c r="L525" s="41"/>
      <c r="M525" s="174" t="s">
        <v>3</v>
      </c>
      <c r="N525" s="175" t="s">
        <v>43</v>
      </c>
      <c r="O525" s="74"/>
      <c r="P525" s="176">
        <f>O525*H525</f>
        <v>0</v>
      </c>
      <c r="Q525" s="176">
        <v>0.00025000000000000001</v>
      </c>
      <c r="R525" s="176">
        <f>Q525*H525</f>
        <v>0.008602499999999999</v>
      </c>
      <c r="S525" s="176">
        <v>0</v>
      </c>
      <c r="T525" s="177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178" t="s">
        <v>322</v>
      </c>
      <c r="AT525" s="178" t="s">
        <v>157</v>
      </c>
      <c r="AU525" s="178" t="s">
        <v>82</v>
      </c>
      <c r="AY525" s="21" t="s">
        <v>154</v>
      </c>
      <c r="BE525" s="179">
        <f>IF(N525="základní",J525,0)</f>
        <v>0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21" t="s">
        <v>80</v>
      </c>
      <c r="BK525" s="179">
        <f>ROUND(I525*H525,2)</f>
        <v>0</v>
      </c>
      <c r="BL525" s="21" t="s">
        <v>322</v>
      </c>
      <c r="BM525" s="178" t="s">
        <v>2500</v>
      </c>
    </row>
    <row r="526" s="2" customFormat="1">
      <c r="A526" s="40"/>
      <c r="B526" s="41"/>
      <c r="C526" s="40"/>
      <c r="D526" s="180" t="s">
        <v>164</v>
      </c>
      <c r="E526" s="40"/>
      <c r="F526" s="181" t="s">
        <v>1915</v>
      </c>
      <c r="G526" s="40"/>
      <c r="H526" s="40"/>
      <c r="I526" s="182"/>
      <c r="J526" s="40"/>
      <c r="K526" s="40"/>
      <c r="L526" s="41"/>
      <c r="M526" s="183"/>
      <c r="N526" s="184"/>
      <c r="O526" s="74"/>
      <c r="P526" s="74"/>
      <c r="Q526" s="74"/>
      <c r="R526" s="74"/>
      <c r="S526" s="74"/>
      <c r="T526" s="75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21" t="s">
        <v>164</v>
      </c>
      <c r="AU526" s="21" t="s">
        <v>82</v>
      </c>
    </row>
    <row r="527" s="14" customFormat="1">
      <c r="A527" s="14"/>
      <c r="B527" s="193"/>
      <c r="C527" s="14"/>
      <c r="D527" s="186" t="s">
        <v>166</v>
      </c>
      <c r="E527" s="194" t="s">
        <v>3</v>
      </c>
      <c r="F527" s="195" t="s">
        <v>726</v>
      </c>
      <c r="G527" s="14"/>
      <c r="H527" s="196">
        <v>34.409999999999997</v>
      </c>
      <c r="I527" s="197"/>
      <c r="J527" s="14"/>
      <c r="K527" s="14"/>
      <c r="L527" s="193"/>
      <c r="M527" s="198"/>
      <c r="N527" s="199"/>
      <c r="O527" s="199"/>
      <c r="P527" s="199"/>
      <c r="Q527" s="199"/>
      <c r="R527" s="199"/>
      <c r="S527" s="199"/>
      <c r="T527" s="20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4" t="s">
        <v>166</v>
      </c>
      <c r="AU527" s="194" t="s">
        <v>82</v>
      </c>
      <c r="AV527" s="14" t="s">
        <v>82</v>
      </c>
      <c r="AW527" s="14" t="s">
        <v>34</v>
      </c>
      <c r="AX527" s="14" t="s">
        <v>80</v>
      </c>
      <c r="AY527" s="194" t="s">
        <v>154</v>
      </c>
    </row>
    <row r="528" s="2" customFormat="1" ht="24.15" customHeight="1">
      <c r="A528" s="40"/>
      <c r="B528" s="166"/>
      <c r="C528" s="167" t="s">
        <v>1430</v>
      </c>
      <c r="D528" s="167" t="s">
        <v>157</v>
      </c>
      <c r="E528" s="168" t="s">
        <v>1917</v>
      </c>
      <c r="F528" s="169" t="s">
        <v>1918</v>
      </c>
      <c r="G528" s="170" t="s">
        <v>186</v>
      </c>
      <c r="H528" s="171">
        <v>34.409999999999997</v>
      </c>
      <c r="I528" s="172"/>
      <c r="J528" s="173">
        <f>ROUND(I528*H528,2)</f>
        <v>0</v>
      </c>
      <c r="K528" s="169" t="s">
        <v>3</v>
      </c>
      <c r="L528" s="41"/>
      <c r="M528" s="174" t="s">
        <v>3</v>
      </c>
      <c r="N528" s="175" t="s">
        <v>43</v>
      </c>
      <c r="O528" s="74"/>
      <c r="P528" s="176">
        <f>O528*H528</f>
        <v>0</v>
      </c>
      <c r="Q528" s="176">
        <v>5.0000000000000002E-05</v>
      </c>
      <c r="R528" s="176">
        <f>Q528*H528</f>
        <v>0.0017204999999999998</v>
      </c>
      <c r="S528" s="176">
        <v>0</v>
      </c>
      <c r="T528" s="177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178" t="s">
        <v>322</v>
      </c>
      <c r="AT528" s="178" t="s">
        <v>157</v>
      </c>
      <c r="AU528" s="178" t="s">
        <v>82</v>
      </c>
      <c r="AY528" s="21" t="s">
        <v>154</v>
      </c>
      <c r="BE528" s="179">
        <f>IF(N528="základní",J528,0)</f>
        <v>0</v>
      </c>
      <c r="BF528" s="179">
        <f>IF(N528="snížená",J528,0)</f>
        <v>0</v>
      </c>
      <c r="BG528" s="179">
        <f>IF(N528="zákl. přenesená",J528,0)</f>
        <v>0</v>
      </c>
      <c r="BH528" s="179">
        <f>IF(N528="sníž. přenesená",J528,0)</f>
        <v>0</v>
      </c>
      <c r="BI528" s="179">
        <f>IF(N528="nulová",J528,0)</f>
        <v>0</v>
      </c>
      <c r="BJ528" s="21" t="s">
        <v>80</v>
      </c>
      <c r="BK528" s="179">
        <f>ROUND(I528*H528,2)</f>
        <v>0</v>
      </c>
      <c r="BL528" s="21" t="s">
        <v>322</v>
      </c>
      <c r="BM528" s="178" t="s">
        <v>2501</v>
      </c>
    </row>
    <row r="529" s="14" customFormat="1">
      <c r="A529" s="14"/>
      <c r="B529" s="193"/>
      <c r="C529" s="14"/>
      <c r="D529" s="186" t="s">
        <v>166</v>
      </c>
      <c r="E529" s="194" t="s">
        <v>3</v>
      </c>
      <c r="F529" s="195" t="s">
        <v>726</v>
      </c>
      <c r="G529" s="14"/>
      <c r="H529" s="196">
        <v>34.409999999999997</v>
      </c>
      <c r="I529" s="197"/>
      <c r="J529" s="14"/>
      <c r="K529" s="14"/>
      <c r="L529" s="193"/>
      <c r="M529" s="198"/>
      <c r="N529" s="199"/>
      <c r="O529" s="199"/>
      <c r="P529" s="199"/>
      <c r="Q529" s="199"/>
      <c r="R529" s="199"/>
      <c r="S529" s="199"/>
      <c r="T529" s="20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94" t="s">
        <v>166</v>
      </c>
      <c r="AU529" s="194" t="s">
        <v>82</v>
      </c>
      <c r="AV529" s="14" t="s">
        <v>82</v>
      </c>
      <c r="AW529" s="14" t="s">
        <v>34</v>
      </c>
      <c r="AX529" s="14" t="s">
        <v>80</v>
      </c>
      <c r="AY529" s="194" t="s">
        <v>154</v>
      </c>
    </row>
    <row r="530" s="2" customFormat="1" ht="49.05" customHeight="1">
      <c r="A530" s="40"/>
      <c r="B530" s="166"/>
      <c r="C530" s="167" t="s">
        <v>1433</v>
      </c>
      <c r="D530" s="167" t="s">
        <v>157</v>
      </c>
      <c r="E530" s="168" t="s">
        <v>1922</v>
      </c>
      <c r="F530" s="169" t="s">
        <v>1923</v>
      </c>
      <c r="G530" s="170" t="s">
        <v>435</v>
      </c>
      <c r="H530" s="171">
        <v>1.228</v>
      </c>
      <c r="I530" s="172"/>
      <c r="J530" s="173">
        <f>ROUND(I530*H530,2)</f>
        <v>0</v>
      </c>
      <c r="K530" s="169" t="s">
        <v>161</v>
      </c>
      <c r="L530" s="41"/>
      <c r="M530" s="174" t="s">
        <v>3</v>
      </c>
      <c r="N530" s="175" t="s">
        <v>43</v>
      </c>
      <c r="O530" s="74"/>
      <c r="P530" s="176">
        <f>O530*H530</f>
        <v>0</v>
      </c>
      <c r="Q530" s="176">
        <v>0</v>
      </c>
      <c r="R530" s="176">
        <f>Q530*H530</f>
        <v>0</v>
      </c>
      <c r="S530" s="176">
        <v>0</v>
      </c>
      <c r="T530" s="177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178" t="s">
        <v>322</v>
      </c>
      <c r="AT530" s="178" t="s">
        <v>157</v>
      </c>
      <c r="AU530" s="178" t="s">
        <v>82</v>
      </c>
      <c r="AY530" s="21" t="s">
        <v>154</v>
      </c>
      <c r="BE530" s="179">
        <f>IF(N530="základní",J530,0)</f>
        <v>0</v>
      </c>
      <c r="BF530" s="179">
        <f>IF(N530="snížená",J530,0)</f>
        <v>0</v>
      </c>
      <c r="BG530" s="179">
        <f>IF(N530="zákl. přenesená",J530,0)</f>
        <v>0</v>
      </c>
      <c r="BH530" s="179">
        <f>IF(N530="sníž. přenesená",J530,0)</f>
        <v>0</v>
      </c>
      <c r="BI530" s="179">
        <f>IF(N530="nulová",J530,0)</f>
        <v>0</v>
      </c>
      <c r="BJ530" s="21" t="s">
        <v>80</v>
      </c>
      <c r="BK530" s="179">
        <f>ROUND(I530*H530,2)</f>
        <v>0</v>
      </c>
      <c r="BL530" s="21" t="s">
        <v>322</v>
      </c>
      <c r="BM530" s="178" t="s">
        <v>2502</v>
      </c>
    </row>
    <row r="531" s="2" customFormat="1">
      <c r="A531" s="40"/>
      <c r="B531" s="41"/>
      <c r="C531" s="40"/>
      <c r="D531" s="180" t="s">
        <v>164</v>
      </c>
      <c r="E531" s="40"/>
      <c r="F531" s="181" t="s">
        <v>1925</v>
      </c>
      <c r="G531" s="40"/>
      <c r="H531" s="40"/>
      <c r="I531" s="182"/>
      <c r="J531" s="40"/>
      <c r="K531" s="40"/>
      <c r="L531" s="41"/>
      <c r="M531" s="183"/>
      <c r="N531" s="184"/>
      <c r="O531" s="74"/>
      <c r="P531" s="74"/>
      <c r="Q531" s="74"/>
      <c r="R531" s="74"/>
      <c r="S531" s="74"/>
      <c r="T531" s="75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21" t="s">
        <v>164</v>
      </c>
      <c r="AU531" s="21" t="s">
        <v>82</v>
      </c>
    </row>
    <row r="532" s="12" customFormat="1" ht="22.8" customHeight="1">
      <c r="A532" s="12"/>
      <c r="B532" s="153"/>
      <c r="C532" s="12"/>
      <c r="D532" s="154" t="s">
        <v>71</v>
      </c>
      <c r="E532" s="164" t="s">
        <v>699</v>
      </c>
      <c r="F532" s="164" t="s">
        <v>700</v>
      </c>
      <c r="G532" s="12"/>
      <c r="H532" s="12"/>
      <c r="I532" s="156"/>
      <c r="J532" s="165">
        <f>BK532</f>
        <v>0</v>
      </c>
      <c r="K532" s="12"/>
      <c r="L532" s="153"/>
      <c r="M532" s="158"/>
      <c r="N532" s="159"/>
      <c r="O532" s="159"/>
      <c r="P532" s="160">
        <f>SUM(P533:P538)</f>
        <v>0</v>
      </c>
      <c r="Q532" s="159"/>
      <c r="R532" s="160">
        <f>SUM(R533:R538)</f>
        <v>0.030228100000000001</v>
      </c>
      <c r="S532" s="159"/>
      <c r="T532" s="161">
        <f>SUM(T533:T538)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54" t="s">
        <v>82</v>
      </c>
      <c r="AT532" s="162" t="s">
        <v>71</v>
      </c>
      <c r="AU532" s="162" t="s">
        <v>80</v>
      </c>
      <c r="AY532" s="154" t="s">
        <v>154</v>
      </c>
      <c r="BK532" s="163">
        <f>SUM(BK533:BK538)</f>
        <v>0</v>
      </c>
    </row>
    <row r="533" s="2" customFormat="1" ht="24.15" customHeight="1">
      <c r="A533" s="40"/>
      <c r="B533" s="166"/>
      <c r="C533" s="167" t="s">
        <v>1437</v>
      </c>
      <c r="D533" s="167" t="s">
        <v>157</v>
      </c>
      <c r="E533" s="168" t="s">
        <v>2503</v>
      </c>
      <c r="F533" s="169" t="s">
        <v>2504</v>
      </c>
      <c r="G533" s="170" t="s">
        <v>186</v>
      </c>
      <c r="H533" s="171">
        <v>61.689999999999998</v>
      </c>
      <c r="I533" s="172"/>
      <c r="J533" s="173">
        <f>ROUND(I533*H533,2)</f>
        <v>0</v>
      </c>
      <c r="K533" s="169" t="s">
        <v>161</v>
      </c>
      <c r="L533" s="41"/>
      <c r="M533" s="174" t="s">
        <v>3</v>
      </c>
      <c r="N533" s="175" t="s">
        <v>43</v>
      </c>
      <c r="O533" s="74"/>
      <c r="P533" s="176">
        <f>O533*H533</f>
        <v>0</v>
      </c>
      <c r="Q533" s="176">
        <v>0.00020000000000000001</v>
      </c>
      <c r="R533" s="176">
        <f>Q533*H533</f>
        <v>0.012338</v>
      </c>
      <c r="S533" s="176">
        <v>0</v>
      </c>
      <c r="T533" s="177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178" t="s">
        <v>322</v>
      </c>
      <c r="AT533" s="178" t="s">
        <v>157</v>
      </c>
      <c r="AU533" s="178" t="s">
        <v>82</v>
      </c>
      <c r="AY533" s="21" t="s">
        <v>154</v>
      </c>
      <c r="BE533" s="179">
        <f>IF(N533="základní",J533,0)</f>
        <v>0</v>
      </c>
      <c r="BF533" s="179">
        <f>IF(N533="snížená",J533,0)</f>
        <v>0</v>
      </c>
      <c r="BG533" s="179">
        <f>IF(N533="zákl. přenesená",J533,0)</f>
        <v>0</v>
      </c>
      <c r="BH533" s="179">
        <f>IF(N533="sníž. přenesená",J533,0)</f>
        <v>0</v>
      </c>
      <c r="BI533" s="179">
        <f>IF(N533="nulová",J533,0)</f>
        <v>0</v>
      </c>
      <c r="BJ533" s="21" t="s">
        <v>80</v>
      </c>
      <c r="BK533" s="179">
        <f>ROUND(I533*H533,2)</f>
        <v>0</v>
      </c>
      <c r="BL533" s="21" t="s">
        <v>322</v>
      </c>
      <c r="BM533" s="178" t="s">
        <v>2505</v>
      </c>
    </row>
    <row r="534" s="2" customFormat="1">
      <c r="A534" s="40"/>
      <c r="B534" s="41"/>
      <c r="C534" s="40"/>
      <c r="D534" s="180" t="s">
        <v>164</v>
      </c>
      <c r="E534" s="40"/>
      <c r="F534" s="181" t="s">
        <v>2506</v>
      </c>
      <c r="G534" s="40"/>
      <c r="H534" s="40"/>
      <c r="I534" s="182"/>
      <c r="J534" s="40"/>
      <c r="K534" s="40"/>
      <c r="L534" s="41"/>
      <c r="M534" s="183"/>
      <c r="N534" s="184"/>
      <c r="O534" s="74"/>
      <c r="P534" s="74"/>
      <c r="Q534" s="74"/>
      <c r="R534" s="74"/>
      <c r="S534" s="74"/>
      <c r="T534" s="75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21" t="s">
        <v>164</v>
      </c>
      <c r="AU534" s="21" t="s">
        <v>82</v>
      </c>
    </row>
    <row r="535" s="14" customFormat="1">
      <c r="A535" s="14"/>
      <c r="B535" s="193"/>
      <c r="C535" s="14"/>
      <c r="D535" s="186" t="s">
        <v>166</v>
      </c>
      <c r="E535" s="194" t="s">
        <v>3</v>
      </c>
      <c r="F535" s="195" t="s">
        <v>2154</v>
      </c>
      <c r="G535" s="14"/>
      <c r="H535" s="196">
        <v>61.689999999999998</v>
      </c>
      <c r="I535" s="197"/>
      <c r="J535" s="14"/>
      <c r="K535" s="14"/>
      <c r="L535" s="193"/>
      <c r="M535" s="198"/>
      <c r="N535" s="199"/>
      <c r="O535" s="199"/>
      <c r="P535" s="199"/>
      <c r="Q535" s="199"/>
      <c r="R535" s="199"/>
      <c r="S535" s="199"/>
      <c r="T535" s="20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4" t="s">
        <v>166</v>
      </c>
      <c r="AU535" s="194" t="s">
        <v>82</v>
      </c>
      <c r="AV535" s="14" t="s">
        <v>82</v>
      </c>
      <c r="AW535" s="14" t="s">
        <v>34</v>
      </c>
      <c r="AX535" s="14" t="s">
        <v>80</v>
      </c>
      <c r="AY535" s="194" t="s">
        <v>154</v>
      </c>
    </row>
    <row r="536" s="2" customFormat="1" ht="24.15" customHeight="1">
      <c r="A536" s="40"/>
      <c r="B536" s="166"/>
      <c r="C536" s="167" t="s">
        <v>1443</v>
      </c>
      <c r="D536" s="167" t="s">
        <v>157</v>
      </c>
      <c r="E536" s="168" t="s">
        <v>2070</v>
      </c>
      <c r="F536" s="169" t="s">
        <v>2507</v>
      </c>
      <c r="G536" s="170" t="s">
        <v>186</v>
      </c>
      <c r="H536" s="171">
        <v>61.689999999999998</v>
      </c>
      <c r="I536" s="172"/>
      <c r="J536" s="173">
        <f>ROUND(I536*H536,2)</f>
        <v>0</v>
      </c>
      <c r="K536" s="169" t="s">
        <v>161</v>
      </c>
      <c r="L536" s="41"/>
      <c r="M536" s="174" t="s">
        <v>3</v>
      </c>
      <c r="N536" s="175" t="s">
        <v>43</v>
      </c>
      <c r="O536" s="74"/>
      <c r="P536" s="176">
        <f>O536*H536</f>
        <v>0</v>
      </c>
      <c r="Q536" s="176">
        <v>0.00029</v>
      </c>
      <c r="R536" s="176">
        <f>Q536*H536</f>
        <v>0.017890099999999999</v>
      </c>
      <c r="S536" s="176">
        <v>0</v>
      </c>
      <c r="T536" s="17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178" t="s">
        <v>322</v>
      </c>
      <c r="AT536" s="178" t="s">
        <v>157</v>
      </c>
      <c r="AU536" s="178" t="s">
        <v>82</v>
      </c>
      <c r="AY536" s="21" t="s">
        <v>154</v>
      </c>
      <c r="BE536" s="179">
        <f>IF(N536="základní",J536,0)</f>
        <v>0</v>
      </c>
      <c r="BF536" s="179">
        <f>IF(N536="snížená",J536,0)</f>
        <v>0</v>
      </c>
      <c r="BG536" s="179">
        <f>IF(N536="zákl. přenesená",J536,0)</f>
        <v>0</v>
      </c>
      <c r="BH536" s="179">
        <f>IF(N536="sníž. přenesená",J536,0)</f>
        <v>0</v>
      </c>
      <c r="BI536" s="179">
        <f>IF(N536="nulová",J536,0)</f>
        <v>0</v>
      </c>
      <c r="BJ536" s="21" t="s">
        <v>80</v>
      </c>
      <c r="BK536" s="179">
        <f>ROUND(I536*H536,2)</f>
        <v>0</v>
      </c>
      <c r="BL536" s="21" t="s">
        <v>322</v>
      </c>
      <c r="BM536" s="178" t="s">
        <v>2508</v>
      </c>
    </row>
    <row r="537" s="2" customFormat="1">
      <c r="A537" s="40"/>
      <c r="B537" s="41"/>
      <c r="C537" s="40"/>
      <c r="D537" s="180" t="s">
        <v>164</v>
      </c>
      <c r="E537" s="40"/>
      <c r="F537" s="181" t="s">
        <v>2073</v>
      </c>
      <c r="G537" s="40"/>
      <c r="H537" s="40"/>
      <c r="I537" s="182"/>
      <c r="J537" s="40"/>
      <c r="K537" s="40"/>
      <c r="L537" s="41"/>
      <c r="M537" s="183"/>
      <c r="N537" s="184"/>
      <c r="O537" s="74"/>
      <c r="P537" s="74"/>
      <c r="Q537" s="74"/>
      <c r="R537" s="74"/>
      <c r="S537" s="74"/>
      <c r="T537" s="75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21" t="s">
        <v>164</v>
      </c>
      <c r="AU537" s="21" t="s">
        <v>82</v>
      </c>
    </row>
    <row r="538" s="14" customFormat="1">
      <c r="A538" s="14"/>
      <c r="B538" s="193"/>
      <c r="C538" s="14"/>
      <c r="D538" s="186" t="s">
        <v>166</v>
      </c>
      <c r="E538" s="194" t="s">
        <v>3</v>
      </c>
      <c r="F538" s="195" t="s">
        <v>2154</v>
      </c>
      <c r="G538" s="14"/>
      <c r="H538" s="196">
        <v>61.689999999999998</v>
      </c>
      <c r="I538" s="197"/>
      <c r="J538" s="14"/>
      <c r="K538" s="14"/>
      <c r="L538" s="193"/>
      <c r="M538" s="232"/>
      <c r="N538" s="233"/>
      <c r="O538" s="233"/>
      <c r="P538" s="233"/>
      <c r="Q538" s="233"/>
      <c r="R538" s="233"/>
      <c r="S538" s="233"/>
      <c r="T538" s="23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194" t="s">
        <v>166</v>
      </c>
      <c r="AU538" s="194" t="s">
        <v>82</v>
      </c>
      <c r="AV538" s="14" t="s">
        <v>82</v>
      </c>
      <c r="AW538" s="14" t="s">
        <v>34</v>
      </c>
      <c r="AX538" s="14" t="s">
        <v>80</v>
      </c>
      <c r="AY538" s="194" t="s">
        <v>154</v>
      </c>
    </row>
    <row r="539" s="2" customFormat="1" ht="6.96" customHeight="1">
      <c r="A539" s="40"/>
      <c r="B539" s="57"/>
      <c r="C539" s="58"/>
      <c r="D539" s="58"/>
      <c r="E539" s="58"/>
      <c r="F539" s="58"/>
      <c r="G539" s="58"/>
      <c r="H539" s="58"/>
      <c r="I539" s="58"/>
      <c r="J539" s="58"/>
      <c r="K539" s="58"/>
      <c r="L539" s="41"/>
      <c r="M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</sheetData>
  <autoFilter ref="C96:K538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1_02/132212112"/>
    <hyperlink ref="F108" r:id="rId2" display="https://podminky.urs.cz/item/CS_URS_2024_02/153851131"/>
    <hyperlink ref="F111" r:id="rId3" display="https://podminky.urs.cz/item/CS_URS_2024_02/162251102"/>
    <hyperlink ref="F118" r:id="rId4" display="https://podminky.urs.cz/item/CS_URS_2024_02/162751117.1"/>
    <hyperlink ref="F125" r:id="rId5" display="https://podminky.urs.cz/item/CS_URS_2024_02/162751119"/>
    <hyperlink ref="F133" r:id="rId6" display="https://podminky.urs.cz/item/CS_URS_2024_02/171201221"/>
    <hyperlink ref="F140" r:id="rId7" display="https://podminky.urs.cz/item/CS_URS_2024_02/181912112"/>
    <hyperlink ref="F145" r:id="rId8" display="https://podminky.urs.cz/item/CS_URS_2024_02/271542211"/>
    <hyperlink ref="F149" r:id="rId9" display="https://podminky.urs.cz/item/CS_URS_2024_02/273321411"/>
    <hyperlink ref="F153" r:id="rId10" display="https://podminky.urs.cz/item/CS_URS_2024_02/273362021"/>
    <hyperlink ref="F159" r:id="rId11" display="https://podminky.urs.cz/item/CS_URS_2024_02/275321411"/>
    <hyperlink ref="F164" r:id="rId12" display="https://podminky.urs.cz/item/CS_URS_2024_02/279311135"/>
    <hyperlink ref="F168" r:id="rId13" display="https://podminky.urs.cz/item/CS_URS_2024_02/281601111"/>
    <hyperlink ref="F171" r:id="rId14" display="https://podminky.urs.cz/item/CS_URS_2024_02/310239211"/>
    <hyperlink ref="F177" r:id="rId15" display="https://podminky.urs.cz/item/CS_URS_2024_02/311235161"/>
    <hyperlink ref="F181" r:id="rId16" display="https://podminky.urs.cz/item/CS_URS_2024_02/317941121"/>
    <hyperlink ref="F195" r:id="rId17" display="https://podminky.urs.cz/item/CS_URS_2024_02/319202331"/>
    <hyperlink ref="F205" r:id="rId18" display="https://podminky.urs.cz/item/CS_URS_2024_02/417321616"/>
    <hyperlink ref="F212" r:id="rId19" display="https://podminky.urs.cz/item/CS_URS_2024_02/417351115"/>
    <hyperlink ref="F219" r:id="rId20" display="https://podminky.urs.cz/item/CS_URS_2024_02/417351116"/>
    <hyperlink ref="F221" r:id="rId21" display="https://podminky.urs.cz/item/CS_URS_2024_02/417361821"/>
    <hyperlink ref="F229" r:id="rId22" display="https://podminky.urs.cz/item/CS_URS_2024_02/564231011"/>
    <hyperlink ref="F233" r:id="rId23" display="https://podminky.urs.cz/item/CS_URS_2024_02/564801011"/>
    <hyperlink ref="F237" r:id="rId24" display="https://podminky.urs.cz/item/CS_URS_2024_02/564811011"/>
    <hyperlink ref="F241" r:id="rId25" display="https://podminky.urs.cz/item/CS_URS_2024_02/564871011"/>
    <hyperlink ref="F245" r:id="rId26" display="https://podminky.urs.cz/item/CS_URS_2024_02/596211110"/>
    <hyperlink ref="F253" r:id="rId27" display="https://podminky.urs.cz/item/CS_URS_2024_02/611142001"/>
    <hyperlink ref="F257" r:id="rId28" display="https://podminky.urs.cz/item/CS_URS_2024_02/611321131"/>
    <hyperlink ref="F261" r:id="rId29" display="https://podminky.urs.cz/item/CS_URS_2024_02/611321341"/>
    <hyperlink ref="F265" r:id="rId30" display="https://podminky.urs.cz/item/CS_URS_2024_02/612142001"/>
    <hyperlink ref="F270" r:id="rId31" display="https://podminky.urs.cz/item/CS_URS_2024_02/612321131"/>
    <hyperlink ref="F276" r:id="rId32" display="https://podminky.urs.cz/item/CS_URS_2024_02/612321341"/>
    <hyperlink ref="F282" r:id="rId33" display="https://podminky.urs.cz/item/CS_URS_2024_02/612325302"/>
    <hyperlink ref="F286" r:id="rId34" display="https://podminky.urs.cz/item/CS_URS_2024_02/619995001"/>
    <hyperlink ref="F290" r:id="rId35" display="https://podminky.urs.cz/item/CS_URS_2024_02/622321141"/>
    <hyperlink ref="F300" r:id="rId36" display="https://podminky.urs.cz/item/CS_URS_2024_02/622635041"/>
    <hyperlink ref="F313" r:id="rId37" display="https://podminky.urs.cz/item/CS_URS_2024_02/631319211"/>
    <hyperlink ref="F318" r:id="rId38" display="https://podminky.urs.cz/item/CS_URS_2024_02/949101111"/>
    <hyperlink ref="F321" r:id="rId39" display="https://podminky.urs.cz/item/CS_URS_2024_02/952901111"/>
    <hyperlink ref="F323" r:id="rId40" display="https://podminky.urs.cz/item/CS_URS_2024_02/953962113"/>
    <hyperlink ref="F327" r:id="rId41" display="https://podminky.urs.cz/item/CS_URS_2024_02/977131116"/>
    <hyperlink ref="F331" r:id="rId42" display="https://podminky.urs.cz/item/CS_URS_2024_01/997013214"/>
    <hyperlink ref="F333" r:id="rId43" display="https://podminky.urs.cz/item/CS_URS_2024_02/997013501"/>
    <hyperlink ref="F335" r:id="rId44" display="https://podminky.urs.cz/item/CS_URS_2024_02/997013509"/>
    <hyperlink ref="F338" r:id="rId45" display="https://podminky.urs.cz/item/CS_URS_2024_02/997013871"/>
    <hyperlink ref="F341" r:id="rId46" display="https://podminky.urs.cz/item/CS_URS_2024_02/998011002"/>
    <hyperlink ref="F345" r:id="rId47" display="https://podminky.urs.cz/item/CS_URS_2024_02/711111001"/>
    <hyperlink ref="F352" r:id="rId48" display="https://podminky.urs.cz/item/CS_URS_2024_02/711141559.2"/>
    <hyperlink ref="F359" r:id="rId49" display="https://podminky.urs.cz/item/CS_URS_2024_02/998711101"/>
    <hyperlink ref="F362" r:id="rId50" display="https://podminky.urs.cz/item/CS_URS_2024_02/762083122"/>
    <hyperlink ref="F366" r:id="rId51" display="https://podminky.urs.cz/item/CS_URS_2024_02/762332121"/>
    <hyperlink ref="F391" r:id="rId52" display="https://podminky.urs.cz/item/CS_URS_2024_02/762332124"/>
    <hyperlink ref="F398" r:id="rId53" display="https://podminky.urs.cz/item/CS_URS_2024_02/762341285"/>
    <hyperlink ref="F405" r:id="rId54" display="https://podminky.urs.cz/item/CS_URS_2024_02/762342216"/>
    <hyperlink ref="F414" r:id="rId55" display="https://podminky.urs.cz/item/CS_URS_2024_02/762342511"/>
    <hyperlink ref="F427" r:id="rId56" display="https://podminky.urs.cz/item/CS_URS_2024_02/762395000"/>
    <hyperlink ref="F430" r:id="rId57" display="https://podminky.urs.cz/item/CS_URS_2024_02/762842122"/>
    <hyperlink ref="F442" r:id="rId58" display="https://podminky.urs.cz/item/CS_URS_2024_02/998762101"/>
    <hyperlink ref="F445" r:id="rId59" display="https://podminky.urs.cz/item/CS_URS_2024_02/764212634"/>
    <hyperlink ref="F452" r:id="rId60" display="https://podminky.urs.cz/item/CS_URS_2024_02/764212684"/>
    <hyperlink ref="F455" r:id="rId61" display="https://podminky.urs.cz/item/CS_URS_2024_02/764511602"/>
    <hyperlink ref="F458" r:id="rId62" display="https://podminky.urs.cz/item/CS_URS_2024_02/764518622"/>
    <hyperlink ref="F463" r:id="rId63" display="https://podminky.urs.cz/item/CS_URS_2024_02/765113011"/>
    <hyperlink ref="F466" r:id="rId64" display="https://podminky.urs.cz/item/CS_URS_2024_02/765113121"/>
    <hyperlink ref="F469" r:id="rId65" display="https://podminky.urs.cz/item/CS_URS_2024_02/765113321"/>
    <hyperlink ref="F471" r:id="rId66" display="https://podminky.urs.cz/item/CS_URS_2024_02/765113551"/>
    <hyperlink ref="F473" r:id="rId67" display="https://podminky.urs.cz/item/CS_URS_2024_02/765191013"/>
    <hyperlink ref="F486" r:id="rId68" display="https://podminky.urs.cz/item/CS_URS_2024_02/765191031"/>
    <hyperlink ref="F492" r:id="rId69" display="https://podminky.urs.cz/item/CS_URS_2024_02/998765101"/>
    <hyperlink ref="F495" r:id="rId70" display="https://podminky.urs.cz/item/CS_URS_2024_02/767391112"/>
    <hyperlink ref="F504" r:id="rId71" display="https://podminky.urs.cz/item/CS_URS_2024_02/767640111"/>
    <hyperlink ref="F511" r:id="rId72" display="https://podminky.urs.cz/item/CS_URS_2024_02/998767101"/>
    <hyperlink ref="F526" r:id="rId73" display="https://podminky.urs.cz/item/CS_URS_2024_02/771591117"/>
    <hyperlink ref="F531" r:id="rId74" display="https://podminky.urs.cz/item/CS_URS_2024_02/998771102"/>
    <hyperlink ref="F534" r:id="rId75" display="https://podminky.urs.cz/item/CS_URS_2024_02/784181121"/>
    <hyperlink ref="F537" r:id="rId76" display="https://podminky.urs.cz/item/CS_URS_2024_02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94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2509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ROUND(J89,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ROUND((SUM(BE89:BE366)),  2)</f>
        <v>0</v>
      </c>
      <c r="G33" s="40"/>
      <c r="H33" s="40"/>
      <c r="I33" s="125">
        <v>0.20999999999999999</v>
      </c>
      <c r="J33" s="124">
        <f>ROUND(((SUM(BE89:BE366))*I33),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ROUND((SUM(BF89:BF366)),  2)</f>
        <v>0</v>
      </c>
      <c r="G34" s="40"/>
      <c r="H34" s="40"/>
      <c r="I34" s="125">
        <v>0.12</v>
      </c>
      <c r="J34" s="124">
        <f>ROUND(((SUM(BF89:BF366))*I34),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ROUND((SUM(BG89:BG366)),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ROUND((SUM(BH89:BH366)),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ROUND((SUM(BI89:BI366)),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05 - Vnitřní vodovod, kanalizace a zařizovací předměty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J89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J90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741</v>
      </c>
      <c r="E61" s="141"/>
      <c r="F61" s="141"/>
      <c r="G61" s="141"/>
      <c r="H61" s="141"/>
      <c r="I61" s="141"/>
      <c r="J61" s="142">
        <f>J91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118</v>
      </c>
      <c r="E62" s="141"/>
      <c r="F62" s="141"/>
      <c r="G62" s="141"/>
      <c r="H62" s="141"/>
      <c r="I62" s="141"/>
      <c r="J62" s="142">
        <f>J95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119</v>
      </c>
      <c r="E63" s="141"/>
      <c r="F63" s="141"/>
      <c r="G63" s="141"/>
      <c r="H63" s="141"/>
      <c r="I63" s="141"/>
      <c r="J63" s="142">
        <f>J110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743</v>
      </c>
      <c r="E64" s="141"/>
      <c r="F64" s="141"/>
      <c r="G64" s="141"/>
      <c r="H64" s="141"/>
      <c r="I64" s="141"/>
      <c r="J64" s="142">
        <f>J119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120</v>
      </c>
      <c r="E65" s="137"/>
      <c r="F65" s="137"/>
      <c r="G65" s="137"/>
      <c r="H65" s="137"/>
      <c r="I65" s="137"/>
      <c r="J65" s="138">
        <f>J122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122</v>
      </c>
      <c r="E66" s="141"/>
      <c r="F66" s="141"/>
      <c r="G66" s="141"/>
      <c r="H66" s="141"/>
      <c r="I66" s="141"/>
      <c r="J66" s="142">
        <f>J123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123</v>
      </c>
      <c r="E67" s="141"/>
      <c r="F67" s="141"/>
      <c r="G67" s="141"/>
      <c r="H67" s="141"/>
      <c r="I67" s="141"/>
      <c r="J67" s="142">
        <f>J194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125</v>
      </c>
      <c r="E68" s="141"/>
      <c r="F68" s="141"/>
      <c r="G68" s="141"/>
      <c r="H68" s="141"/>
      <c r="I68" s="141"/>
      <c r="J68" s="142">
        <f>J275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2510</v>
      </c>
      <c r="E69" s="141"/>
      <c r="F69" s="141"/>
      <c r="G69" s="141"/>
      <c r="H69" s="141"/>
      <c r="I69" s="141"/>
      <c r="J69" s="142">
        <f>J357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139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0"/>
      <c r="D79" s="40"/>
      <c r="E79" s="117" t="str">
        <f>E7</f>
        <v>Stavební úpravy včetně změny užívání objektu Hradní 61, Žebrák 267 53</v>
      </c>
      <c r="F79" s="34"/>
      <c r="G79" s="34"/>
      <c r="H79" s="34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111</v>
      </c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0"/>
      <c r="D81" s="40"/>
      <c r="E81" s="64" t="str">
        <f>E9</f>
        <v>05 - Vnitřní vodovod, kanalizace a zařizovací předměty</v>
      </c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0"/>
      <c r="E83" s="40"/>
      <c r="F83" s="29" t="str">
        <f>F12</f>
        <v>Žebrák</v>
      </c>
      <c r="G83" s="40"/>
      <c r="H83" s="40"/>
      <c r="I83" s="34" t="s">
        <v>23</v>
      </c>
      <c r="J83" s="66" t="str">
        <f>IF(J12="","",J12)</f>
        <v>9. 7. 2025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0"/>
      <c r="E85" s="40"/>
      <c r="F85" s="29" t="str">
        <f>E15</f>
        <v>Město Žebrák; 00234079, Náměstí 1, 267 53 Žebrák</v>
      </c>
      <c r="G85" s="40"/>
      <c r="H85" s="40"/>
      <c r="I85" s="34" t="s">
        <v>31</v>
      </c>
      <c r="J85" s="38" t="str">
        <f>E21</f>
        <v>A.D.S. Rokycany s.r.o.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29</v>
      </c>
      <c r="D86" s="40"/>
      <c r="E86" s="40"/>
      <c r="F86" s="29" t="str">
        <f>IF(E18="","",E18)</f>
        <v>Vyplň údaj</v>
      </c>
      <c r="G86" s="40"/>
      <c r="H86" s="40"/>
      <c r="I86" s="34" t="s">
        <v>35</v>
      </c>
      <c r="J86" s="38" t="str">
        <f>E24</f>
        <v>A.D.S. Rokycany s.r.o.</v>
      </c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43"/>
      <c r="B88" s="144"/>
      <c r="C88" s="145" t="s">
        <v>140</v>
      </c>
      <c r="D88" s="146" t="s">
        <v>57</v>
      </c>
      <c r="E88" s="146" t="s">
        <v>53</v>
      </c>
      <c r="F88" s="146" t="s">
        <v>54</v>
      </c>
      <c r="G88" s="146" t="s">
        <v>141</v>
      </c>
      <c r="H88" s="146" t="s">
        <v>142</v>
      </c>
      <c r="I88" s="146" t="s">
        <v>143</v>
      </c>
      <c r="J88" s="146" t="s">
        <v>115</v>
      </c>
      <c r="K88" s="147" t="s">
        <v>144</v>
      </c>
      <c r="L88" s="148"/>
      <c r="M88" s="82" t="s">
        <v>3</v>
      </c>
      <c r="N88" s="83" t="s">
        <v>42</v>
      </c>
      <c r="O88" s="83" t="s">
        <v>145</v>
      </c>
      <c r="P88" s="83" t="s">
        <v>146</v>
      </c>
      <c r="Q88" s="83" t="s">
        <v>147</v>
      </c>
      <c r="R88" s="83" t="s">
        <v>148</v>
      </c>
      <c r="S88" s="83" t="s">
        <v>149</v>
      </c>
      <c r="T88" s="84" t="s">
        <v>150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="2" customFormat="1" ht="22.8" customHeight="1">
      <c r="A89" s="40"/>
      <c r="B89" s="41"/>
      <c r="C89" s="89" t="s">
        <v>151</v>
      </c>
      <c r="D89" s="40"/>
      <c r="E89" s="40"/>
      <c r="F89" s="40"/>
      <c r="G89" s="40"/>
      <c r="H89" s="40"/>
      <c r="I89" s="40"/>
      <c r="J89" s="149">
        <f>BK89</f>
        <v>0</v>
      </c>
      <c r="K89" s="40"/>
      <c r="L89" s="41"/>
      <c r="M89" s="85"/>
      <c r="N89" s="70"/>
      <c r="O89" s="86"/>
      <c r="P89" s="150">
        <f>P90+P122</f>
        <v>0</v>
      </c>
      <c r="Q89" s="86"/>
      <c r="R89" s="150">
        <f>R90+R122</f>
        <v>3.3001040000000001</v>
      </c>
      <c r="S89" s="86"/>
      <c r="T89" s="151">
        <f>T90+T122</f>
        <v>4.620000000000001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21" t="s">
        <v>71</v>
      </c>
      <c r="AU89" s="21" t="s">
        <v>116</v>
      </c>
      <c r="BK89" s="152">
        <f>BK90+BK122</f>
        <v>0</v>
      </c>
    </row>
    <row r="90" s="12" customFormat="1" ht="25.92" customHeight="1">
      <c r="A90" s="12"/>
      <c r="B90" s="153"/>
      <c r="C90" s="12"/>
      <c r="D90" s="154" t="s">
        <v>71</v>
      </c>
      <c r="E90" s="155" t="s">
        <v>152</v>
      </c>
      <c r="F90" s="155" t="s">
        <v>153</v>
      </c>
      <c r="G90" s="12"/>
      <c r="H90" s="12"/>
      <c r="I90" s="156"/>
      <c r="J90" s="157">
        <f>BK90</f>
        <v>0</v>
      </c>
      <c r="K90" s="12"/>
      <c r="L90" s="153"/>
      <c r="M90" s="158"/>
      <c r="N90" s="159"/>
      <c r="O90" s="159"/>
      <c r="P90" s="160">
        <f>P91+P95+P110+P119</f>
        <v>0</v>
      </c>
      <c r="Q90" s="159"/>
      <c r="R90" s="160">
        <f>R91+R95+R110+R119</f>
        <v>1.6486400000000001</v>
      </c>
      <c r="S90" s="159"/>
      <c r="T90" s="161">
        <f>T91+T95+T110+T119</f>
        <v>4.620000000000001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80</v>
      </c>
      <c r="AT90" s="162" t="s">
        <v>71</v>
      </c>
      <c r="AU90" s="162" t="s">
        <v>72</v>
      </c>
      <c r="AY90" s="154" t="s">
        <v>154</v>
      </c>
      <c r="BK90" s="163">
        <f>BK91+BK95+BK110+BK119</f>
        <v>0</v>
      </c>
    </row>
    <row r="91" s="12" customFormat="1" ht="22.8" customHeight="1">
      <c r="A91" s="12"/>
      <c r="B91" s="153"/>
      <c r="C91" s="12"/>
      <c r="D91" s="154" t="s">
        <v>71</v>
      </c>
      <c r="E91" s="164" t="s">
        <v>204</v>
      </c>
      <c r="F91" s="164" t="s">
        <v>1144</v>
      </c>
      <c r="G91" s="12"/>
      <c r="H91" s="12"/>
      <c r="I91" s="156"/>
      <c r="J91" s="165">
        <f>BK91</f>
        <v>0</v>
      </c>
      <c r="K91" s="12"/>
      <c r="L91" s="153"/>
      <c r="M91" s="158"/>
      <c r="N91" s="159"/>
      <c r="O91" s="159"/>
      <c r="P91" s="160">
        <f>SUM(P92:P94)</f>
        <v>0</v>
      </c>
      <c r="Q91" s="159"/>
      <c r="R91" s="160">
        <f>SUM(R92:R94)</f>
        <v>1.6486400000000001</v>
      </c>
      <c r="S91" s="159"/>
      <c r="T91" s="161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80</v>
      </c>
      <c r="AT91" s="162" t="s">
        <v>71</v>
      </c>
      <c r="AU91" s="162" t="s">
        <v>80</v>
      </c>
      <c r="AY91" s="154" t="s">
        <v>154</v>
      </c>
      <c r="BK91" s="163">
        <f>SUM(BK92:BK94)</f>
        <v>0</v>
      </c>
    </row>
    <row r="92" s="2" customFormat="1" ht="21.75" customHeight="1">
      <c r="A92" s="40"/>
      <c r="B92" s="166"/>
      <c r="C92" s="167" t="s">
        <v>80</v>
      </c>
      <c r="D92" s="167" t="s">
        <v>157</v>
      </c>
      <c r="E92" s="168" t="s">
        <v>2511</v>
      </c>
      <c r="F92" s="169" t="s">
        <v>2512</v>
      </c>
      <c r="G92" s="170" t="s">
        <v>186</v>
      </c>
      <c r="H92" s="171">
        <v>29.440000000000001</v>
      </c>
      <c r="I92" s="172"/>
      <c r="J92" s="173">
        <f>ROUND(I92*H92,2)</f>
        <v>0</v>
      </c>
      <c r="K92" s="169" t="s">
        <v>1332</v>
      </c>
      <c r="L92" s="41"/>
      <c r="M92" s="174" t="s">
        <v>3</v>
      </c>
      <c r="N92" s="175" t="s">
        <v>43</v>
      </c>
      <c r="O92" s="74"/>
      <c r="P92" s="176">
        <f>O92*H92</f>
        <v>0</v>
      </c>
      <c r="Q92" s="176">
        <v>0.056000000000000001</v>
      </c>
      <c r="R92" s="176">
        <f>Q92*H92</f>
        <v>1.6486400000000001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162</v>
      </c>
      <c r="AT92" s="178" t="s">
        <v>157</v>
      </c>
      <c r="AU92" s="178" t="s">
        <v>82</v>
      </c>
      <c r="AY92" s="21" t="s">
        <v>154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1" t="s">
        <v>80</v>
      </c>
      <c r="BK92" s="179">
        <f>ROUND(I92*H92,2)</f>
        <v>0</v>
      </c>
      <c r="BL92" s="21" t="s">
        <v>162</v>
      </c>
      <c r="BM92" s="178" t="s">
        <v>2513</v>
      </c>
    </row>
    <row r="93" s="2" customFormat="1">
      <c r="A93" s="40"/>
      <c r="B93" s="41"/>
      <c r="C93" s="40"/>
      <c r="D93" s="180" t="s">
        <v>164</v>
      </c>
      <c r="E93" s="40"/>
      <c r="F93" s="181" t="s">
        <v>2514</v>
      </c>
      <c r="G93" s="40"/>
      <c r="H93" s="40"/>
      <c r="I93" s="182"/>
      <c r="J93" s="40"/>
      <c r="K93" s="40"/>
      <c r="L93" s="41"/>
      <c r="M93" s="183"/>
      <c r="N93" s="184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1" t="s">
        <v>164</v>
      </c>
      <c r="AU93" s="21" t="s">
        <v>82</v>
      </c>
    </row>
    <row r="94" s="14" customFormat="1">
      <c r="A94" s="14"/>
      <c r="B94" s="193"/>
      <c r="C94" s="14"/>
      <c r="D94" s="186" t="s">
        <v>166</v>
      </c>
      <c r="E94" s="194" t="s">
        <v>3</v>
      </c>
      <c r="F94" s="195" t="s">
        <v>2515</v>
      </c>
      <c r="G94" s="14"/>
      <c r="H94" s="196">
        <v>29.440000000000001</v>
      </c>
      <c r="I94" s="197"/>
      <c r="J94" s="14"/>
      <c r="K94" s="14"/>
      <c r="L94" s="193"/>
      <c r="M94" s="198"/>
      <c r="N94" s="199"/>
      <c r="O94" s="199"/>
      <c r="P94" s="199"/>
      <c r="Q94" s="199"/>
      <c r="R94" s="199"/>
      <c r="S94" s="199"/>
      <c r="T94" s="20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4" t="s">
        <v>166</v>
      </c>
      <c r="AU94" s="194" t="s">
        <v>82</v>
      </c>
      <c r="AV94" s="14" t="s">
        <v>82</v>
      </c>
      <c r="AW94" s="14" t="s">
        <v>34</v>
      </c>
      <c r="AX94" s="14" t="s">
        <v>80</v>
      </c>
      <c r="AY94" s="194" t="s">
        <v>154</v>
      </c>
    </row>
    <row r="95" s="12" customFormat="1" ht="22.8" customHeight="1">
      <c r="A95" s="12"/>
      <c r="B95" s="153"/>
      <c r="C95" s="12"/>
      <c r="D95" s="154" t="s">
        <v>71</v>
      </c>
      <c r="E95" s="164" t="s">
        <v>155</v>
      </c>
      <c r="F95" s="164" t="s">
        <v>156</v>
      </c>
      <c r="G95" s="12"/>
      <c r="H95" s="12"/>
      <c r="I95" s="156"/>
      <c r="J95" s="165">
        <f>BK95</f>
        <v>0</v>
      </c>
      <c r="K95" s="12"/>
      <c r="L95" s="153"/>
      <c r="M95" s="158"/>
      <c r="N95" s="159"/>
      <c r="O95" s="159"/>
      <c r="P95" s="160">
        <f>SUM(P96:P109)</f>
        <v>0</v>
      </c>
      <c r="Q95" s="159"/>
      <c r="R95" s="160">
        <f>SUM(R96:R109)</f>
        <v>0</v>
      </c>
      <c r="S95" s="159"/>
      <c r="T95" s="161">
        <f>SUM(T96:T109)</f>
        <v>4.620000000000001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4" t="s">
        <v>80</v>
      </c>
      <c r="AT95" s="162" t="s">
        <v>71</v>
      </c>
      <c r="AU95" s="162" t="s">
        <v>80</v>
      </c>
      <c r="AY95" s="154" t="s">
        <v>154</v>
      </c>
      <c r="BK95" s="163">
        <f>SUM(BK96:BK109)</f>
        <v>0</v>
      </c>
    </row>
    <row r="96" s="2" customFormat="1" ht="37.8" customHeight="1">
      <c r="A96" s="40"/>
      <c r="B96" s="166"/>
      <c r="C96" s="167" t="s">
        <v>82</v>
      </c>
      <c r="D96" s="167" t="s">
        <v>157</v>
      </c>
      <c r="E96" s="168" t="s">
        <v>2516</v>
      </c>
      <c r="F96" s="169" t="s">
        <v>2517</v>
      </c>
      <c r="G96" s="170" t="s">
        <v>160</v>
      </c>
      <c r="H96" s="171">
        <v>131</v>
      </c>
      <c r="I96" s="172"/>
      <c r="J96" s="173">
        <f>ROUND(I96*H96,2)</f>
        <v>0</v>
      </c>
      <c r="K96" s="169" t="s">
        <v>1332</v>
      </c>
      <c r="L96" s="41"/>
      <c r="M96" s="174" t="s">
        <v>3</v>
      </c>
      <c r="N96" s="175" t="s">
        <v>43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0.0050000000000000001</v>
      </c>
      <c r="T96" s="177">
        <f>S96*H96</f>
        <v>0.65500000000000003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162</v>
      </c>
      <c r="AT96" s="178" t="s">
        <v>157</v>
      </c>
      <c r="AU96" s="178" t="s">
        <v>82</v>
      </c>
      <c r="AY96" s="21" t="s">
        <v>154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1" t="s">
        <v>80</v>
      </c>
      <c r="BK96" s="179">
        <f>ROUND(I96*H96,2)</f>
        <v>0</v>
      </c>
      <c r="BL96" s="21" t="s">
        <v>162</v>
      </c>
      <c r="BM96" s="178" t="s">
        <v>2518</v>
      </c>
    </row>
    <row r="97" s="2" customFormat="1">
      <c r="A97" s="40"/>
      <c r="B97" s="41"/>
      <c r="C97" s="40"/>
      <c r="D97" s="180" t="s">
        <v>164</v>
      </c>
      <c r="E97" s="40"/>
      <c r="F97" s="181" t="s">
        <v>2519</v>
      </c>
      <c r="G97" s="40"/>
      <c r="H97" s="40"/>
      <c r="I97" s="182"/>
      <c r="J97" s="40"/>
      <c r="K97" s="40"/>
      <c r="L97" s="41"/>
      <c r="M97" s="183"/>
      <c r="N97" s="18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1" t="s">
        <v>164</v>
      </c>
      <c r="AU97" s="21" t="s">
        <v>82</v>
      </c>
    </row>
    <row r="98" s="13" customFormat="1">
      <c r="A98" s="13"/>
      <c r="B98" s="185"/>
      <c r="C98" s="13"/>
      <c r="D98" s="186" t="s">
        <v>166</v>
      </c>
      <c r="E98" s="187" t="s">
        <v>3</v>
      </c>
      <c r="F98" s="188" t="s">
        <v>2520</v>
      </c>
      <c r="G98" s="13"/>
      <c r="H98" s="187" t="s">
        <v>3</v>
      </c>
      <c r="I98" s="189"/>
      <c r="J98" s="13"/>
      <c r="K98" s="13"/>
      <c r="L98" s="185"/>
      <c r="M98" s="190"/>
      <c r="N98" s="191"/>
      <c r="O98" s="191"/>
      <c r="P98" s="191"/>
      <c r="Q98" s="191"/>
      <c r="R98" s="191"/>
      <c r="S98" s="191"/>
      <c r="T98" s="19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7" t="s">
        <v>166</v>
      </c>
      <c r="AU98" s="187" t="s">
        <v>82</v>
      </c>
      <c r="AV98" s="13" t="s">
        <v>80</v>
      </c>
      <c r="AW98" s="13" t="s">
        <v>34</v>
      </c>
      <c r="AX98" s="13" t="s">
        <v>72</v>
      </c>
      <c r="AY98" s="187" t="s">
        <v>154</v>
      </c>
    </row>
    <row r="99" s="14" customFormat="1">
      <c r="A99" s="14"/>
      <c r="B99" s="193"/>
      <c r="C99" s="14"/>
      <c r="D99" s="186" t="s">
        <v>166</v>
      </c>
      <c r="E99" s="194" t="s">
        <v>3</v>
      </c>
      <c r="F99" s="195" t="s">
        <v>2521</v>
      </c>
      <c r="G99" s="14"/>
      <c r="H99" s="196">
        <v>131</v>
      </c>
      <c r="I99" s="197"/>
      <c r="J99" s="14"/>
      <c r="K99" s="14"/>
      <c r="L99" s="193"/>
      <c r="M99" s="198"/>
      <c r="N99" s="199"/>
      <c r="O99" s="199"/>
      <c r="P99" s="199"/>
      <c r="Q99" s="199"/>
      <c r="R99" s="199"/>
      <c r="S99" s="199"/>
      <c r="T99" s="20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4" t="s">
        <v>166</v>
      </c>
      <c r="AU99" s="194" t="s">
        <v>82</v>
      </c>
      <c r="AV99" s="14" t="s">
        <v>82</v>
      </c>
      <c r="AW99" s="14" t="s">
        <v>34</v>
      </c>
      <c r="AX99" s="14" t="s">
        <v>80</v>
      </c>
      <c r="AY99" s="194" t="s">
        <v>154</v>
      </c>
    </row>
    <row r="100" s="2" customFormat="1" ht="37.8" customHeight="1">
      <c r="A100" s="40"/>
      <c r="B100" s="166"/>
      <c r="C100" s="167" t="s">
        <v>183</v>
      </c>
      <c r="D100" s="167" t="s">
        <v>157</v>
      </c>
      <c r="E100" s="168" t="s">
        <v>2522</v>
      </c>
      <c r="F100" s="169" t="s">
        <v>2523</v>
      </c>
      <c r="G100" s="170" t="s">
        <v>160</v>
      </c>
      <c r="H100" s="171">
        <v>71</v>
      </c>
      <c r="I100" s="172"/>
      <c r="J100" s="173">
        <f>ROUND(I100*H100,2)</f>
        <v>0</v>
      </c>
      <c r="K100" s="169" t="s">
        <v>2524</v>
      </c>
      <c r="L100" s="41"/>
      <c r="M100" s="174" t="s">
        <v>3</v>
      </c>
      <c r="N100" s="175" t="s">
        <v>43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0.0070000000000000001</v>
      </c>
      <c r="T100" s="177">
        <f>S100*H100</f>
        <v>0.497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162</v>
      </c>
      <c r="AT100" s="178" t="s">
        <v>157</v>
      </c>
      <c r="AU100" s="178" t="s">
        <v>82</v>
      </c>
      <c r="AY100" s="21" t="s">
        <v>154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1" t="s">
        <v>80</v>
      </c>
      <c r="BK100" s="179">
        <f>ROUND(I100*H100,2)</f>
        <v>0</v>
      </c>
      <c r="BL100" s="21" t="s">
        <v>162</v>
      </c>
      <c r="BM100" s="178" t="s">
        <v>2525</v>
      </c>
    </row>
    <row r="101" s="2" customFormat="1">
      <c r="A101" s="40"/>
      <c r="B101" s="41"/>
      <c r="C101" s="40"/>
      <c r="D101" s="180" t="s">
        <v>164</v>
      </c>
      <c r="E101" s="40"/>
      <c r="F101" s="181" t="s">
        <v>2526</v>
      </c>
      <c r="G101" s="40"/>
      <c r="H101" s="40"/>
      <c r="I101" s="182"/>
      <c r="J101" s="40"/>
      <c r="K101" s="40"/>
      <c r="L101" s="41"/>
      <c r="M101" s="183"/>
      <c r="N101" s="18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164</v>
      </c>
      <c r="AU101" s="21" t="s">
        <v>82</v>
      </c>
    </row>
    <row r="102" s="13" customFormat="1">
      <c r="A102" s="13"/>
      <c r="B102" s="185"/>
      <c r="C102" s="13"/>
      <c r="D102" s="186" t="s">
        <v>166</v>
      </c>
      <c r="E102" s="187" t="s">
        <v>3</v>
      </c>
      <c r="F102" s="188" t="s">
        <v>2527</v>
      </c>
      <c r="G102" s="13"/>
      <c r="H102" s="187" t="s">
        <v>3</v>
      </c>
      <c r="I102" s="189"/>
      <c r="J102" s="13"/>
      <c r="K102" s="13"/>
      <c r="L102" s="185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166</v>
      </c>
      <c r="AU102" s="187" t="s">
        <v>82</v>
      </c>
      <c r="AV102" s="13" t="s">
        <v>80</v>
      </c>
      <c r="AW102" s="13" t="s">
        <v>34</v>
      </c>
      <c r="AX102" s="13" t="s">
        <v>72</v>
      </c>
      <c r="AY102" s="187" t="s">
        <v>154</v>
      </c>
    </row>
    <row r="103" s="14" customFormat="1">
      <c r="A103" s="14"/>
      <c r="B103" s="193"/>
      <c r="C103" s="14"/>
      <c r="D103" s="186" t="s">
        <v>166</v>
      </c>
      <c r="E103" s="194" t="s">
        <v>3</v>
      </c>
      <c r="F103" s="195" t="s">
        <v>1286</v>
      </c>
      <c r="G103" s="14"/>
      <c r="H103" s="196">
        <v>71</v>
      </c>
      <c r="I103" s="197"/>
      <c r="J103" s="14"/>
      <c r="K103" s="14"/>
      <c r="L103" s="193"/>
      <c r="M103" s="198"/>
      <c r="N103" s="199"/>
      <c r="O103" s="199"/>
      <c r="P103" s="199"/>
      <c r="Q103" s="199"/>
      <c r="R103" s="199"/>
      <c r="S103" s="199"/>
      <c r="T103" s="20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4" t="s">
        <v>166</v>
      </c>
      <c r="AU103" s="194" t="s">
        <v>82</v>
      </c>
      <c r="AV103" s="14" t="s">
        <v>82</v>
      </c>
      <c r="AW103" s="14" t="s">
        <v>34</v>
      </c>
      <c r="AX103" s="14" t="s">
        <v>72</v>
      </c>
      <c r="AY103" s="194" t="s">
        <v>154</v>
      </c>
    </row>
    <row r="104" s="15" customFormat="1">
      <c r="A104" s="15"/>
      <c r="B104" s="201"/>
      <c r="C104" s="15"/>
      <c r="D104" s="186" t="s">
        <v>166</v>
      </c>
      <c r="E104" s="202" t="s">
        <v>3</v>
      </c>
      <c r="F104" s="203" t="s">
        <v>171</v>
      </c>
      <c r="G104" s="15"/>
      <c r="H104" s="204">
        <v>71</v>
      </c>
      <c r="I104" s="205"/>
      <c r="J104" s="15"/>
      <c r="K104" s="15"/>
      <c r="L104" s="201"/>
      <c r="M104" s="206"/>
      <c r="N104" s="207"/>
      <c r="O104" s="207"/>
      <c r="P104" s="207"/>
      <c r="Q104" s="207"/>
      <c r="R104" s="207"/>
      <c r="S104" s="207"/>
      <c r="T104" s="20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02" t="s">
        <v>166</v>
      </c>
      <c r="AU104" s="202" t="s">
        <v>82</v>
      </c>
      <c r="AV104" s="15" t="s">
        <v>162</v>
      </c>
      <c r="AW104" s="15" t="s">
        <v>34</v>
      </c>
      <c r="AX104" s="15" t="s">
        <v>80</v>
      </c>
      <c r="AY104" s="202" t="s">
        <v>154</v>
      </c>
    </row>
    <row r="105" s="2" customFormat="1" ht="37.8" customHeight="1">
      <c r="A105" s="40"/>
      <c r="B105" s="166"/>
      <c r="C105" s="167" t="s">
        <v>162</v>
      </c>
      <c r="D105" s="167" t="s">
        <v>157</v>
      </c>
      <c r="E105" s="168" t="s">
        <v>2528</v>
      </c>
      <c r="F105" s="169" t="s">
        <v>2529</v>
      </c>
      <c r="G105" s="170" t="s">
        <v>160</v>
      </c>
      <c r="H105" s="171">
        <v>102</v>
      </c>
      <c r="I105" s="172"/>
      <c r="J105" s="173">
        <f>ROUND(I105*H105,2)</f>
        <v>0</v>
      </c>
      <c r="K105" s="169" t="s">
        <v>2524</v>
      </c>
      <c r="L105" s="41"/>
      <c r="M105" s="174" t="s">
        <v>3</v>
      </c>
      <c r="N105" s="175" t="s">
        <v>43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0.034000000000000002</v>
      </c>
      <c r="T105" s="177">
        <f>S105*H105</f>
        <v>3.4680000000000004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162</v>
      </c>
      <c r="AT105" s="178" t="s">
        <v>157</v>
      </c>
      <c r="AU105" s="178" t="s">
        <v>82</v>
      </c>
      <c r="AY105" s="21" t="s">
        <v>154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1" t="s">
        <v>80</v>
      </c>
      <c r="BK105" s="179">
        <f>ROUND(I105*H105,2)</f>
        <v>0</v>
      </c>
      <c r="BL105" s="21" t="s">
        <v>162</v>
      </c>
      <c r="BM105" s="178" t="s">
        <v>2530</v>
      </c>
    </row>
    <row r="106" s="2" customFormat="1">
      <c r="A106" s="40"/>
      <c r="B106" s="41"/>
      <c r="C106" s="40"/>
      <c r="D106" s="180" t="s">
        <v>164</v>
      </c>
      <c r="E106" s="40"/>
      <c r="F106" s="181" t="s">
        <v>2531</v>
      </c>
      <c r="G106" s="40"/>
      <c r="H106" s="40"/>
      <c r="I106" s="182"/>
      <c r="J106" s="40"/>
      <c r="K106" s="40"/>
      <c r="L106" s="41"/>
      <c r="M106" s="183"/>
      <c r="N106" s="184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164</v>
      </c>
      <c r="AU106" s="21" t="s">
        <v>82</v>
      </c>
    </row>
    <row r="107" s="13" customFormat="1">
      <c r="A107" s="13"/>
      <c r="B107" s="185"/>
      <c r="C107" s="13"/>
      <c r="D107" s="186" t="s">
        <v>166</v>
      </c>
      <c r="E107" s="187" t="s">
        <v>3</v>
      </c>
      <c r="F107" s="188" t="s">
        <v>2527</v>
      </c>
      <c r="G107" s="13"/>
      <c r="H107" s="187" t="s">
        <v>3</v>
      </c>
      <c r="I107" s="189"/>
      <c r="J107" s="13"/>
      <c r="K107" s="13"/>
      <c r="L107" s="185"/>
      <c r="M107" s="190"/>
      <c r="N107" s="191"/>
      <c r="O107" s="191"/>
      <c r="P107" s="191"/>
      <c r="Q107" s="191"/>
      <c r="R107" s="191"/>
      <c r="S107" s="191"/>
      <c r="T107" s="19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7" t="s">
        <v>166</v>
      </c>
      <c r="AU107" s="187" t="s">
        <v>82</v>
      </c>
      <c r="AV107" s="13" t="s">
        <v>80</v>
      </c>
      <c r="AW107" s="13" t="s">
        <v>34</v>
      </c>
      <c r="AX107" s="13" t="s">
        <v>72</v>
      </c>
      <c r="AY107" s="187" t="s">
        <v>154</v>
      </c>
    </row>
    <row r="108" s="14" customFormat="1">
      <c r="A108" s="14"/>
      <c r="B108" s="193"/>
      <c r="C108" s="14"/>
      <c r="D108" s="186" t="s">
        <v>166</v>
      </c>
      <c r="E108" s="194" t="s">
        <v>3</v>
      </c>
      <c r="F108" s="195" t="s">
        <v>2532</v>
      </c>
      <c r="G108" s="14"/>
      <c r="H108" s="196">
        <v>102</v>
      </c>
      <c r="I108" s="197"/>
      <c r="J108" s="14"/>
      <c r="K108" s="14"/>
      <c r="L108" s="193"/>
      <c r="M108" s="198"/>
      <c r="N108" s="199"/>
      <c r="O108" s="199"/>
      <c r="P108" s="199"/>
      <c r="Q108" s="199"/>
      <c r="R108" s="199"/>
      <c r="S108" s="199"/>
      <c r="T108" s="20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4" t="s">
        <v>166</v>
      </c>
      <c r="AU108" s="194" t="s">
        <v>82</v>
      </c>
      <c r="AV108" s="14" t="s">
        <v>82</v>
      </c>
      <c r="AW108" s="14" t="s">
        <v>34</v>
      </c>
      <c r="AX108" s="14" t="s">
        <v>72</v>
      </c>
      <c r="AY108" s="194" t="s">
        <v>154</v>
      </c>
    </row>
    <row r="109" s="15" customFormat="1">
      <c r="A109" s="15"/>
      <c r="B109" s="201"/>
      <c r="C109" s="15"/>
      <c r="D109" s="186" t="s">
        <v>166</v>
      </c>
      <c r="E109" s="202" t="s">
        <v>3</v>
      </c>
      <c r="F109" s="203" t="s">
        <v>171</v>
      </c>
      <c r="G109" s="15"/>
      <c r="H109" s="204">
        <v>102</v>
      </c>
      <c r="I109" s="205"/>
      <c r="J109" s="15"/>
      <c r="K109" s="15"/>
      <c r="L109" s="201"/>
      <c r="M109" s="206"/>
      <c r="N109" s="207"/>
      <c r="O109" s="207"/>
      <c r="P109" s="207"/>
      <c r="Q109" s="207"/>
      <c r="R109" s="207"/>
      <c r="S109" s="207"/>
      <c r="T109" s="20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2" t="s">
        <v>166</v>
      </c>
      <c r="AU109" s="202" t="s">
        <v>82</v>
      </c>
      <c r="AV109" s="15" t="s">
        <v>162</v>
      </c>
      <c r="AW109" s="15" t="s">
        <v>34</v>
      </c>
      <c r="AX109" s="15" t="s">
        <v>80</v>
      </c>
      <c r="AY109" s="202" t="s">
        <v>154</v>
      </c>
    </row>
    <row r="110" s="12" customFormat="1" ht="22.8" customHeight="1">
      <c r="A110" s="12"/>
      <c r="B110" s="153"/>
      <c r="C110" s="12"/>
      <c r="D110" s="154" t="s">
        <v>71</v>
      </c>
      <c r="E110" s="164" t="s">
        <v>430</v>
      </c>
      <c r="F110" s="164" t="s">
        <v>431</v>
      </c>
      <c r="G110" s="12"/>
      <c r="H110" s="12"/>
      <c r="I110" s="156"/>
      <c r="J110" s="165">
        <f>BK110</f>
        <v>0</v>
      </c>
      <c r="K110" s="12"/>
      <c r="L110" s="153"/>
      <c r="M110" s="158"/>
      <c r="N110" s="159"/>
      <c r="O110" s="159"/>
      <c r="P110" s="160">
        <f>SUM(P111:P118)</f>
        <v>0</v>
      </c>
      <c r="Q110" s="159"/>
      <c r="R110" s="160">
        <f>SUM(R111:R118)</f>
        <v>0</v>
      </c>
      <c r="S110" s="159"/>
      <c r="T110" s="161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4" t="s">
        <v>80</v>
      </c>
      <c r="AT110" s="162" t="s">
        <v>71</v>
      </c>
      <c r="AU110" s="162" t="s">
        <v>80</v>
      </c>
      <c r="AY110" s="154" t="s">
        <v>154</v>
      </c>
      <c r="BK110" s="163">
        <f>SUM(BK111:BK118)</f>
        <v>0</v>
      </c>
    </row>
    <row r="111" s="2" customFormat="1" ht="37.8" customHeight="1">
      <c r="A111" s="40"/>
      <c r="B111" s="166"/>
      <c r="C111" s="167" t="s">
        <v>197</v>
      </c>
      <c r="D111" s="167" t="s">
        <v>157</v>
      </c>
      <c r="E111" s="168" t="s">
        <v>1423</v>
      </c>
      <c r="F111" s="169" t="s">
        <v>2533</v>
      </c>
      <c r="G111" s="170" t="s">
        <v>435</v>
      </c>
      <c r="H111" s="171">
        <v>4.6200000000000001</v>
      </c>
      <c r="I111" s="172"/>
      <c r="J111" s="173">
        <f>ROUND(I111*H111,2)</f>
        <v>0</v>
      </c>
      <c r="K111" s="169" t="s">
        <v>2524</v>
      </c>
      <c r="L111" s="41"/>
      <c r="M111" s="174" t="s">
        <v>3</v>
      </c>
      <c r="N111" s="175" t="s">
        <v>43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162</v>
      </c>
      <c r="AT111" s="178" t="s">
        <v>157</v>
      </c>
      <c r="AU111" s="178" t="s">
        <v>82</v>
      </c>
      <c r="AY111" s="21" t="s">
        <v>154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1" t="s">
        <v>80</v>
      </c>
      <c r="BK111" s="179">
        <f>ROUND(I111*H111,2)</f>
        <v>0</v>
      </c>
      <c r="BL111" s="21" t="s">
        <v>162</v>
      </c>
      <c r="BM111" s="178" t="s">
        <v>2534</v>
      </c>
    </row>
    <row r="112" s="2" customFormat="1">
      <c r="A112" s="40"/>
      <c r="B112" s="41"/>
      <c r="C112" s="40"/>
      <c r="D112" s="180" t="s">
        <v>164</v>
      </c>
      <c r="E112" s="40"/>
      <c r="F112" s="181" t="s">
        <v>2535</v>
      </c>
      <c r="G112" s="40"/>
      <c r="H112" s="40"/>
      <c r="I112" s="182"/>
      <c r="J112" s="40"/>
      <c r="K112" s="40"/>
      <c r="L112" s="41"/>
      <c r="M112" s="183"/>
      <c r="N112" s="184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1" t="s">
        <v>164</v>
      </c>
      <c r="AU112" s="21" t="s">
        <v>82</v>
      </c>
    </row>
    <row r="113" s="2" customFormat="1" ht="33" customHeight="1">
      <c r="A113" s="40"/>
      <c r="B113" s="166"/>
      <c r="C113" s="167" t="s">
        <v>204</v>
      </c>
      <c r="D113" s="167" t="s">
        <v>157</v>
      </c>
      <c r="E113" s="168" t="s">
        <v>439</v>
      </c>
      <c r="F113" s="169" t="s">
        <v>2536</v>
      </c>
      <c r="G113" s="170" t="s">
        <v>435</v>
      </c>
      <c r="H113" s="171">
        <v>4.6200000000000001</v>
      </c>
      <c r="I113" s="172"/>
      <c r="J113" s="173">
        <f>ROUND(I113*H113,2)</f>
        <v>0</v>
      </c>
      <c r="K113" s="169" t="s">
        <v>1332</v>
      </c>
      <c r="L113" s="41"/>
      <c r="M113" s="174" t="s">
        <v>3</v>
      </c>
      <c r="N113" s="175" t="s">
        <v>43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162</v>
      </c>
      <c r="AT113" s="178" t="s">
        <v>157</v>
      </c>
      <c r="AU113" s="178" t="s">
        <v>82</v>
      </c>
      <c r="AY113" s="21" t="s">
        <v>154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1" t="s">
        <v>80</v>
      </c>
      <c r="BK113" s="179">
        <f>ROUND(I113*H113,2)</f>
        <v>0</v>
      </c>
      <c r="BL113" s="21" t="s">
        <v>162</v>
      </c>
      <c r="BM113" s="178" t="s">
        <v>2537</v>
      </c>
    </row>
    <row r="114" s="2" customFormat="1">
      <c r="A114" s="40"/>
      <c r="B114" s="41"/>
      <c r="C114" s="40"/>
      <c r="D114" s="180" t="s">
        <v>164</v>
      </c>
      <c r="E114" s="40"/>
      <c r="F114" s="181" t="s">
        <v>2538</v>
      </c>
      <c r="G114" s="40"/>
      <c r="H114" s="40"/>
      <c r="I114" s="182"/>
      <c r="J114" s="40"/>
      <c r="K114" s="40"/>
      <c r="L114" s="41"/>
      <c r="M114" s="183"/>
      <c r="N114" s="184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1" t="s">
        <v>164</v>
      </c>
      <c r="AU114" s="21" t="s">
        <v>82</v>
      </c>
    </row>
    <row r="115" s="2" customFormat="1" ht="44.25" customHeight="1">
      <c r="A115" s="40"/>
      <c r="B115" s="166"/>
      <c r="C115" s="167" t="s">
        <v>209</v>
      </c>
      <c r="D115" s="167" t="s">
        <v>157</v>
      </c>
      <c r="E115" s="168" t="s">
        <v>444</v>
      </c>
      <c r="F115" s="169" t="s">
        <v>2539</v>
      </c>
      <c r="G115" s="170" t="s">
        <v>435</v>
      </c>
      <c r="H115" s="171">
        <v>4.6200000000000001</v>
      </c>
      <c r="I115" s="172"/>
      <c r="J115" s="173">
        <f>ROUND(I115*H115,2)</f>
        <v>0</v>
      </c>
      <c r="K115" s="169" t="s">
        <v>1332</v>
      </c>
      <c r="L115" s="41"/>
      <c r="M115" s="174" t="s">
        <v>3</v>
      </c>
      <c r="N115" s="175" t="s">
        <v>43</v>
      </c>
      <c r="O115" s="74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162</v>
      </c>
      <c r="AT115" s="178" t="s">
        <v>157</v>
      </c>
      <c r="AU115" s="178" t="s">
        <v>82</v>
      </c>
      <c r="AY115" s="21" t="s">
        <v>154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1" t="s">
        <v>80</v>
      </c>
      <c r="BK115" s="179">
        <f>ROUND(I115*H115,2)</f>
        <v>0</v>
      </c>
      <c r="BL115" s="21" t="s">
        <v>162</v>
      </c>
      <c r="BM115" s="178" t="s">
        <v>2540</v>
      </c>
    </row>
    <row r="116" s="2" customFormat="1">
      <c r="A116" s="40"/>
      <c r="B116" s="41"/>
      <c r="C116" s="40"/>
      <c r="D116" s="180" t="s">
        <v>164</v>
      </c>
      <c r="E116" s="40"/>
      <c r="F116" s="181" t="s">
        <v>2541</v>
      </c>
      <c r="G116" s="40"/>
      <c r="H116" s="40"/>
      <c r="I116" s="182"/>
      <c r="J116" s="40"/>
      <c r="K116" s="40"/>
      <c r="L116" s="41"/>
      <c r="M116" s="183"/>
      <c r="N116" s="184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1" t="s">
        <v>164</v>
      </c>
      <c r="AU116" s="21" t="s">
        <v>82</v>
      </c>
    </row>
    <row r="117" s="2" customFormat="1" ht="44.25" customHeight="1">
      <c r="A117" s="40"/>
      <c r="B117" s="166"/>
      <c r="C117" s="167" t="s">
        <v>214</v>
      </c>
      <c r="D117" s="167" t="s">
        <v>157</v>
      </c>
      <c r="E117" s="168" t="s">
        <v>2542</v>
      </c>
      <c r="F117" s="169" t="s">
        <v>2543</v>
      </c>
      <c r="G117" s="170" t="s">
        <v>435</v>
      </c>
      <c r="H117" s="171">
        <v>4.6200000000000001</v>
      </c>
      <c r="I117" s="172"/>
      <c r="J117" s="173">
        <f>ROUND(I117*H117,2)</f>
        <v>0</v>
      </c>
      <c r="K117" s="169" t="s">
        <v>1332</v>
      </c>
      <c r="L117" s="41"/>
      <c r="M117" s="174" t="s">
        <v>3</v>
      </c>
      <c r="N117" s="175" t="s">
        <v>43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162</v>
      </c>
      <c r="AT117" s="178" t="s">
        <v>157</v>
      </c>
      <c r="AU117" s="178" t="s">
        <v>82</v>
      </c>
      <c r="AY117" s="21" t="s">
        <v>154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1" t="s">
        <v>80</v>
      </c>
      <c r="BK117" s="179">
        <f>ROUND(I117*H117,2)</f>
        <v>0</v>
      </c>
      <c r="BL117" s="21" t="s">
        <v>162</v>
      </c>
      <c r="BM117" s="178" t="s">
        <v>2544</v>
      </c>
    </row>
    <row r="118" s="2" customFormat="1">
      <c r="A118" s="40"/>
      <c r="B118" s="41"/>
      <c r="C118" s="40"/>
      <c r="D118" s="180" t="s">
        <v>164</v>
      </c>
      <c r="E118" s="40"/>
      <c r="F118" s="181" t="s">
        <v>2545</v>
      </c>
      <c r="G118" s="40"/>
      <c r="H118" s="40"/>
      <c r="I118" s="182"/>
      <c r="J118" s="40"/>
      <c r="K118" s="40"/>
      <c r="L118" s="41"/>
      <c r="M118" s="183"/>
      <c r="N118" s="18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164</v>
      </c>
      <c r="AU118" s="21" t="s">
        <v>82</v>
      </c>
    </row>
    <row r="119" s="12" customFormat="1" ht="22.8" customHeight="1">
      <c r="A119" s="12"/>
      <c r="B119" s="153"/>
      <c r="C119" s="12"/>
      <c r="D119" s="154" t="s">
        <v>71</v>
      </c>
      <c r="E119" s="164" t="s">
        <v>1435</v>
      </c>
      <c r="F119" s="164" t="s">
        <v>1436</v>
      </c>
      <c r="G119" s="12"/>
      <c r="H119" s="12"/>
      <c r="I119" s="156"/>
      <c r="J119" s="165">
        <f>BK119</f>
        <v>0</v>
      </c>
      <c r="K119" s="12"/>
      <c r="L119" s="153"/>
      <c r="M119" s="158"/>
      <c r="N119" s="159"/>
      <c r="O119" s="159"/>
      <c r="P119" s="160">
        <f>SUM(P120:P121)</f>
        <v>0</v>
      </c>
      <c r="Q119" s="159"/>
      <c r="R119" s="160">
        <f>SUM(R120:R121)</f>
        <v>0</v>
      </c>
      <c r="S119" s="159"/>
      <c r="T119" s="161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4" t="s">
        <v>80</v>
      </c>
      <c r="AT119" s="162" t="s">
        <v>71</v>
      </c>
      <c r="AU119" s="162" t="s">
        <v>80</v>
      </c>
      <c r="AY119" s="154" t="s">
        <v>154</v>
      </c>
      <c r="BK119" s="163">
        <f>SUM(BK120:BK121)</f>
        <v>0</v>
      </c>
    </row>
    <row r="120" s="2" customFormat="1" ht="62.7" customHeight="1">
      <c r="A120" s="40"/>
      <c r="B120" s="166"/>
      <c r="C120" s="167" t="s">
        <v>155</v>
      </c>
      <c r="D120" s="167" t="s">
        <v>157</v>
      </c>
      <c r="E120" s="168" t="s">
        <v>1438</v>
      </c>
      <c r="F120" s="169" t="s">
        <v>2546</v>
      </c>
      <c r="G120" s="170" t="s">
        <v>435</v>
      </c>
      <c r="H120" s="171">
        <v>1.649</v>
      </c>
      <c r="I120" s="172"/>
      <c r="J120" s="173">
        <f>ROUND(I120*H120,2)</f>
        <v>0</v>
      </c>
      <c r="K120" s="169" t="s">
        <v>161</v>
      </c>
      <c r="L120" s="41"/>
      <c r="M120" s="174" t="s">
        <v>3</v>
      </c>
      <c r="N120" s="175" t="s">
        <v>43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162</v>
      </c>
      <c r="AT120" s="178" t="s">
        <v>157</v>
      </c>
      <c r="AU120" s="178" t="s">
        <v>82</v>
      </c>
      <c r="AY120" s="21" t="s">
        <v>154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1" t="s">
        <v>80</v>
      </c>
      <c r="BK120" s="179">
        <f>ROUND(I120*H120,2)</f>
        <v>0</v>
      </c>
      <c r="BL120" s="21" t="s">
        <v>162</v>
      </c>
      <c r="BM120" s="178" t="s">
        <v>2547</v>
      </c>
    </row>
    <row r="121" s="2" customFormat="1">
      <c r="A121" s="40"/>
      <c r="B121" s="41"/>
      <c r="C121" s="40"/>
      <c r="D121" s="180" t="s">
        <v>164</v>
      </c>
      <c r="E121" s="40"/>
      <c r="F121" s="181" t="s">
        <v>1441</v>
      </c>
      <c r="G121" s="40"/>
      <c r="H121" s="40"/>
      <c r="I121" s="182"/>
      <c r="J121" s="40"/>
      <c r="K121" s="40"/>
      <c r="L121" s="41"/>
      <c r="M121" s="183"/>
      <c r="N121" s="184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164</v>
      </c>
      <c r="AU121" s="21" t="s">
        <v>82</v>
      </c>
    </row>
    <row r="122" s="12" customFormat="1" ht="25.92" customHeight="1">
      <c r="A122" s="12"/>
      <c r="B122" s="153"/>
      <c r="C122" s="12"/>
      <c r="D122" s="154" t="s">
        <v>71</v>
      </c>
      <c r="E122" s="155" t="s">
        <v>454</v>
      </c>
      <c r="F122" s="155" t="s">
        <v>455</v>
      </c>
      <c r="G122" s="12"/>
      <c r="H122" s="12"/>
      <c r="I122" s="156"/>
      <c r="J122" s="157">
        <f>BK122</f>
        <v>0</v>
      </c>
      <c r="K122" s="12"/>
      <c r="L122" s="153"/>
      <c r="M122" s="158"/>
      <c r="N122" s="159"/>
      <c r="O122" s="159"/>
      <c r="P122" s="160">
        <f>P123+P194+P275+P357</f>
        <v>0</v>
      </c>
      <c r="Q122" s="159"/>
      <c r="R122" s="160">
        <f>R123+R194+R275+R357</f>
        <v>1.6514639999999998</v>
      </c>
      <c r="S122" s="159"/>
      <c r="T122" s="161">
        <f>T123+T194+T275+T357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4" t="s">
        <v>82</v>
      </c>
      <c r="AT122" s="162" t="s">
        <v>71</v>
      </c>
      <c r="AU122" s="162" t="s">
        <v>72</v>
      </c>
      <c r="AY122" s="154" t="s">
        <v>154</v>
      </c>
      <c r="BK122" s="163">
        <f>BK123+BK194+BK275+BK357</f>
        <v>0</v>
      </c>
    </row>
    <row r="123" s="12" customFormat="1" ht="22.8" customHeight="1">
      <c r="A123" s="12"/>
      <c r="B123" s="153"/>
      <c r="C123" s="12"/>
      <c r="D123" s="154" t="s">
        <v>71</v>
      </c>
      <c r="E123" s="164" t="s">
        <v>463</v>
      </c>
      <c r="F123" s="164" t="s">
        <v>464</v>
      </c>
      <c r="G123" s="12"/>
      <c r="H123" s="12"/>
      <c r="I123" s="156"/>
      <c r="J123" s="165">
        <f>BK123</f>
        <v>0</v>
      </c>
      <c r="K123" s="12"/>
      <c r="L123" s="153"/>
      <c r="M123" s="158"/>
      <c r="N123" s="159"/>
      <c r="O123" s="159"/>
      <c r="P123" s="160">
        <f>SUM(P124:P193)</f>
        <v>0</v>
      </c>
      <c r="Q123" s="159"/>
      <c r="R123" s="160">
        <f>SUM(R124:R193)</f>
        <v>0.31889000000000001</v>
      </c>
      <c r="S123" s="159"/>
      <c r="T123" s="161">
        <f>SUM(T124:T193)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4" t="s">
        <v>82</v>
      </c>
      <c r="AT123" s="162" t="s">
        <v>71</v>
      </c>
      <c r="AU123" s="162" t="s">
        <v>80</v>
      </c>
      <c r="AY123" s="154" t="s">
        <v>154</v>
      </c>
      <c r="BK123" s="163">
        <f>SUM(BK124:BK193)</f>
        <v>0</v>
      </c>
    </row>
    <row r="124" s="2" customFormat="1" ht="24.15" customHeight="1">
      <c r="A124" s="40"/>
      <c r="B124" s="166"/>
      <c r="C124" s="167" t="s">
        <v>107</v>
      </c>
      <c r="D124" s="167" t="s">
        <v>157</v>
      </c>
      <c r="E124" s="168" t="s">
        <v>2548</v>
      </c>
      <c r="F124" s="169" t="s">
        <v>2549</v>
      </c>
      <c r="G124" s="170" t="s">
        <v>160</v>
      </c>
      <c r="H124" s="171">
        <v>33</v>
      </c>
      <c r="I124" s="172"/>
      <c r="J124" s="173">
        <f>ROUND(I124*H124,2)</f>
        <v>0</v>
      </c>
      <c r="K124" s="169" t="s">
        <v>161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0.0015299999999999999</v>
      </c>
      <c r="R124" s="176">
        <f>Q124*H124</f>
        <v>0.050489999999999993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322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322</v>
      </c>
      <c r="BM124" s="178" t="s">
        <v>2550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2551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3" customFormat="1">
      <c r="A126" s="13"/>
      <c r="B126" s="185"/>
      <c r="C126" s="13"/>
      <c r="D126" s="186" t="s">
        <v>166</v>
      </c>
      <c r="E126" s="187" t="s">
        <v>3</v>
      </c>
      <c r="F126" s="188" t="s">
        <v>195</v>
      </c>
      <c r="G126" s="13"/>
      <c r="H126" s="187" t="s">
        <v>3</v>
      </c>
      <c r="I126" s="189"/>
      <c r="J126" s="13"/>
      <c r="K126" s="13"/>
      <c r="L126" s="185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166</v>
      </c>
      <c r="AU126" s="187" t="s">
        <v>82</v>
      </c>
      <c r="AV126" s="13" t="s">
        <v>80</v>
      </c>
      <c r="AW126" s="13" t="s">
        <v>34</v>
      </c>
      <c r="AX126" s="13" t="s">
        <v>72</v>
      </c>
      <c r="AY126" s="187" t="s">
        <v>154</v>
      </c>
    </row>
    <row r="127" s="13" customFormat="1">
      <c r="A127" s="13"/>
      <c r="B127" s="185"/>
      <c r="C127" s="13"/>
      <c r="D127" s="186" t="s">
        <v>166</v>
      </c>
      <c r="E127" s="187" t="s">
        <v>3</v>
      </c>
      <c r="F127" s="188" t="s">
        <v>2552</v>
      </c>
      <c r="G127" s="13"/>
      <c r="H127" s="187" t="s">
        <v>3</v>
      </c>
      <c r="I127" s="189"/>
      <c r="J127" s="13"/>
      <c r="K127" s="13"/>
      <c r="L127" s="185"/>
      <c r="M127" s="190"/>
      <c r="N127" s="191"/>
      <c r="O127" s="191"/>
      <c r="P127" s="191"/>
      <c r="Q127" s="191"/>
      <c r="R127" s="191"/>
      <c r="S127" s="191"/>
      <c r="T127" s="19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7" t="s">
        <v>166</v>
      </c>
      <c r="AU127" s="187" t="s">
        <v>82</v>
      </c>
      <c r="AV127" s="13" t="s">
        <v>80</v>
      </c>
      <c r="AW127" s="13" t="s">
        <v>34</v>
      </c>
      <c r="AX127" s="13" t="s">
        <v>72</v>
      </c>
      <c r="AY127" s="187" t="s">
        <v>154</v>
      </c>
    </row>
    <row r="128" s="14" customFormat="1">
      <c r="A128" s="14"/>
      <c r="B128" s="193"/>
      <c r="C128" s="14"/>
      <c r="D128" s="186" t="s">
        <v>166</v>
      </c>
      <c r="E128" s="194" t="s">
        <v>3</v>
      </c>
      <c r="F128" s="195" t="s">
        <v>2553</v>
      </c>
      <c r="G128" s="14"/>
      <c r="H128" s="196">
        <v>22</v>
      </c>
      <c r="I128" s="197"/>
      <c r="J128" s="14"/>
      <c r="K128" s="14"/>
      <c r="L128" s="193"/>
      <c r="M128" s="198"/>
      <c r="N128" s="199"/>
      <c r="O128" s="199"/>
      <c r="P128" s="199"/>
      <c r="Q128" s="199"/>
      <c r="R128" s="199"/>
      <c r="S128" s="199"/>
      <c r="T128" s="20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4" t="s">
        <v>166</v>
      </c>
      <c r="AU128" s="194" t="s">
        <v>82</v>
      </c>
      <c r="AV128" s="14" t="s">
        <v>82</v>
      </c>
      <c r="AW128" s="14" t="s">
        <v>34</v>
      </c>
      <c r="AX128" s="14" t="s">
        <v>72</v>
      </c>
      <c r="AY128" s="194" t="s">
        <v>154</v>
      </c>
    </row>
    <row r="129" s="13" customFormat="1">
      <c r="A129" s="13"/>
      <c r="B129" s="185"/>
      <c r="C129" s="13"/>
      <c r="D129" s="186" t="s">
        <v>166</v>
      </c>
      <c r="E129" s="187" t="s">
        <v>3</v>
      </c>
      <c r="F129" s="188" t="s">
        <v>2554</v>
      </c>
      <c r="G129" s="13"/>
      <c r="H129" s="187" t="s">
        <v>3</v>
      </c>
      <c r="I129" s="189"/>
      <c r="J129" s="13"/>
      <c r="K129" s="13"/>
      <c r="L129" s="185"/>
      <c r="M129" s="190"/>
      <c r="N129" s="191"/>
      <c r="O129" s="191"/>
      <c r="P129" s="191"/>
      <c r="Q129" s="191"/>
      <c r="R129" s="191"/>
      <c r="S129" s="191"/>
      <c r="T129" s="19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7" t="s">
        <v>166</v>
      </c>
      <c r="AU129" s="187" t="s">
        <v>82</v>
      </c>
      <c r="AV129" s="13" t="s">
        <v>80</v>
      </c>
      <c r="AW129" s="13" t="s">
        <v>34</v>
      </c>
      <c r="AX129" s="13" t="s">
        <v>72</v>
      </c>
      <c r="AY129" s="187" t="s">
        <v>154</v>
      </c>
    </row>
    <row r="130" s="14" customFormat="1">
      <c r="A130" s="14"/>
      <c r="B130" s="193"/>
      <c r="C130" s="14"/>
      <c r="D130" s="186" t="s">
        <v>166</v>
      </c>
      <c r="E130" s="194" t="s">
        <v>3</v>
      </c>
      <c r="F130" s="195" t="s">
        <v>254</v>
      </c>
      <c r="G130" s="14"/>
      <c r="H130" s="196">
        <v>11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166</v>
      </c>
      <c r="AU130" s="194" t="s">
        <v>82</v>
      </c>
      <c r="AV130" s="14" t="s">
        <v>82</v>
      </c>
      <c r="AW130" s="14" t="s">
        <v>34</v>
      </c>
      <c r="AX130" s="14" t="s">
        <v>72</v>
      </c>
      <c r="AY130" s="194" t="s">
        <v>154</v>
      </c>
    </row>
    <row r="131" s="15" customFormat="1">
      <c r="A131" s="15"/>
      <c r="B131" s="201"/>
      <c r="C131" s="15"/>
      <c r="D131" s="186" t="s">
        <v>166</v>
      </c>
      <c r="E131" s="202" t="s">
        <v>3</v>
      </c>
      <c r="F131" s="203" t="s">
        <v>171</v>
      </c>
      <c r="G131" s="15"/>
      <c r="H131" s="204">
        <v>33</v>
      </c>
      <c r="I131" s="205"/>
      <c r="J131" s="15"/>
      <c r="K131" s="15"/>
      <c r="L131" s="201"/>
      <c r="M131" s="206"/>
      <c r="N131" s="207"/>
      <c r="O131" s="207"/>
      <c r="P131" s="207"/>
      <c r="Q131" s="207"/>
      <c r="R131" s="207"/>
      <c r="S131" s="207"/>
      <c r="T131" s="20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2" t="s">
        <v>166</v>
      </c>
      <c r="AU131" s="202" t="s">
        <v>82</v>
      </c>
      <c r="AV131" s="15" t="s">
        <v>162</v>
      </c>
      <c r="AW131" s="15" t="s">
        <v>34</v>
      </c>
      <c r="AX131" s="15" t="s">
        <v>80</v>
      </c>
      <c r="AY131" s="202" t="s">
        <v>154</v>
      </c>
    </row>
    <row r="132" s="2" customFormat="1" ht="24.15" customHeight="1">
      <c r="A132" s="40"/>
      <c r="B132" s="166"/>
      <c r="C132" s="167" t="s">
        <v>254</v>
      </c>
      <c r="D132" s="167" t="s">
        <v>157</v>
      </c>
      <c r="E132" s="168" t="s">
        <v>2555</v>
      </c>
      <c r="F132" s="169" t="s">
        <v>2556</v>
      </c>
      <c r="G132" s="170" t="s">
        <v>160</v>
      </c>
      <c r="H132" s="171">
        <v>30.5</v>
      </c>
      <c r="I132" s="172"/>
      <c r="J132" s="173">
        <f>ROUND(I132*H132,2)</f>
        <v>0</v>
      </c>
      <c r="K132" s="169" t="s">
        <v>161</v>
      </c>
      <c r="L132" s="41"/>
      <c r="M132" s="174" t="s">
        <v>3</v>
      </c>
      <c r="N132" s="175" t="s">
        <v>43</v>
      </c>
      <c r="O132" s="74"/>
      <c r="P132" s="176">
        <f>O132*H132</f>
        <v>0</v>
      </c>
      <c r="Q132" s="176">
        <v>0.0019599999999999999</v>
      </c>
      <c r="R132" s="176">
        <f>Q132*H132</f>
        <v>0.05978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322</v>
      </c>
      <c r="AT132" s="178" t="s">
        <v>157</v>
      </c>
      <c r="AU132" s="178" t="s">
        <v>82</v>
      </c>
      <c r="AY132" s="21" t="s">
        <v>154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1" t="s">
        <v>80</v>
      </c>
      <c r="BK132" s="179">
        <f>ROUND(I132*H132,2)</f>
        <v>0</v>
      </c>
      <c r="BL132" s="21" t="s">
        <v>322</v>
      </c>
      <c r="BM132" s="178" t="s">
        <v>2557</v>
      </c>
    </row>
    <row r="133" s="2" customFormat="1">
      <c r="A133" s="40"/>
      <c r="B133" s="41"/>
      <c r="C133" s="40"/>
      <c r="D133" s="180" t="s">
        <v>164</v>
      </c>
      <c r="E133" s="40"/>
      <c r="F133" s="181" t="s">
        <v>2558</v>
      </c>
      <c r="G133" s="40"/>
      <c r="H133" s="40"/>
      <c r="I133" s="182"/>
      <c r="J133" s="40"/>
      <c r="K133" s="40"/>
      <c r="L133" s="41"/>
      <c r="M133" s="183"/>
      <c r="N133" s="184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1" t="s">
        <v>164</v>
      </c>
      <c r="AU133" s="21" t="s">
        <v>82</v>
      </c>
    </row>
    <row r="134" s="13" customFormat="1">
      <c r="A134" s="13"/>
      <c r="B134" s="185"/>
      <c r="C134" s="13"/>
      <c r="D134" s="186" t="s">
        <v>166</v>
      </c>
      <c r="E134" s="187" t="s">
        <v>3</v>
      </c>
      <c r="F134" s="188" t="s">
        <v>195</v>
      </c>
      <c r="G134" s="13"/>
      <c r="H134" s="187" t="s">
        <v>3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166</v>
      </c>
      <c r="AU134" s="187" t="s">
        <v>82</v>
      </c>
      <c r="AV134" s="13" t="s">
        <v>80</v>
      </c>
      <c r="AW134" s="13" t="s">
        <v>34</v>
      </c>
      <c r="AX134" s="13" t="s">
        <v>72</v>
      </c>
      <c r="AY134" s="187" t="s">
        <v>154</v>
      </c>
    </row>
    <row r="135" s="14" customFormat="1">
      <c r="A135" s="14"/>
      <c r="B135" s="193"/>
      <c r="C135" s="14"/>
      <c r="D135" s="186" t="s">
        <v>166</v>
      </c>
      <c r="E135" s="194" t="s">
        <v>3</v>
      </c>
      <c r="F135" s="195" t="s">
        <v>2559</v>
      </c>
      <c r="G135" s="14"/>
      <c r="H135" s="196">
        <v>30.5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166</v>
      </c>
      <c r="AU135" s="194" t="s">
        <v>82</v>
      </c>
      <c r="AV135" s="14" t="s">
        <v>82</v>
      </c>
      <c r="AW135" s="14" t="s">
        <v>34</v>
      </c>
      <c r="AX135" s="14" t="s">
        <v>72</v>
      </c>
      <c r="AY135" s="194" t="s">
        <v>154</v>
      </c>
    </row>
    <row r="136" s="15" customFormat="1">
      <c r="A136" s="15"/>
      <c r="B136" s="201"/>
      <c r="C136" s="15"/>
      <c r="D136" s="186" t="s">
        <v>166</v>
      </c>
      <c r="E136" s="202" t="s">
        <v>3</v>
      </c>
      <c r="F136" s="203" t="s">
        <v>171</v>
      </c>
      <c r="G136" s="15"/>
      <c r="H136" s="204">
        <v>30.5</v>
      </c>
      <c r="I136" s="205"/>
      <c r="J136" s="15"/>
      <c r="K136" s="15"/>
      <c r="L136" s="201"/>
      <c r="M136" s="206"/>
      <c r="N136" s="207"/>
      <c r="O136" s="207"/>
      <c r="P136" s="207"/>
      <c r="Q136" s="207"/>
      <c r="R136" s="207"/>
      <c r="S136" s="207"/>
      <c r="T136" s="20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2" t="s">
        <v>166</v>
      </c>
      <c r="AU136" s="202" t="s">
        <v>82</v>
      </c>
      <c r="AV136" s="15" t="s">
        <v>162</v>
      </c>
      <c r="AW136" s="15" t="s">
        <v>34</v>
      </c>
      <c r="AX136" s="15" t="s">
        <v>80</v>
      </c>
      <c r="AY136" s="202" t="s">
        <v>154</v>
      </c>
    </row>
    <row r="137" s="2" customFormat="1" ht="24.15" customHeight="1">
      <c r="A137" s="40"/>
      <c r="B137" s="166"/>
      <c r="C137" s="167" t="s">
        <v>9</v>
      </c>
      <c r="D137" s="167" t="s">
        <v>157</v>
      </c>
      <c r="E137" s="168" t="s">
        <v>2560</v>
      </c>
      <c r="F137" s="169" t="s">
        <v>2561</v>
      </c>
      <c r="G137" s="170" t="s">
        <v>160</v>
      </c>
      <c r="H137" s="171">
        <v>59</v>
      </c>
      <c r="I137" s="172"/>
      <c r="J137" s="173">
        <f>ROUND(I137*H137,2)</f>
        <v>0</v>
      </c>
      <c r="K137" s="169" t="s">
        <v>161</v>
      </c>
      <c r="L137" s="41"/>
      <c r="M137" s="174" t="s">
        <v>3</v>
      </c>
      <c r="N137" s="175" t="s">
        <v>43</v>
      </c>
      <c r="O137" s="74"/>
      <c r="P137" s="176">
        <f>O137*H137</f>
        <v>0</v>
      </c>
      <c r="Q137" s="176">
        <v>0.0012999999999999999</v>
      </c>
      <c r="R137" s="176">
        <f>Q137*H137</f>
        <v>0.07669999999999999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322</v>
      </c>
      <c r="AT137" s="178" t="s">
        <v>157</v>
      </c>
      <c r="AU137" s="178" t="s">
        <v>82</v>
      </c>
      <c r="AY137" s="21" t="s">
        <v>154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1" t="s">
        <v>80</v>
      </c>
      <c r="BK137" s="179">
        <f>ROUND(I137*H137,2)</f>
        <v>0</v>
      </c>
      <c r="BL137" s="21" t="s">
        <v>322</v>
      </c>
      <c r="BM137" s="178" t="s">
        <v>2562</v>
      </c>
    </row>
    <row r="138" s="2" customFormat="1">
      <c r="A138" s="40"/>
      <c r="B138" s="41"/>
      <c r="C138" s="40"/>
      <c r="D138" s="180" t="s">
        <v>164</v>
      </c>
      <c r="E138" s="40"/>
      <c r="F138" s="181" t="s">
        <v>2563</v>
      </c>
      <c r="G138" s="40"/>
      <c r="H138" s="40"/>
      <c r="I138" s="182"/>
      <c r="J138" s="40"/>
      <c r="K138" s="40"/>
      <c r="L138" s="41"/>
      <c r="M138" s="183"/>
      <c r="N138" s="18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164</v>
      </c>
      <c r="AU138" s="21" t="s">
        <v>82</v>
      </c>
    </row>
    <row r="139" s="13" customFormat="1">
      <c r="A139" s="13"/>
      <c r="B139" s="185"/>
      <c r="C139" s="13"/>
      <c r="D139" s="186" t="s">
        <v>166</v>
      </c>
      <c r="E139" s="187" t="s">
        <v>3</v>
      </c>
      <c r="F139" s="188" t="s">
        <v>2564</v>
      </c>
      <c r="G139" s="13"/>
      <c r="H139" s="187" t="s">
        <v>3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166</v>
      </c>
      <c r="AU139" s="187" t="s">
        <v>82</v>
      </c>
      <c r="AV139" s="13" t="s">
        <v>80</v>
      </c>
      <c r="AW139" s="13" t="s">
        <v>34</v>
      </c>
      <c r="AX139" s="13" t="s">
        <v>72</v>
      </c>
      <c r="AY139" s="187" t="s">
        <v>154</v>
      </c>
    </row>
    <row r="140" s="13" customFormat="1">
      <c r="A140" s="13"/>
      <c r="B140" s="185"/>
      <c r="C140" s="13"/>
      <c r="D140" s="186" t="s">
        <v>166</v>
      </c>
      <c r="E140" s="187" t="s">
        <v>3</v>
      </c>
      <c r="F140" s="188" t="s">
        <v>195</v>
      </c>
      <c r="G140" s="13"/>
      <c r="H140" s="187" t="s">
        <v>3</v>
      </c>
      <c r="I140" s="189"/>
      <c r="J140" s="13"/>
      <c r="K140" s="13"/>
      <c r="L140" s="185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166</v>
      </c>
      <c r="AU140" s="187" t="s">
        <v>82</v>
      </c>
      <c r="AV140" s="13" t="s">
        <v>80</v>
      </c>
      <c r="AW140" s="13" t="s">
        <v>34</v>
      </c>
      <c r="AX140" s="13" t="s">
        <v>72</v>
      </c>
      <c r="AY140" s="187" t="s">
        <v>154</v>
      </c>
    </row>
    <row r="141" s="14" customFormat="1">
      <c r="A141" s="14"/>
      <c r="B141" s="193"/>
      <c r="C141" s="14"/>
      <c r="D141" s="186" t="s">
        <v>166</v>
      </c>
      <c r="E141" s="194" t="s">
        <v>3</v>
      </c>
      <c r="F141" s="195" t="s">
        <v>2565</v>
      </c>
      <c r="G141" s="14"/>
      <c r="H141" s="196">
        <v>24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166</v>
      </c>
      <c r="AU141" s="194" t="s">
        <v>82</v>
      </c>
      <c r="AV141" s="14" t="s">
        <v>82</v>
      </c>
      <c r="AW141" s="14" t="s">
        <v>34</v>
      </c>
      <c r="AX141" s="14" t="s">
        <v>72</v>
      </c>
      <c r="AY141" s="194" t="s">
        <v>154</v>
      </c>
    </row>
    <row r="142" s="13" customFormat="1">
      <c r="A142" s="13"/>
      <c r="B142" s="185"/>
      <c r="C142" s="13"/>
      <c r="D142" s="186" t="s">
        <v>166</v>
      </c>
      <c r="E142" s="187" t="s">
        <v>3</v>
      </c>
      <c r="F142" s="188" t="s">
        <v>222</v>
      </c>
      <c r="G142" s="13"/>
      <c r="H142" s="187" t="s">
        <v>3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166</v>
      </c>
      <c r="AU142" s="187" t="s">
        <v>82</v>
      </c>
      <c r="AV142" s="13" t="s">
        <v>80</v>
      </c>
      <c r="AW142" s="13" t="s">
        <v>34</v>
      </c>
      <c r="AX142" s="13" t="s">
        <v>72</v>
      </c>
      <c r="AY142" s="187" t="s">
        <v>154</v>
      </c>
    </row>
    <row r="143" s="14" customFormat="1">
      <c r="A143" s="14"/>
      <c r="B143" s="193"/>
      <c r="C143" s="14"/>
      <c r="D143" s="186" t="s">
        <v>166</v>
      </c>
      <c r="E143" s="194" t="s">
        <v>3</v>
      </c>
      <c r="F143" s="195" t="s">
        <v>2566</v>
      </c>
      <c r="G143" s="14"/>
      <c r="H143" s="196">
        <v>20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166</v>
      </c>
      <c r="AU143" s="194" t="s">
        <v>82</v>
      </c>
      <c r="AV143" s="14" t="s">
        <v>82</v>
      </c>
      <c r="AW143" s="14" t="s">
        <v>34</v>
      </c>
      <c r="AX143" s="14" t="s">
        <v>72</v>
      </c>
      <c r="AY143" s="194" t="s">
        <v>154</v>
      </c>
    </row>
    <row r="144" s="13" customFormat="1">
      <c r="A144" s="13"/>
      <c r="B144" s="185"/>
      <c r="C144" s="13"/>
      <c r="D144" s="186" t="s">
        <v>166</v>
      </c>
      <c r="E144" s="187" t="s">
        <v>3</v>
      </c>
      <c r="F144" s="188" t="s">
        <v>494</v>
      </c>
      <c r="G144" s="13"/>
      <c r="H144" s="187" t="s">
        <v>3</v>
      </c>
      <c r="I144" s="189"/>
      <c r="J144" s="13"/>
      <c r="K144" s="13"/>
      <c r="L144" s="185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166</v>
      </c>
      <c r="AU144" s="187" t="s">
        <v>82</v>
      </c>
      <c r="AV144" s="13" t="s">
        <v>80</v>
      </c>
      <c r="AW144" s="13" t="s">
        <v>34</v>
      </c>
      <c r="AX144" s="13" t="s">
        <v>72</v>
      </c>
      <c r="AY144" s="187" t="s">
        <v>154</v>
      </c>
    </row>
    <row r="145" s="14" customFormat="1">
      <c r="A145" s="14"/>
      <c r="B145" s="193"/>
      <c r="C145" s="14"/>
      <c r="D145" s="186" t="s">
        <v>166</v>
      </c>
      <c r="E145" s="194" t="s">
        <v>3</v>
      </c>
      <c r="F145" s="195" t="s">
        <v>2567</v>
      </c>
      <c r="G145" s="14"/>
      <c r="H145" s="196">
        <v>15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166</v>
      </c>
      <c r="AU145" s="194" t="s">
        <v>82</v>
      </c>
      <c r="AV145" s="14" t="s">
        <v>82</v>
      </c>
      <c r="AW145" s="14" t="s">
        <v>34</v>
      </c>
      <c r="AX145" s="14" t="s">
        <v>72</v>
      </c>
      <c r="AY145" s="194" t="s">
        <v>154</v>
      </c>
    </row>
    <row r="146" s="15" customFormat="1">
      <c r="A146" s="15"/>
      <c r="B146" s="201"/>
      <c r="C146" s="15"/>
      <c r="D146" s="186" t="s">
        <v>166</v>
      </c>
      <c r="E146" s="202" t="s">
        <v>3</v>
      </c>
      <c r="F146" s="203" t="s">
        <v>171</v>
      </c>
      <c r="G146" s="15"/>
      <c r="H146" s="204">
        <v>59</v>
      </c>
      <c r="I146" s="205"/>
      <c r="J146" s="15"/>
      <c r="K146" s="15"/>
      <c r="L146" s="201"/>
      <c r="M146" s="206"/>
      <c r="N146" s="207"/>
      <c r="O146" s="207"/>
      <c r="P146" s="207"/>
      <c r="Q146" s="207"/>
      <c r="R146" s="207"/>
      <c r="S146" s="207"/>
      <c r="T146" s="20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2" t="s">
        <v>166</v>
      </c>
      <c r="AU146" s="202" t="s">
        <v>82</v>
      </c>
      <c r="AV146" s="15" t="s">
        <v>162</v>
      </c>
      <c r="AW146" s="15" t="s">
        <v>34</v>
      </c>
      <c r="AX146" s="15" t="s">
        <v>80</v>
      </c>
      <c r="AY146" s="202" t="s">
        <v>154</v>
      </c>
    </row>
    <row r="147" s="2" customFormat="1" ht="16.5" customHeight="1">
      <c r="A147" s="40"/>
      <c r="B147" s="166"/>
      <c r="C147" s="167" t="s">
        <v>276</v>
      </c>
      <c r="D147" s="167" t="s">
        <v>157</v>
      </c>
      <c r="E147" s="168" t="s">
        <v>2568</v>
      </c>
      <c r="F147" s="169" t="s">
        <v>2569</v>
      </c>
      <c r="G147" s="170" t="s">
        <v>160</v>
      </c>
      <c r="H147" s="171">
        <v>71</v>
      </c>
      <c r="I147" s="172"/>
      <c r="J147" s="173">
        <f>ROUND(I147*H147,2)</f>
        <v>0</v>
      </c>
      <c r="K147" s="169" t="s">
        <v>1332</v>
      </c>
      <c r="L147" s="41"/>
      <c r="M147" s="174" t="s">
        <v>3</v>
      </c>
      <c r="N147" s="175" t="s">
        <v>43</v>
      </c>
      <c r="O147" s="74"/>
      <c r="P147" s="176">
        <f>O147*H147</f>
        <v>0</v>
      </c>
      <c r="Q147" s="176">
        <v>0.00048000000000000001</v>
      </c>
      <c r="R147" s="176">
        <f>Q147*H147</f>
        <v>0.034079999999999999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322</v>
      </c>
      <c r="AT147" s="178" t="s">
        <v>157</v>
      </c>
      <c r="AU147" s="178" t="s">
        <v>82</v>
      </c>
      <c r="AY147" s="21" t="s">
        <v>154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1" t="s">
        <v>80</v>
      </c>
      <c r="BK147" s="179">
        <f>ROUND(I147*H147,2)</f>
        <v>0</v>
      </c>
      <c r="BL147" s="21" t="s">
        <v>322</v>
      </c>
      <c r="BM147" s="178" t="s">
        <v>2570</v>
      </c>
    </row>
    <row r="148" s="2" customFormat="1">
      <c r="A148" s="40"/>
      <c r="B148" s="41"/>
      <c r="C148" s="40"/>
      <c r="D148" s="180" t="s">
        <v>164</v>
      </c>
      <c r="E148" s="40"/>
      <c r="F148" s="181" t="s">
        <v>2571</v>
      </c>
      <c r="G148" s="40"/>
      <c r="H148" s="40"/>
      <c r="I148" s="182"/>
      <c r="J148" s="40"/>
      <c r="K148" s="40"/>
      <c r="L148" s="41"/>
      <c r="M148" s="183"/>
      <c r="N148" s="184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1" t="s">
        <v>164</v>
      </c>
      <c r="AU148" s="21" t="s">
        <v>82</v>
      </c>
    </row>
    <row r="149" s="13" customFormat="1">
      <c r="A149" s="13"/>
      <c r="B149" s="185"/>
      <c r="C149" s="13"/>
      <c r="D149" s="186" t="s">
        <v>166</v>
      </c>
      <c r="E149" s="187" t="s">
        <v>3</v>
      </c>
      <c r="F149" s="188" t="s">
        <v>195</v>
      </c>
      <c r="G149" s="13"/>
      <c r="H149" s="187" t="s">
        <v>3</v>
      </c>
      <c r="I149" s="189"/>
      <c r="J149" s="13"/>
      <c r="K149" s="13"/>
      <c r="L149" s="185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166</v>
      </c>
      <c r="AU149" s="187" t="s">
        <v>82</v>
      </c>
      <c r="AV149" s="13" t="s">
        <v>80</v>
      </c>
      <c r="AW149" s="13" t="s">
        <v>34</v>
      </c>
      <c r="AX149" s="13" t="s">
        <v>72</v>
      </c>
      <c r="AY149" s="187" t="s">
        <v>154</v>
      </c>
    </row>
    <row r="150" s="13" customFormat="1">
      <c r="A150" s="13"/>
      <c r="B150" s="185"/>
      <c r="C150" s="13"/>
      <c r="D150" s="186" t="s">
        <v>166</v>
      </c>
      <c r="E150" s="187" t="s">
        <v>3</v>
      </c>
      <c r="F150" s="188" t="s">
        <v>2572</v>
      </c>
      <c r="G150" s="13"/>
      <c r="H150" s="187" t="s">
        <v>3</v>
      </c>
      <c r="I150" s="189"/>
      <c r="J150" s="13"/>
      <c r="K150" s="13"/>
      <c r="L150" s="185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166</v>
      </c>
      <c r="AU150" s="187" t="s">
        <v>82</v>
      </c>
      <c r="AV150" s="13" t="s">
        <v>80</v>
      </c>
      <c r="AW150" s="13" t="s">
        <v>34</v>
      </c>
      <c r="AX150" s="13" t="s">
        <v>72</v>
      </c>
      <c r="AY150" s="187" t="s">
        <v>154</v>
      </c>
    </row>
    <row r="151" s="14" customFormat="1">
      <c r="A151" s="14"/>
      <c r="B151" s="193"/>
      <c r="C151" s="14"/>
      <c r="D151" s="186" t="s">
        <v>166</v>
      </c>
      <c r="E151" s="194" t="s">
        <v>3</v>
      </c>
      <c r="F151" s="195" t="s">
        <v>2573</v>
      </c>
      <c r="G151" s="14"/>
      <c r="H151" s="196">
        <v>24.5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166</v>
      </c>
      <c r="AU151" s="194" t="s">
        <v>82</v>
      </c>
      <c r="AV151" s="14" t="s">
        <v>82</v>
      </c>
      <c r="AW151" s="14" t="s">
        <v>34</v>
      </c>
      <c r="AX151" s="14" t="s">
        <v>72</v>
      </c>
      <c r="AY151" s="194" t="s">
        <v>154</v>
      </c>
    </row>
    <row r="152" s="14" customFormat="1">
      <c r="A152" s="14"/>
      <c r="B152" s="193"/>
      <c r="C152" s="14"/>
      <c r="D152" s="186" t="s">
        <v>166</v>
      </c>
      <c r="E152" s="194" t="s">
        <v>3</v>
      </c>
      <c r="F152" s="195" t="s">
        <v>2574</v>
      </c>
      <c r="G152" s="14"/>
      <c r="H152" s="196">
        <v>5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166</v>
      </c>
      <c r="AU152" s="194" t="s">
        <v>82</v>
      </c>
      <c r="AV152" s="14" t="s">
        <v>82</v>
      </c>
      <c r="AW152" s="14" t="s">
        <v>34</v>
      </c>
      <c r="AX152" s="14" t="s">
        <v>72</v>
      </c>
      <c r="AY152" s="194" t="s">
        <v>154</v>
      </c>
    </row>
    <row r="153" s="13" customFormat="1">
      <c r="A153" s="13"/>
      <c r="B153" s="185"/>
      <c r="C153" s="13"/>
      <c r="D153" s="186" t="s">
        <v>166</v>
      </c>
      <c r="E153" s="187" t="s">
        <v>3</v>
      </c>
      <c r="F153" s="188" t="s">
        <v>222</v>
      </c>
      <c r="G153" s="13"/>
      <c r="H153" s="187" t="s">
        <v>3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166</v>
      </c>
      <c r="AU153" s="187" t="s">
        <v>82</v>
      </c>
      <c r="AV153" s="13" t="s">
        <v>80</v>
      </c>
      <c r="AW153" s="13" t="s">
        <v>34</v>
      </c>
      <c r="AX153" s="13" t="s">
        <v>72</v>
      </c>
      <c r="AY153" s="187" t="s">
        <v>154</v>
      </c>
    </row>
    <row r="154" s="13" customFormat="1">
      <c r="A154" s="13"/>
      <c r="B154" s="185"/>
      <c r="C154" s="13"/>
      <c r="D154" s="186" t="s">
        <v>166</v>
      </c>
      <c r="E154" s="187" t="s">
        <v>3</v>
      </c>
      <c r="F154" s="188" t="s">
        <v>2572</v>
      </c>
      <c r="G154" s="13"/>
      <c r="H154" s="187" t="s">
        <v>3</v>
      </c>
      <c r="I154" s="189"/>
      <c r="J154" s="13"/>
      <c r="K154" s="13"/>
      <c r="L154" s="185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166</v>
      </c>
      <c r="AU154" s="187" t="s">
        <v>82</v>
      </c>
      <c r="AV154" s="13" t="s">
        <v>80</v>
      </c>
      <c r="AW154" s="13" t="s">
        <v>34</v>
      </c>
      <c r="AX154" s="13" t="s">
        <v>72</v>
      </c>
      <c r="AY154" s="187" t="s">
        <v>154</v>
      </c>
    </row>
    <row r="155" s="14" customFormat="1">
      <c r="A155" s="14"/>
      <c r="B155" s="193"/>
      <c r="C155" s="14"/>
      <c r="D155" s="186" t="s">
        <v>166</v>
      </c>
      <c r="E155" s="194" t="s">
        <v>3</v>
      </c>
      <c r="F155" s="195" t="s">
        <v>2575</v>
      </c>
      <c r="G155" s="14"/>
      <c r="H155" s="196">
        <v>31.5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166</v>
      </c>
      <c r="AU155" s="194" t="s">
        <v>82</v>
      </c>
      <c r="AV155" s="14" t="s">
        <v>82</v>
      </c>
      <c r="AW155" s="14" t="s">
        <v>34</v>
      </c>
      <c r="AX155" s="14" t="s">
        <v>72</v>
      </c>
      <c r="AY155" s="194" t="s">
        <v>154</v>
      </c>
    </row>
    <row r="156" s="13" customFormat="1">
      <c r="A156" s="13"/>
      <c r="B156" s="185"/>
      <c r="C156" s="13"/>
      <c r="D156" s="186" t="s">
        <v>166</v>
      </c>
      <c r="E156" s="187" t="s">
        <v>3</v>
      </c>
      <c r="F156" s="188" t="s">
        <v>494</v>
      </c>
      <c r="G156" s="13"/>
      <c r="H156" s="187" t="s">
        <v>3</v>
      </c>
      <c r="I156" s="189"/>
      <c r="J156" s="13"/>
      <c r="K156" s="13"/>
      <c r="L156" s="185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166</v>
      </c>
      <c r="AU156" s="187" t="s">
        <v>82</v>
      </c>
      <c r="AV156" s="13" t="s">
        <v>80</v>
      </c>
      <c r="AW156" s="13" t="s">
        <v>34</v>
      </c>
      <c r="AX156" s="13" t="s">
        <v>72</v>
      </c>
      <c r="AY156" s="187" t="s">
        <v>154</v>
      </c>
    </row>
    <row r="157" s="13" customFormat="1">
      <c r="A157" s="13"/>
      <c r="B157" s="185"/>
      <c r="C157" s="13"/>
      <c r="D157" s="186" t="s">
        <v>166</v>
      </c>
      <c r="E157" s="187" t="s">
        <v>3</v>
      </c>
      <c r="F157" s="188" t="s">
        <v>2572</v>
      </c>
      <c r="G157" s="13"/>
      <c r="H157" s="187" t="s">
        <v>3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166</v>
      </c>
      <c r="AU157" s="187" t="s">
        <v>82</v>
      </c>
      <c r="AV157" s="13" t="s">
        <v>80</v>
      </c>
      <c r="AW157" s="13" t="s">
        <v>34</v>
      </c>
      <c r="AX157" s="13" t="s">
        <v>72</v>
      </c>
      <c r="AY157" s="187" t="s">
        <v>154</v>
      </c>
    </row>
    <row r="158" s="14" customFormat="1">
      <c r="A158" s="14"/>
      <c r="B158" s="193"/>
      <c r="C158" s="14"/>
      <c r="D158" s="186" t="s">
        <v>166</v>
      </c>
      <c r="E158" s="194" t="s">
        <v>3</v>
      </c>
      <c r="F158" s="195" t="s">
        <v>2576</v>
      </c>
      <c r="G158" s="14"/>
      <c r="H158" s="196">
        <v>10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166</v>
      </c>
      <c r="AU158" s="194" t="s">
        <v>82</v>
      </c>
      <c r="AV158" s="14" t="s">
        <v>82</v>
      </c>
      <c r="AW158" s="14" t="s">
        <v>34</v>
      </c>
      <c r="AX158" s="14" t="s">
        <v>72</v>
      </c>
      <c r="AY158" s="194" t="s">
        <v>154</v>
      </c>
    </row>
    <row r="159" s="15" customFormat="1">
      <c r="A159" s="15"/>
      <c r="B159" s="201"/>
      <c r="C159" s="15"/>
      <c r="D159" s="186" t="s">
        <v>166</v>
      </c>
      <c r="E159" s="202" t="s">
        <v>3</v>
      </c>
      <c r="F159" s="203" t="s">
        <v>171</v>
      </c>
      <c r="G159" s="15"/>
      <c r="H159" s="204">
        <v>71</v>
      </c>
      <c r="I159" s="205"/>
      <c r="J159" s="15"/>
      <c r="K159" s="15"/>
      <c r="L159" s="201"/>
      <c r="M159" s="206"/>
      <c r="N159" s="207"/>
      <c r="O159" s="207"/>
      <c r="P159" s="207"/>
      <c r="Q159" s="207"/>
      <c r="R159" s="207"/>
      <c r="S159" s="207"/>
      <c r="T159" s="20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2" t="s">
        <v>166</v>
      </c>
      <c r="AU159" s="202" t="s">
        <v>82</v>
      </c>
      <c r="AV159" s="15" t="s">
        <v>162</v>
      </c>
      <c r="AW159" s="15" t="s">
        <v>34</v>
      </c>
      <c r="AX159" s="15" t="s">
        <v>80</v>
      </c>
      <c r="AY159" s="202" t="s">
        <v>154</v>
      </c>
    </row>
    <row r="160" s="2" customFormat="1" ht="21.75" customHeight="1">
      <c r="A160" s="40"/>
      <c r="B160" s="166"/>
      <c r="C160" s="167" t="s">
        <v>308</v>
      </c>
      <c r="D160" s="167" t="s">
        <v>157</v>
      </c>
      <c r="E160" s="168" t="s">
        <v>2577</v>
      </c>
      <c r="F160" s="169" t="s">
        <v>2578</v>
      </c>
      <c r="G160" s="170" t="s">
        <v>160</v>
      </c>
      <c r="H160" s="171">
        <v>43</v>
      </c>
      <c r="I160" s="172"/>
      <c r="J160" s="173">
        <f>ROUND(I160*H160,2)</f>
        <v>0</v>
      </c>
      <c r="K160" s="169" t="s">
        <v>2524</v>
      </c>
      <c r="L160" s="41"/>
      <c r="M160" s="174" t="s">
        <v>3</v>
      </c>
      <c r="N160" s="175" t="s">
        <v>43</v>
      </c>
      <c r="O160" s="74"/>
      <c r="P160" s="176">
        <f>O160*H160</f>
        <v>0</v>
      </c>
      <c r="Q160" s="176">
        <v>0.0022399999999999998</v>
      </c>
      <c r="R160" s="176">
        <f>Q160*H160</f>
        <v>0.096319999999999989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322</v>
      </c>
      <c r="AT160" s="178" t="s">
        <v>157</v>
      </c>
      <c r="AU160" s="178" t="s">
        <v>82</v>
      </c>
      <c r="AY160" s="21" t="s">
        <v>154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1" t="s">
        <v>80</v>
      </c>
      <c r="BK160" s="179">
        <f>ROUND(I160*H160,2)</f>
        <v>0</v>
      </c>
      <c r="BL160" s="21" t="s">
        <v>322</v>
      </c>
      <c r="BM160" s="178" t="s">
        <v>2579</v>
      </c>
    </row>
    <row r="161" s="2" customFormat="1">
      <c r="A161" s="40"/>
      <c r="B161" s="41"/>
      <c r="C161" s="40"/>
      <c r="D161" s="180" t="s">
        <v>164</v>
      </c>
      <c r="E161" s="40"/>
      <c r="F161" s="181" t="s">
        <v>2580</v>
      </c>
      <c r="G161" s="40"/>
      <c r="H161" s="40"/>
      <c r="I161" s="182"/>
      <c r="J161" s="40"/>
      <c r="K161" s="40"/>
      <c r="L161" s="41"/>
      <c r="M161" s="183"/>
      <c r="N161" s="184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1" t="s">
        <v>164</v>
      </c>
      <c r="AU161" s="21" t="s">
        <v>82</v>
      </c>
    </row>
    <row r="162" s="13" customFormat="1">
      <c r="A162" s="13"/>
      <c r="B162" s="185"/>
      <c r="C162" s="13"/>
      <c r="D162" s="186" t="s">
        <v>166</v>
      </c>
      <c r="E162" s="187" t="s">
        <v>3</v>
      </c>
      <c r="F162" s="188" t="s">
        <v>195</v>
      </c>
      <c r="G162" s="13"/>
      <c r="H162" s="187" t="s">
        <v>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166</v>
      </c>
      <c r="AU162" s="187" t="s">
        <v>82</v>
      </c>
      <c r="AV162" s="13" t="s">
        <v>80</v>
      </c>
      <c r="AW162" s="13" t="s">
        <v>34</v>
      </c>
      <c r="AX162" s="13" t="s">
        <v>72</v>
      </c>
      <c r="AY162" s="187" t="s">
        <v>154</v>
      </c>
    </row>
    <row r="163" s="13" customFormat="1">
      <c r="A163" s="13"/>
      <c r="B163" s="185"/>
      <c r="C163" s="13"/>
      <c r="D163" s="186" t="s">
        <v>166</v>
      </c>
      <c r="E163" s="187" t="s">
        <v>3</v>
      </c>
      <c r="F163" s="188" t="s">
        <v>2572</v>
      </c>
      <c r="G163" s="13"/>
      <c r="H163" s="187" t="s">
        <v>3</v>
      </c>
      <c r="I163" s="189"/>
      <c r="J163" s="13"/>
      <c r="K163" s="13"/>
      <c r="L163" s="185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166</v>
      </c>
      <c r="AU163" s="187" t="s">
        <v>82</v>
      </c>
      <c r="AV163" s="13" t="s">
        <v>80</v>
      </c>
      <c r="AW163" s="13" t="s">
        <v>34</v>
      </c>
      <c r="AX163" s="13" t="s">
        <v>72</v>
      </c>
      <c r="AY163" s="187" t="s">
        <v>154</v>
      </c>
    </row>
    <row r="164" s="14" customFormat="1">
      <c r="A164" s="14"/>
      <c r="B164" s="193"/>
      <c r="C164" s="14"/>
      <c r="D164" s="186" t="s">
        <v>166</v>
      </c>
      <c r="E164" s="194" t="s">
        <v>3</v>
      </c>
      <c r="F164" s="195" t="s">
        <v>2581</v>
      </c>
      <c r="G164" s="14"/>
      <c r="H164" s="196">
        <v>11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166</v>
      </c>
      <c r="AU164" s="194" t="s">
        <v>82</v>
      </c>
      <c r="AV164" s="14" t="s">
        <v>82</v>
      </c>
      <c r="AW164" s="14" t="s">
        <v>34</v>
      </c>
      <c r="AX164" s="14" t="s">
        <v>72</v>
      </c>
      <c r="AY164" s="194" t="s">
        <v>154</v>
      </c>
    </row>
    <row r="165" s="13" customFormat="1">
      <c r="A165" s="13"/>
      <c r="B165" s="185"/>
      <c r="C165" s="13"/>
      <c r="D165" s="186" t="s">
        <v>166</v>
      </c>
      <c r="E165" s="187" t="s">
        <v>3</v>
      </c>
      <c r="F165" s="188" t="s">
        <v>222</v>
      </c>
      <c r="G165" s="13"/>
      <c r="H165" s="187" t="s">
        <v>3</v>
      </c>
      <c r="I165" s="189"/>
      <c r="J165" s="13"/>
      <c r="K165" s="13"/>
      <c r="L165" s="185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166</v>
      </c>
      <c r="AU165" s="187" t="s">
        <v>82</v>
      </c>
      <c r="AV165" s="13" t="s">
        <v>80</v>
      </c>
      <c r="AW165" s="13" t="s">
        <v>34</v>
      </c>
      <c r="AX165" s="13" t="s">
        <v>72</v>
      </c>
      <c r="AY165" s="187" t="s">
        <v>154</v>
      </c>
    </row>
    <row r="166" s="13" customFormat="1">
      <c r="A166" s="13"/>
      <c r="B166" s="185"/>
      <c r="C166" s="13"/>
      <c r="D166" s="186" t="s">
        <v>166</v>
      </c>
      <c r="E166" s="187" t="s">
        <v>3</v>
      </c>
      <c r="F166" s="188" t="s">
        <v>2572</v>
      </c>
      <c r="G166" s="13"/>
      <c r="H166" s="187" t="s">
        <v>3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166</v>
      </c>
      <c r="AU166" s="187" t="s">
        <v>82</v>
      </c>
      <c r="AV166" s="13" t="s">
        <v>80</v>
      </c>
      <c r="AW166" s="13" t="s">
        <v>34</v>
      </c>
      <c r="AX166" s="13" t="s">
        <v>72</v>
      </c>
      <c r="AY166" s="187" t="s">
        <v>154</v>
      </c>
    </row>
    <row r="167" s="14" customFormat="1">
      <c r="A167" s="14"/>
      <c r="B167" s="193"/>
      <c r="C167" s="14"/>
      <c r="D167" s="186" t="s">
        <v>166</v>
      </c>
      <c r="E167" s="194" t="s">
        <v>3</v>
      </c>
      <c r="F167" s="195" t="s">
        <v>2582</v>
      </c>
      <c r="G167" s="14"/>
      <c r="H167" s="196">
        <v>15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166</v>
      </c>
      <c r="AU167" s="194" t="s">
        <v>82</v>
      </c>
      <c r="AV167" s="14" t="s">
        <v>82</v>
      </c>
      <c r="AW167" s="14" t="s">
        <v>34</v>
      </c>
      <c r="AX167" s="14" t="s">
        <v>72</v>
      </c>
      <c r="AY167" s="194" t="s">
        <v>154</v>
      </c>
    </row>
    <row r="168" s="13" customFormat="1">
      <c r="A168" s="13"/>
      <c r="B168" s="185"/>
      <c r="C168" s="13"/>
      <c r="D168" s="186" t="s">
        <v>166</v>
      </c>
      <c r="E168" s="187" t="s">
        <v>3</v>
      </c>
      <c r="F168" s="188" t="s">
        <v>494</v>
      </c>
      <c r="G168" s="13"/>
      <c r="H168" s="187" t="s">
        <v>3</v>
      </c>
      <c r="I168" s="189"/>
      <c r="J168" s="13"/>
      <c r="K168" s="13"/>
      <c r="L168" s="185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166</v>
      </c>
      <c r="AU168" s="187" t="s">
        <v>82</v>
      </c>
      <c r="AV168" s="13" t="s">
        <v>80</v>
      </c>
      <c r="AW168" s="13" t="s">
        <v>34</v>
      </c>
      <c r="AX168" s="13" t="s">
        <v>72</v>
      </c>
      <c r="AY168" s="187" t="s">
        <v>154</v>
      </c>
    </row>
    <row r="169" s="13" customFormat="1">
      <c r="A169" s="13"/>
      <c r="B169" s="185"/>
      <c r="C169" s="13"/>
      <c r="D169" s="186" t="s">
        <v>166</v>
      </c>
      <c r="E169" s="187" t="s">
        <v>3</v>
      </c>
      <c r="F169" s="188" t="s">
        <v>2572</v>
      </c>
      <c r="G169" s="13"/>
      <c r="H169" s="187" t="s">
        <v>3</v>
      </c>
      <c r="I169" s="189"/>
      <c r="J169" s="13"/>
      <c r="K169" s="13"/>
      <c r="L169" s="185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7" t="s">
        <v>166</v>
      </c>
      <c r="AU169" s="187" t="s">
        <v>82</v>
      </c>
      <c r="AV169" s="13" t="s">
        <v>80</v>
      </c>
      <c r="AW169" s="13" t="s">
        <v>34</v>
      </c>
      <c r="AX169" s="13" t="s">
        <v>72</v>
      </c>
      <c r="AY169" s="187" t="s">
        <v>154</v>
      </c>
    </row>
    <row r="170" s="14" customFormat="1">
      <c r="A170" s="14"/>
      <c r="B170" s="193"/>
      <c r="C170" s="14"/>
      <c r="D170" s="186" t="s">
        <v>166</v>
      </c>
      <c r="E170" s="194" t="s">
        <v>3</v>
      </c>
      <c r="F170" s="195" t="s">
        <v>2583</v>
      </c>
      <c r="G170" s="14"/>
      <c r="H170" s="196">
        <v>17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166</v>
      </c>
      <c r="AU170" s="194" t="s">
        <v>82</v>
      </c>
      <c r="AV170" s="14" t="s">
        <v>82</v>
      </c>
      <c r="AW170" s="14" t="s">
        <v>34</v>
      </c>
      <c r="AX170" s="14" t="s">
        <v>72</v>
      </c>
      <c r="AY170" s="194" t="s">
        <v>154</v>
      </c>
    </row>
    <row r="171" s="15" customFormat="1">
      <c r="A171" s="15"/>
      <c r="B171" s="201"/>
      <c r="C171" s="15"/>
      <c r="D171" s="186" t="s">
        <v>166</v>
      </c>
      <c r="E171" s="202" t="s">
        <v>3</v>
      </c>
      <c r="F171" s="203" t="s">
        <v>171</v>
      </c>
      <c r="G171" s="15"/>
      <c r="H171" s="204">
        <v>43</v>
      </c>
      <c r="I171" s="205"/>
      <c r="J171" s="15"/>
      <c r="K171" s="15"/>
      <c r="L171" s="201"/>
      <c r="M171" s="206"/>
      <c r="N171" s="207"/>
      <c r="O171" s="207"/>
      <c r="P171" s="207"/>
      <c r="Q171" s="207"/>
      <c r="R171" s="207"/>
      <c r="S171" s="207"/>
      <c r="T171" s="2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2" t="s">
        <v>166</v>
      </c>
      <c r="AU171" s="202" t="s">
        <v>82</v>
      </c>
      <c r="AV171" s="15" t="s">
        <v>162</v>
      </c>
      <c r="AW171" s="15" t="s">
        <v>34</v>
      </c>
      <c r="AX171" s="15" t="s">
        <v>80</v>
      </c>
      <c r="AY171" s="202" t="s">
        <v>154</v>
      </c>
    </row>
    <row r="172" s="2" customFormat="1" ht="24.15" customHeight="1">
      <c r="A172" s="40"/>
      <c r="B172" s="166"/>
      <c r="C172" s="167" t="s">
        <v>314</v>
      </c>
      <c r="D172" s="167" t="s">
        <v>157</v>
      </c>
      <c r="E172" s="168" t="s">
        <v>2584</v>
      </c>
      <c r="F172" s="169" t="s">
        <v>2585</v>
      </c>
      <c r="G172" s="170" t="s">
        <v>317</v>
      </c>
      <c r="H172" s="171">
        <v>25</v>
      </c>
      <c r="I172" s="172"/>
      <c r="J172" s="173">
        <f>ROUND(I172*H172,2)</f>
        <v>0</v>
      </c>
      <c r="K172" s="169" t="s">
        <v>1332</v>
      </c>
      <c r="L172" s="41"/>
      <c r="M172" s="174" t="s">
        <v>3</v>
      </c>
      <c r="N172" s="175" t="s">
        <v>43</v>
      </c>
      <c r="O172" s="74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322</v>
      </c>
      <c r="AT172" s="178" t="s">
        <v>157</v>
      </c>
      <c r="AU172" s="178" t="s">
        <v>82</v>
      </c>
      <c r="AY172" s="21" t="s">
        <v>154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1" t="s">
        <v>80</v>
      </c>
      <c r="BK172" s="179">
        <f>ROUND(I172*H172,2)</f>
        <v>0</v>
      </c>
      <c r="BL172" s="21" t="s">
        <v>322</v>
      </c>
      <c r="BM172" s="178" t="s">
        <v>2586</v>
      </c>
    </row>
    <row r="173" s="2" customFormat="1">
      <c r="A173" s="40"/>
      <c r="B173" s="41"/>
      <c r="C173" s="40"/>
      <c r="D173" s="180" t="s">
        <v>164</v>
      </c>
      <c r="E173" s="40"/>
      <c r="F173" s="181" t="s">
        <v>2587</v>
      </c>
      <c r="G173" s="40"/>
      <c r="H173" s="40"/>
      <c r="I173" s="182"/>
      <c r="J173" s="40"/>
      <c r="K173" s="40"/>
      <c r="L173" s="41"/>
      <c r="M173" s="183"/>
      <c r="N173" s="184"/>
      <c r="O173" s="74"/>
      <c r="P173" s="74"/>
      <c r="Q173" s="74"/>
      <c r="R173" s="74"/>
      <c r="S173" s="74"/>
      <c r="T173" s="75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21" t="s">
        <v>164</v>
      </c>
      <c r="AU173" s="21" t="s">
        <v>82</v>
      </c>
    </row>
    <row r="174" s="13" customFormat="1">
      <c r="A174" s="13"/>
      <c r="B174" s="185"/>
      <c r="C174" s="13"/>
      <c r="D174" s="186" t="s">
        <v>166</v>
      </c>
      <c r="E174" s="187" t="s">
        <v>3</v>
      </c>
      <c r="F174" s="188" t="s">
        <v>195</v>
      </c>
      <c r="G174" s="13"/>
      <c r="H174" s="187" t="s">
        <v>3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166</v>
      </c>
      <c r="AU174" s="187" t="s">
        <v>82</v>
      </c>
      <c r="AV174" s="13" t="s">
        <v>80</v>
      </c>
      <c r="AW174" s="13" t="s">
        <v>34</v>
      </c>
      <c r="AX174" s="13" t="s">
        <v>72</v>
      </c>
      <c r="AY174" s="187" t="s">
        <v>154</v>
      </c>
    </row>
    <row r="175" s="14" customFormat="1">
      <c r="A175" s="14"/>
      <c r="B175" s="193"/>
      <c r="C175" s="14"/>
      <c r="D175" s="186" t="s">
        <v>166</v>
      </c>
      <c r="E175" s="194" t="s">
        <v>3</v>
      </c>
      <c r="F175" s="195" t="s">
        <v>2588</v>
      </c>
      <c r="G175" s="14"/>
      <c r="H175" s="196">
        <v>15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166</v>
      </c>
      <c r="AU175" s="194" t="s">
        <v>82</v>
      </c>
      <c r="AV175" s="14" t="s">
        <v>82</v>
      </c>
      <c r="AW175" s="14" t="s">
        <v>34</v>
      </c>
      <c r="AX175" s="14" t="s">
        <v>72</v>
      </c>
      <c r="AY175" s="194" t="s">
        <v>154</v>
      </c>
    </row>
    <row r="176" s="13" customFormat="1">
      <c r="A176" s="13"/>
      <c r="B176" s="185"/>
      <c r="C176" s="13"/>
      <c r="D176" s="186" t="s">
        <v>166</v>
      </c>
      <c r="E176" s="187" t="s">
        <v>3</v>
      </c>
      <c r="F176" s="188" t="s">
        <v>222</v>
      </c>
      <c r="G176" s="13"/>
      <c r="H176" s="187" t="s">
        <v>3</v>
      </c>
      <c r="I176" s="189"/>
      <c r="J176" s="13"/>
      <c r="K176" s="13"/>
      <c r="L176" s="185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166</v>
      </c>
      <c r="AU176" s="187" t="s">
        <v>82</v>
      </c>
      <c r="AV176" s="13" t="s">
        <v>80</v>
      </c>
      <c r="AW176" s="13" t="s">
        <v>34</v>
      </c>
      <c r="AX176" s="13" t="s">
        <v>72</v>
      </c>
      <c r="AY176" s="187" t="s">
        <v>154</v>
      </c>
    </row>
    <row r="177" s="14" customFormat="1">
      <c r="A177" s="14"/>
      <c r="B177" s="193"/>
      <c r="C177" s="14"/>
      <c r="D177" s="186" t="s">
        <v>166</v>
      </c>
      <c r="E177" s="194" t="s">
        <v>3</v>
      </c>
      <c r="F177" s="195" t="s">
        <v>2589</v>
      </c>
      <c r="G177" s="14"/>
      <c r="H177" s="196">
        <v>10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166</v>
      </c>
      <c r="AU177" s="194" t="s">
        <v>82</v>
      </c>
      <c r="AV177" s="14" t="s">
        <v>82</v>
      </c>
      <c r="AW177" s="14" t="s">
        <v>34</v>
      </c>
      <c r="AX177" s="14" t="s">
        <v>72</v>
      </c>
      <c r="AY177" s="194" t="s">
        <v>154</v>
      </c>
    </row>
    <row r="178" s="15" customFormat="1">
      <c r="A178" s="15"/>
      <c r="B178" s="201"/>
      <c r="C178" s="15"/>
      <c r="D178" s="186" t="s">
        <v>166</v>
      </c>
      <c r="E178" s="202" t="s">
        <v>3</v>
      </c>
      <c r="F178" s="203" t="s">
        <v>171</v>
      </c>
      <c r="G178" s="15"/>
      <c r="H178" s="204">
        <v>25</v>
      </c>
      <c r="I178" s="205"/>
      <c r="J178" s="15"/>
      <c r="K178" s="15"/>
      <c r="L178" s="201"/>
      <c r="M178" s="206"/>
      <c r="N178" s="207"/>
      <c r="O178" s="207"/>
      <c r="P178" s="207"/>
      <c r="Q178" s="207"/>
      <c r="R178" s="207"/>
      <c r="S178" s="207"/>
      <c r="T178" s="2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2" t="s">
        <v>166</v>
      </c>
      <c r="AU178" s="202" t="s">
        <v>82</v>
      </c>
      <c r="AV178" s="15" t="s">
        <v>162</v>
      </c>
      <c r="AW178" s="15" t="s">
        <v>34</v>
      </c>
      <c r="AX178" s="15" t="s">
        <v>80</v>
      </c>
      <c r="AY178" s="202" t="s">
        <v>154</v>
      </c>
    </row>
    <row r="179" s="2" customFormat="1" ht="24.15" customHeight="1">
      <c r="A179" s="40"/>
      <c r="B179" s="166"/>
      <c r="C179" s="167" t="s">
        <v>322</v>
      </c>
      <c r="D179" s="167" t="s">
        <v>157</v>
      </c>
      <c r="E179" s="168" t="s">
        <v>2590</v>
      </c>
      <c r="F179" s="169" t="s">
        <v>2591</v>
      </c>
      <c r="G179" s="170" t="s">
        <v>317</v>
      </c>
      <c r="H179" s="171">
        <v>7</v>
      </c>
      <c r="I179" s="172"/>
      <c r="J179" s="173">
        <f>ROUND(I179*H179,2)</f>
        <v>0</v>
      </c>
      <c r="K179" s="169" t="s">
        <v>1332</v>
      </c>
      <c r="L179" s="41"/>
      <c r="M179" s="174" t="s">
        <v>3</v>
      </c>
      <c r="N179" s="175" t="s">
        <v>43</v>
      </c>
      <c r="O179" s="74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8" t="s">
        <v>322</v>
      </c>
      <c r="AT179" s="178" t="s">
        <v>157</v>
      </c>
      <c r="AU179" s="178" t="s">
        <v>82</v>
      </c>
      <c r="AY179" s="21" t="s">
        <v>154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1" t="s">
        <v>80</v>
      </c>
      <c r="BK179" s="179">
        <f>ROUND(I179*H179,2)</f>
        <v>0</v>
      </c>
      <c r="BL179" s="21" t="s">
        <v>322</v>
      </c>
      <c r="BM179" s="178" t="s">
        <v>2592</v>
      </c>
    </row>
    <row r="180" s="2" customFormat="1">
      <c r="A180" s="40"/>
      <c r="B180" s="41"/>
      <c r="C180" s="40"/>
      <c r="D180" s="180" t="s">
        <v>164</v>
      </c>
      <c r="E180" s="40"/>
      <c r="F180" s="181" t="s">
        <v>2593</v>
      </c>
      <c r="G180" s="40"/>
      <c r="H180" s="40"/>
      <c r="I180" s="182"/>
      <c r="J180" s="40"/>
      <c r="K180" s="40"/>
      <c r="L180" s="41"/>
      <c r="M180" s="183"/>
      <c r="N180" s="184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1" t="s">
        <v>164</v>
      </c>
      <c r="AU180" s="21" t="s">
        <v>82</v>
      </c>
    </row>
    <row r="181" s="13" customFormat="1">
      <c r="A181" s="13"/>
      <c r="B181" s="185"/>
      <c r="C181" s="13"/>
      <c r="D181" s="186" t="s">
        <v>166</v>
      </c>
      <c r="E181" s="187" t="s">
        <v>3</v>
      </c>
      <c r="F181" s="188" t="s">
        <v>195</v>
      </c>
      <c r="G181" s="13"/>
      <c r="H181" s="187" t="s">
        <v>3</v>
      </c>
      <c r="I181" s="189"/>
      <c r="J181" s="13"/>
      <c r="K181" s="13"/>
      <c r="L181" s="185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166</v>
      </c>
      <c r="AU181" s="187" t="s">
        <v>82</v>
      </c>
      <c r="AV181" s="13" t="s">
        <v>80</v>
      </c>
      <c r="AW181" s="13" t="s">
        <v>34</v>
      </c>
      <c r="AX181" s="13" t="s">
        <v>72</v>
      </c>
      <c r="AY181" s="187" t="s">
        <v>154</v>
      </c>
    </row>
    <row r="182" s="14" customFormat="1">
      <c r="A182" s="14"/>
      <c r="B182" s="193"/>
      <c r="C182" s="14"/>
      <c r="D182" s="186" t="s">
        <v>166</v>
      </c>
      <c r="E182" s="194" t="s">
        <v>3</v>
      </c>
      <c r="F182" s="195" t="s">
        <v>2594</v>
      </c>
      <c r="G182" s="14"/>
      <c r="H182" s="196">
        <v>4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166</v>
      </c>
      <c r="AU182" s="194" t="s">
        <v>82</v>
      </c>
      <c r="AV182" s="14" t="s">
        <v>82</v>
      </c>
      <c r="AW182" s="14" t="s">
        <v>34</v>
      </c>
      <c r="AX182" s="14" t="s">
        <v>72</v>
      </c>
      <c r="AY182" s="194" t="s">
        <v>154</v>
      </c>
    </row>
    <row r="183" s="13" customFormat="1">
      <c r="A183" s="13"/>
      <c r="B183" s="185"/>
      <c r="C183" s="13"/>
      <c r="D183" s="186" t="s">
        <v>166</v>
      </c>
      <c r="E183" s="187" t="s">
        <v>3</v>
      </c>
      <c r="F183" s="188" t="s">
        <v>222</v>
      </c>
      <c r="G183" s="13"/>
      <c r="H183" s="187" t="s">
        <v>3</v>
      </c>
      <c r="I183" s="189"/>
      <c r="J183" s="13"/>
      <c r="K183" s="13"/>
      <c r="L183" s="185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166</v>
      </c>
      <c r="AU183" s="187" t="s">
        <v>82</v>
      </c>
      <c r="AV183" s="13" t="s">
        <v>80</v>
      </c>
      <c r="AW183" s="13" t="s">
        <v>34</v>
      </c>
      <c r="AX183" s="13" t="s">
        <v>72</v>
      </c>
      <c r="AY183" s="187" t="s">
        <v>154</v>
      </c>
    </row>
    <row r="184" s="14" customFormat="1">
      <c r="A184" s="14"/>
      <c r="B184" s="193"/>
      <c r="C184" s="14"/>
      <c r="D184" s="186" t="s">
        <v>166</v>
      </c>
      <c r="E184" s="194" t="s">
        <v>3</v>
      </c>
      <c r="F184" s="195" t="s">
        <v>2595</v>
      </c>
      <c r="G184" s="14"/>
      <c r="H184" s="196">
        <v>3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166</v>
      </c>
      <c r="AU184" s="194" t="s">
        <v>82</v>
      </c>
      <c r="AV184" s="14" t="s">
        <v>82</v>
      </c>
      <c r="AW184" s="14" t="s">
        <v>34</v>
      </c>
      <c r="AX184" s="14" t="s">
        <v>72</v>
      </c>
      <c r="AY184" s="194" t="s">
        <v>154</v>
      </c>
    </row>
    <row r="185" s="15" customFormat="1">
      <c r="A185" s="15"/>
      <c r="B185" s="201"/>
      <c r="C185" s="15"/>
      <c r="D185" s="186" t="s">
        <v>166</v>
      </c>
      <c r="E185" s="202" t="s">
        <v>3</v>
      </c>
      <c r="F185" s="203" t="s">
        <v>171</v>
      </c>
      <c r="G185" s="15"/>
      <c r="H185" s="204">
        <v>7</v>
      </c>
      <c r="I185" s="205"/>
      <c r="J185" s="15"/>
      <c r="K185" s="15"/>
      <c r="L185" s="201"/>
      <c r="M185" s="206"/>
      <c r="N185" s="207"/>
      <c r="O185" s="207"/>
      <c r="P185" s="207"/>
      <c r="Q185" s="207"/>
      <c r="R185" s="207"/>
      <c r="S185" s="207"/>
      <c r="T185" s="20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2" t="s">
        <v>166</v>
      </c>
      <c r="AU185" s="202" t="s">
        <v>82</v>
      </c>
      <c r="AV185" s="15" t="s">
        <v>162</v>
      </c>
      <c r="AW185" s="15" t="s">
        <v>34</v>
      </c>
      <c r="AX185" s="15" t="s">
        <v>80</v>
      </c>
      <c r="AY185" s="202" t="s">
        <v>154</v>
      </c>
    </row>
    <row r="186" s="2" customFormat="1" ht="21.75" customHeight="1">
      <c r="A186" s="40"/>
      <c r="B186" s="166"/>
      <c r="C186" s="167" t="s">
        <v>328</v>
      </c>
      <c r="D186" s="167" t="s">
        <v>157</v>
      </c>
      <c r="E186" s="168" t="s">
        <v>2596</v>
      </c>
      <c r="F186" s="169" t="s">
        <v>2597</v>
      </c>
      <c r="G186" s="170" t="s">
        <v>317</v>
      </c>
      <c r="H186" s="171">
        <v>5</v>
      </c>
      <c r="I186" s="172"/>
      <c r="J186" s="173">
        <f>ROUND(I186*H186,2)</f>
        <v>0</v>
      </c>
      <c r="K186" s="169" t="s">
        <v>3</v>
      </c>
      <c r="L186" s="41"/>
      <c r="M186" s="174" t="s">
        <v>3</v>
      </c>
      <c r="N186" s="175" t="s">
        <v>43</v>
      </c>
      <c r="O186" s="74"/>
      <c r="P186" s="176">
        <f>O186*H186</f>
        <v>0</v>
      </c>
      <c r="Q186" s="176">
        <v>0.00029</v>
      </c>
      <c r="R186" s="176">
        <f>Q186*H186</f>
        <v>0.0014499999999999999</v>
      </c>
      <c r="S186" s="176">
        <v>0</v>
      </c>
      <c r="T186" s="17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78" t="s">
        <v>322</v>
      </c>
      <c r="AT186" s="178" t="s">
        <v>157</v>
      </c>
      <c r="AU186" s="178" t="s">
        <v>82</v>
      </c>
      <c r="AY186" s="21" t="s">
        <v>154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1" t="s">
        <v>80</v>
      </c>
      <c r="BK186" s="179">
        <f>ROUND(I186*H186,2)</f>
        <v>0</v>
      </c>
      <c r="BL186" s="21" t="s">
        <v>322</v>
      </c>
      <c r="BM186" s="178" t="s">
        <v>2598</v>
      </c>
    </row>
    <row r="187" s="14" customFormat="1">
      <c r="A187" s="14"/>
      <c r="B187" s="193"/>
      <c r="C187" s="14"/>
      <c r="D187" s="186" t="s">
        <v>166</v>
      </c>
      <c r="E187" s="194" t="s">
        <v>3</v>
      </c>
      <c r="F187" s="195" t="s">
        <v>197</v>
      </c>
      <c r="G187" s="14"/>
      <c r="H187" s="196">
        <v>5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166</v>
      </c>
      <c r="AU187" s="194" t="s">
        <v>82</v>
      </c>
      <c r="AV187" s="14" t="s">
        <v>82</v>
      </c>
      <c r="AW187" s="14" t="s">
        <v>34</v>
      </c>
      <c r="AX187" s="14" t="s">
        <v>80</v>
      </c>
      <c r="AY187" s="194" t="s">
        <v>154</v>
      </c>
    </row>
    <row r="188" s="2" customFormat="1" ht="24.15" customHeight="1">
      <c r="A188" s="40"/>
      <c r="B188" s="166"/>
      <c r="C188" s="167" t="s">
        <v>334</v>
      </c>
      <c r="D188" s="167" t="s">
        <v>157</v>
      </c>
      <c r="E188" s="168" t="s">
        <v>2599</v>
      </c>
      <c r="F188" s="169" t="s">
        <v>2600</v>
      </c>
      <c r="G188" s="170" t="s">
        <v>317</v>
      </c>
      <c r="H188" s="171">
        <v>1</v>
      </c>
      <c r="I188" s="172"/>
      <c r="J188" s="173">
        <f>ROUND(I188*H188,2)</f>
        <v>0</v>
      </c>
      <c r="K188" s="169" t="s">
        <v>161</v>
      </c>
      <c r="L188" s="41"/>
      <c r="M188" s="174" t="s">
        <v>3</v>
      </c>
      <c r="N188" s="175" t="s">
        <v>43</v>
      </c>
      <c r="O188" s="74"/>
      <c r="P188" s="176">
        <f>O188*H188</f>
        <v>0</v>
      </c>
      <c r="Q188" s="176">
        <v>6.9999999999999994E-05</v>
      </c>
      <c r="R188" s="176">
        <f>Q188*H188</f>
        <v>6.9999999999999994E-05</v>
      </c>
      <c r="S188" s="176">
        <v>0</v>
      </c>
      <c r="T188" s="17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78" t="s">
        <v>322</v>
      </c>
      <c r="AT188" s="178" t="s">
        <v>157</v>
      </c>
      <c r="AU188" s="178" t="s">
        <v>82</v>
      </c>
      <c r="AY188" s="21" t="s">
        <v>154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1" t="s">
        <v>80</v>
      </c>
      <c r="BK188" s="179">
        <f>ROUND(I188*H188,2)</f>
        <v>0</v>
      </c>
      <c r="BL188" s="21" t="s">
        <v>322</v>
      </c>
      <c r="BM188" s="178" t="s">
        <v>2601</v>
      </c>
    </row>
    <row r="189" s="2" customFormat="1">
      <c r="A189" s="40"/>
      <c r="B189" s="41"/>
      <c r="C189" s="40"/>
      <c r="D189" s="180" t="s">
        <v>164</v>
      </c>
      <c r="E189" s="40"/>
      <c r="F189" s="181" t="s">
        <v>2602</v>
      </c>
      <c r="G189" s="40"/>
      <c r="H189" s="40"/>
      <c r="I189" s="182"/>
      <c r="J189" s="40"/>
      <c r="K189" s="40"/>
      <c r="L189" s="41"/>
      <c r="M189" s="183"/>
      <c r="N189" s="184"/>
      <c r="O189" s="74"/>
      <c r="P189" s="74"/>
      <c r="Q189" s="74"/>
      <c r="R189" s="74"/>
      <c r="S189" s="74"/>
      <c r="T189" s="75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21" t="s">
        <v>164</v>
      </c>
      <c r="AU189" s="21" t="s">
        <v>82</v>
      </c>
    </row>
    <row r="190" s="2" customFormat="1" ht="24.15" customHeight="1">
      <c r="A190" s="40"/>
      <c r="B190" s="166"/>
      <c r="C190" s="167" t="s">
        <v>361</v>
      </c>
      <c r="D190" s="167" t="s">
        <v>157</v>
      </c>
      <c r="E190" s="168" t="s">
        <v>2603</v>
      </c>
      <c r="F190" s="169" t="s">
        <v>2604</v>
      </c>
      <c r="G190" s="170" t="s">
        <v>160</v>
      </c>
      <c r="H190" s="171">
        <v>144.5</v>
      </c>
      <c r="I190" s="172"/>
      <c r="J190" s="173">
        <f>ROUND(I190*H190,2)</f>
        <v>0</v>
      </c>
      <c r="K190" s="169" t="s">
        <v>1332</v>
      </c>
      <c r="L190" s="41"/>
      <c r="M190" s="174" t="s">
        <v>3</v>
      </c>
      <c r="N190" s="175" t="s">
        <v>43</v>
      </c>
      <c r="O190" s="74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322</v>
      </c>
      <c r="AT190" s="178" t="s">
        <v>157</v>
      </c>
      <c r="AU190" s="178" t="s">
        <v>82</v>
      </c>
      <c r="AY190" s="21" t="s">
        <v>154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1" t="s">
        <v>80</v>
      </c>
      <c r="BK190" s="179">
        <f>ROUND(I190*H190,2)</f>
        <v>0</v>
      </c>
      <c r="BL190" s="21" t="s">
        <v>322</v>
      </c>
      <c r="BM190" s="178" t="s">
        <v>2605</v>
      </c>
    </row>
    <row r="191" s="2" customFormat="1">
      <c r="A191" s="40"/>
      <c r="B191" s="41"/>
      <c r="C191" s="40"/>
      <c r="D191" s="180" t="s">
        <v>164</v>
      </c>
      <c r="E191" s="40"/>
      <c r="F191" s="181" t="s">
        <v>2606</v>
      </c>
      <c r="G191" s="40"/>
      <c r="H191" s="40"/>
      <c r="I191" s="182"/>
      <c r="J191" s="40"/>
      <c r="K191" s="40"/>
      <c r="L191" s="41"/>
      <c r="M191" s="183"/>
      <c r="N191" s="184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164</v>
      </c>
      <c r="AU191" s="21" t="s">
        <v>82</v>
      </c>
    </row>
    <row r="192" s="2" customFormat="1" ht="49.05" customHeight="1">
      <c r="A192" s="40"/>
      <c r="B192" s="166"/>
      <c r="C192" s="167" t="s">
        <v>367</v>
      </c>
      <c r="D192" s="167" t="s">
        <v>157</v>
      </c>
      <c r="E192" s="168" t="s">
        <v>2607</v>
      </c>
      <c r="F192" s="169" t="s">
        <v>2608</v>
      </c>
      <c r="G192" s="170" t="s">
        <v>435</v>
      </c>
      <c r="H192" s="171">
        <v>0.31900000000000001</v>
      </c>
      <c r="I192" s="172"/>
      <c r="J192" s="173">
        <f>ROUND(I192*H192,2)</f>
        <v>0</v>
      </c>
      <c r="K192" s="169" t="s">
        <v>161</v>
      </c>
      <c r="L192" s="41"/>
      <c r="M192" s="174" t="s">
        <v>3</v>
      </c>
      <c r="N192" s="175" t="s">
        <v>43</v>
      </c>
      <c r="O192" s="74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78" t="s">
        <v>322</v>
      </c>
      <c r="AT192" s="178" t="s">
        <v>157</v>
      </c>
      <c r="AU192" s="178" t="s">
        <v>82</v>
      </c>
      <c r="AY192" s="21" t="s">
        <v>154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21" t="s">
        <v>80</v>
      </c>
      <c r="BK192" s="179">
        <f>ROUND(I192*H192,2)</f>
        <v>0</v>
      </c>
      <c r="BL192" s="21" t="s">
        <v>322</v>
      </c>
      <c r="BM192" s="178" t="s">
        <v>2609</v>
      </c>
    </row>
    <row r="193" s="2" customFormat="1">
      <c r="A193" s="40"/>
      <c r="B193" s="41"/>
      <c r="C193" s="40"/>
      <c r="D193" s="180" t="s">
        <v>164</v>
      </c>
      <c r="E193" s="40"/>
      <c r="F193" s="181" t="s">
        <v>2610</v>
      </c>
      <c r="G193" s="40"/>
      <c r="H193" s="40"/>
      <c r="I193" s="182"/>
      <c r="J193" s="40"/>
      <c r="K193" s="40"/>
      <c r="L193" s="41"/>
      <c r="M193" s="183"/>
      <c r="N193" s="184"/>
      <c r="O193" s="74"/>
      <c r="P193" s="74"/>
      <c r="Q193" s="74"/>
      <c r="R193" s="74"/>
      <c r="S193" s="74"/>
      <c r="T193" s="75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21" t="s">
        <v>164</v>
      </c>
      <c r="AU193" s="21" t="s">
        <v>82</v>
      </c>
    </row>
    <row r="194" s="12" customFormat="1" ht="22.8" customHeight="1">
      <c r="A194" s="12"/>
      <c r="B194" s="153"/>
      <c r="C194" s="12"/>
      <c r="D194" s="154" t="s">
        <v>71</v>
      </c>
      <c r="E194" s="164" t="s">
        <v>471</v>
      </c>
      <c r="F194" s="164" t="s">
        <v>472</v>
      </c>
      <c r="G194" s="12"/>
      <c r="H194" s="12"/>
      <c r="I194" s="156"/>
      <c r="J194" s="165">
        <f>BK194</f>
        <v>0</v>
      </c>
      <c r="K194" s="12"/>
      <c r="L194" s="153"/>
      <c r="M194" s="158"/>
      <c r="N194" s="159"/>
      <c r="O194" s="159"/>
      <c r="P194" s="160">
        <f>SUM(P195:P274)</f>
        <v>0</v>
      </c>
      <c r="Q194" s="159"/>
      <c r="R194" s="160">
        <f>SUM(R195:R274)</f>
        <v>0.45386399999999993</v>
      </c>
      <c r="S194" s="159"/>
      <c r="T194" s="161">
        <f>SUM(T195:T274)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4" t="s">
        <v>82</v>
      </c>
      <c r="AT194" s="162" t="s">
        <v>71</v>
      </c>
      <c r="AU194" s="162" t="s">
        <v>80</v>
      </c>
      <c r="AY194" s="154" t="s">
        <v>154</v>
      </c>
      <c r="BK194" s="163">
        <f>SUM(BK195:BK274)</f>
        <v>0</v>
      </c>
    </row>
    <row r="195" s="2" customFormat="1" ht="24.15" customHeight="1">
      <c r="A195" s="40"/>
      <c r="B195" s="166"/>
      <c r="C195" s="167" t="s">
        <v>8</v>
      </c>
      <c r="D195" s="167" t="s">
        <v>157</v>
      </c>
      <c r="E195" s="168" t="s">
        <v>2611</v>
      </c>
      <c r="F195" s="169" t="s">
        <v>2612</v>
      </c>
      <c r="G195" s="170" t="s">
        <v>160</v>
      </c>
      <c r="H195" s="171">
        <v>70</v>
      </c>
      <c r="I195" s="172"/>
      <c r="J195" s="173">
        <f>ROUND(I195*H195,2)</f>
        <v>0</v>
      </c>
      <c r="K195" s="169" t="s">
        <v>161</v>
      </c>
      <c r="L195" s="41"/>
      <c r="M195" s="174" t="s">
        <v>3</v>
      </c>
      <c r="N195" s="175" t="s">
        <v>43</v>
      </c>
      <c r="O195" s="74"/>
      <c r="P195" s="176">
        <f>O195*H195</f>
        <v>0</v>
      </c>
      <c r="Q195" s="176">
        <v>0.00032000000000000003</v>
      </c>
      <c r="R195" s="176">
        <f>Q195*H195</f>
        <v>0.022400000000000003</v>
      </c>
      <c r="S195" s="176">
        <v>0</v>
      </c>
      <c r="T195" s="17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78" t="s">
        <v>322</v>
      </c>
      <c r="AT195" s="178" t="s">
        <v>157</v>
      </c>
      <c r="AU195" s="178" t="s">
        <v>82</v>
      </c>
      <c r="AY195" s="21" t="s">
        <v>154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1" t="s">
        <v>80</v>
      </c>
      <c r="BK195" s="179">
        <f>ROUND(I195*H195,2)</f>
        <v>0</v>
      </c>
      <c r="BL195" s="21" t="s">
        <v>322</v>
      </c>
      <c r="BM195" s="178" t="s">
        <v>2613</v>
      </c>
    </row>
    <row r="196" s="2" customFormat="1">
      <c r="A196" s="40"/>
      <c r="B196" s="41"/>
      <c r="C196" s="40"/>
      <c r="D196" s="180" t="s">
        <v>164</v>
      </c>
      <c r="E196" s="40"/>
      <c r="F196" s="181" t="s">
        <v>2614</v>
      </c>
      <c r="G196" s="40"/>
      <c r="H196" s="40"/>
      <c r="I196" s="182"/>
      <c r="J196" s="40"/>
      <c r="K196" s="40"/>
      <c r="L196" s="41"/>
      <c r="M196" s="183"/>
      <c r="N196" s="184"/>
      <c r="O196" s="74"/>
      <c r="P196" s="74"/>
      <c r="Q196" s="74"/>
      <c r="R196" s="74"/>
      <c r="S196" s="74"/>
      <c r="T196" s="75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21" t="s">
        <v>164</v>
      </c>
      <c r="AU196" s="21" t="s">
        <v>82</v>
      </c>
    </row>
    <row r="197" s="13" customFormat="1">
      <c r="A197" s="13"/>
      <c r="B197" s="185"/>
      <c r="C197" s="13"/>
      <c r="D197" s="186" t="s">
        <v>166</v>
      </c>
      <c r="E197" s="187" t="s">
        <v>3</v>
      </c>
      <c r="F197" s="188" t="s">
        <v>195</v>
      </c>
      <c r="G197" s="13"/>
      <c r="H197" s="187" t="s">
        <v>3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166</v>
      </c>
      <c r="AU197" s="187" t="s">
        <v>82</v>
      </c>
      <c r="AV197" s="13" t="s">
        <v>80</v>
      </c>
      <c r="AW197" s="13" t="s">
        <v>34</v>
      </c>
      <c r="AX197" s="13" t="s">
        <v>72</v>
      </c>
      <c r="AY197" s="187" t="s">
        <v>154</v>
      </c>
    </row>
    <row r="198" s="13" customFormat="1">
      <c r="A198" s="13"/>
      <c r="B198" s="185"/>
      <c r="C198" s="13"/>
      <c r="D198" s="186" t="s">
        <v>166</v>
      </c>
      <c r="E198" s="187" t="s">
        <v>3</v>
      </c>
      <c r="F198" s="188" t="s">
        <v>2615</v>
      </c>
      <c r="G198" s="13"/>
      <c r="H198" s="187" t="s">
        <v>3</v>
      </c>
      <c r="I198" s="189"/>
      <c r="J198" s="13"/>
      <c r="K198" s="13"/>
      <c r="L198" s="185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166</v>
      </c>
      <c r="AU198" s="187" t="s">
        <v>82</v>
      </c>
      <c r="AV198" s="13" t="s">
        <v>80</v>
      </c>
      <c r="AW198" s="13" t="s">
        <v>34</v>
      </c>
      <c r="AX198" s="13" t="s">
        <v>72</v>
      </c>
      <c r="AY198" s="187" t="s">
        <v>154</v>
      </c>
    </row>
    <row r="199" s="14" customFormat="1">
      <c r="A199" s="14"/>
      <c r="B199" s="193"/>
      <c r="C199" s="14"/>
      <c r="D199" s="186" t="s">
        <v>166</v>
      </c>
      <c r="E199" s="194" t="s">
        <v>3</v>
      </c>
      <c r="F199" s="195" t="s">
        <v>2616</v>
      </c>
      <c r="G199" s="14"/>
      <c r="H199" s="196">
        <v>30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166</v>
      </c>
      <c r="AU199" s="194" t="s">
        <v>82</v>
      </c>
      <c r="AV199" s="14" t="s">
        <v>82</v>
      </c>
      <c r="AW199" s="14" t="s">
        <v>34</v>
      </c>
      <c r="AX199" s="14" t="s">
        <v>72</v>
      </c>
      <c r="AY199" s="194" t="s">
        <v>154</v>
      </c>
    </row>
    <row r="200" s="13" customFormat="1">
      <c r="A200" s="13"/>
      <c r="B200" s="185"/>
      <c r="C200" s="13"/>
      <c r="D200" s="186" t="s">
        <v>166</v>
      </c>
      <c r="E200" s="187" t="s">
        <v>3</v>
      </c>
      <c r="F200" s="188" t="s">
        <v>2617</v>
      </c>
      <c r="G200" s="13"/>
      <c r="H200" s="187" t="s">
        <v>3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166</v>
      </c>
      <c r="AU200" s="187" t="s">
        <v>82</v>
      </c>
      <c r="AV200" s="13" t="s">
        <v>80</v>
      </c>
      <c r="AW200" s="13" t="s">
        <v>34</v>
      </c>
      <c r="AX200" s="13" t="s">
        <v>72</v>
      </c>
      <c r="AY200" s="187" t="s">
        <v>154</v>
      </c>
    </row>
    <row r="201" s="14" customFormat="1">
      <c r="A201" s="14"/>
      <c r="B201" s="193"/>
      <c r="C201" s="14"/>
      <c r="D201" s="186" t="s">
        <v>166</v>
      </c>
      <c r="E201" s="194" t="s">
        <v>3</v>
      </c>
      <c r="F201" s="195" t="s">
        <v>162</v>
      </c>
      <c r="G201" s="14"/>
      <c r="H201" s="196">
        <v>4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166</v>
      </c>
      <c r="AU201" s="194" t="s">
        <v>82</v>
      </c>
      <c r="AV201" s="14" t="s">
        <v>82</v>
      </c>
      <c r="AW201" s="14" t="s">
        <v>34</v>
      </c>
      <c r="AX201" s="14" t="s">
        <v>72</v>
      </c>
      <c r="AY201" s="194" t="s">
        <v>154</v>
      </c>
    </row>
    <row r="202" s="13" customFormat="1">
      <c r="A202" s="13"/>
      <c r="B202" s="185"/>
      <c r="C202" s="13"/>
      <c r="D202" s="186" t="s">
        <v>166</v>
      </c>
      <c r="E202" s="187" t="s">
        <v>3</v>
      </c>
      <c r="F202" s="188" t="s">
        <v>222</v>
      </c>
      <c r="G202" s="13"/>
      <c r="H202" s="187" t="s">
        <v>3</v>
      </c>
      <c r="I202" s="189"/>
      <c r="J202" s="13"/>
      <c r="K202" s="13"/>
      <c r="L202" s="185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166</v>
      </c>
      <c r="AU202" s="187" t="s">
        <v>82</v>
      </c>
      <c r="AV202" s="13" t="s">
        <v>80</v>
      </c>
      <c r="AW202" s="13" t="s">
        <v>34</v>
      </c>
      <c r="AX202" s="13" t="s">
        <v>72</v>
      </c>
      <c r="AY202" s="187" t="s">
        <v>154</v>
      </c>
    </row>
    <row r="203" s="13" customFormat="1">
      <c r="A203" s="13"/>
      <c r="B203" s="185"/>
      <c r="C203" s="13"/>
      <c r="D203" s="186" t="s">
        <v>166</v>
      </c>
      <c r="E203" s="187" t="s">
        <v>3</v>
      </c>
      <c r="F203" s="188" t="s">
        <v>2615</v>
      </c>
      <c r="G203" s="13"/>
      <c r="H203" s="187" t="s">
        <v>3</v>
      </c>
      <c r="I203" s="189"/>
      <c r="J203" s="13"/>
      <c r="K203" s="13"/>
      <c r="L203" s="185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166</v>
      </c>
      <c r="AU203" s="187" t="s">
        <v>82</v>
      </c>
      <c r="AV203" s="13" t="s">
        <v>80</v>
      </c>
      <c r="AW203" s="13" t="s">
        <v>34</v>
      </c>
      <c r="AX203" s="13" t="s">
        <v>72</v>
      </c>
      <c r="AY203" s="187" t="s">
        <v>154</v>
      </c>
    </row>
    <row r="204" s="14" customFormat="1">
      <c r="A204" s="14"/>
      <c r="B204" s="193"/>
      <c r="C204" s="14"/>
      <c r="D204" s="186" t="s">
        <v>166</v>
      </c>
      <c r="E204" s="194" t="s">
        <v>3</v>
      </c>
      <c r="F204" s="195" t="s">
        <v>2618</v>
      </c>
      <c r="G204" s="14"/>
      <c r="H204" s="196">
        <v>21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166</v>
      </c>
      <c r="AU204" s="194" t="s">
        <v>82</v>
      </c>
      <c r="AV204" s="14" t="s">
        <v>82</v>
      </c>
      <c r="AW204" s="14" t="s">
        <v>34</v>
      </c>
      <c r="AX204" s="14" t="s">
        <v>72</v>
      </c>
      <c r="AY204" s="194" t="s">
        <v>154</v>
      </c>
    </row>
    <row r="205" s="13" customFormat="1">
      <c r="A205" s="13"/>
      <c r="B205" s="185"/>
      <c r="C205" s="13"/>
      <c r="D205" s="186" t="s">
        <v>166</v>
      </c>
      <c r="E205" s="187" t="s">
        <v>3</v>
      </c>
      <c r="F205" s="188" t="s">
        <v>2617</v>
      </c>
      <c r="G205" s="13"/>
      <c r="H205" s="187" t="s">
        <v>3</v>
      </c>
      <c r="I205" s="189"/>
      <c r="J205" s="13"/>
      <c r="K205" s="13"/>
      <c r="L205" s="185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166</v>
      </c>
      <c r="AU205" s="187" t="s">
        <v>82</v>
      </c>
      <c r="AV205" s="13" t="s">
        <v>80</v>
      </c>
      <c r="AW205" s="13" t="s">
        <v>34</v>
      </c>
      <c r="AX205" s="13" t="s">
        <v>72</v>
      </c>
      <c r="AY205" s="187" t="s">
        <v>154</v>
      </c>
    </row>
    <row r="206" s="14" customFormat="1">
      <c r="A206" s="14"/>
      <c r="B206" s="193"/>
      <c r="C206" s="14"/>
      <c r="D206" s="186" t="s">
        <v>166</v>
      </c>
      <c r="E206" s="194" t="s">
        <v>3</v>
      </c>
      <c r="F206" s="195" t="s">
        <v>162</v>
      </c>
      <c r="G206" s="14"/>
      <c r="H206" s="196">
        <v>4</v>
      </c>
      <c r="I206" s="197"/>
      <c r="J206" s="14"/>
      <c r="K206" s="14"/>
      <c r="L206" s="193"/>
      <c r="M206" s="198"/>
      <c r="N206" s="199"/>
      <c r="O206" s="199"/>
      <c r="P206" s="199"/>
      <c r="Q206" s="199"/>
      <c r="R206" s="199"/>
      <c r="S206" s="199"/>
      <c r="T206" s="20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4" t="s">
        <v>166</v>
      </c>
      <c r="AU206" s="194" t="s">
        <v>82</v>
      </c>
      <c r="AV206" s="14" t="s">
        <v>82</v>
      </c>
      <c r="AW206" s="14" t="s">
        <v>34</v>
      </c>
      <c r="AX206" s="14" t="s">
        <v>72</v>
      </c>
      <c r="AY206" s="194" t="s">
        <v>154</v>
      </c>
    </row>
    <row r="207" s="13" customFormat="1">
      <c r="A207" s="13"/>
      <c r="B207" s="185"/>
      <c r="C207" s="13"/>
      <c r="D207" s="186" t="s">
        <v>166</v>
      </c>
      <c r="E207" s="187" t="s">
        <v>3</v>
      </c>
      <c r="F207" s="188" t="s">
        <v>494</v>
      </c>
      <c r="G207" s="13"/>
      <c r="H207" s="187" t="s">
        <v>3</v>
      </c>
      <c r="I207" s="189"/>
      <c r="J207" s="13"/>
      <c r="K207" s="13"/>
      <c r="L207" s="185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166</v>
      </c>
      <c r="AU207" s="187" t="s">
        <v>82</v>
      </c>
      <c r="AV207" s="13" t="s">
        <v>80</v>
      </c>
      <c r="AW207" s="13" t="s">
        <v>34</v>
      </c>
      <c r="AX207" s="13" t="s">
        <v>72</v>
      </c>
      <c r="AY207" s="187" t="s">
        <v>154</v>
      </c>
    </row>
    <row r="208" s="13" customFormat="1">
      <c r="A208" s="13"/>
      <c r="B208" s="185"/>
      <c r="C208" s="13"/>
      <c r="D208" s="186" t="s">
        <v>166</v>
      </c>
      <c r="E208" s="187" t="s">
        <v>3</v>
      </c>
      <c r="F208" s="188" t="s">
        <v>2615</v>
      </c>
      <c r="G208" s="13"/>
      <c r="H208" s="187" t="s">
        <v>3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166</v>
      </c>
      <c r="AU208" s="187" t="s">
        <v>82</v>
      </c>
      <c r="AV208" s="13" t="s">
        <v>80</v>
      </c>
      <c r="AW208" s="13" t="s">
        <v>34</v>
      </c>
      <c r="AX208" s="13" t="s">
        <v>72</v>
      </c>
      <c r="AY208" s="187" t="s">
        <v>154</v>
      </c>
    </row>
    <row r="209" s="14" customFormat="1">
      <c r="A209" s="14"/>
      <c r="B209" s="193"/>
      <c r="C209" s="14"/>
      <c r="D209" s="186" t="s">
        <v>166</v>
      </c>
      <c r="E209" s="194" t="s">
        <v>3</v>
      </c>
      <c r="F209" s="195" t="s">
        <v>2619</v>
      </c>
      <c r="G209" s="14"/>
      <c r="H209" s="196">
        <v>11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166</v>
      </c>
      <c r="AU209" s="194" t="s">
        <v>82</v>
      </c>
      <c r="AV209" s="14" t="s">
        <v>82</v>
      </c>
      <c r="AW209" s="14" t="s">
        <v>34</v>
      </c>
      <c r="AX209" s="14" t="s">
        <v>72</v>
      </c>
      <c r="AY209" s="194" t="s">
        <v>154</v>
      </c>
    </row>
    <row r="210" s="15" customFormat="1">
      <c r="A210" s="15"/>
      <c r="B210" s="201"/>
      <c r="C210" s="15"/>
      <c r="D210" s="186" t="s">
        <v>166</v>
      </c>
      <c r="E210" s="202" t="s">
        <v>3</v>
      </c>
      <c r="F210" s="203" t="s">
        <v>171</v>
      </c>
      <c r="G210" s="15"/>
      <c r="H210" s="204">
        <v>70</v>
      </c>
      <c r="I210" s="205"/>
      <c r="J210" s="15"/>
      <c r="K210" s="15"/>
      <c r="L210" s="201"/>
      <c r="M210" s="206"/>
      <c r="N210" s="207"/>
      <c r="O210" s="207"/>
      <c r="P210" s="207"/>
      <c r="Q210" s="207"/>
      <c r="R210" s="207"/>
      <c r="S210" s="207"/>
      <c r="T210" s="20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02" t="s">
        <v>166</v>
      </c>
      <c r="AU210" s="202" t="s">
        <v>82</v>
      </c>
      <c r="AV210" s="15" t="s">
        <v>162</v>
      </c>
      <c r="AW210" s="15" t="s">
        <v>34</v>
      </c>
      <c r="AX210" s="15" t="s">
        <v>80</v>
      </c>
      <c r="AY210" s="202" t="s">
        <v>154</v>
      </c>
    </row>
    <row r="211" s="2" customFormat="1" ht="16.5" customHeight="1">
      <c r="A211" s="40"/>
      <c r="B211" s="166"/>
      <c r="C211" s="222" t="s">
        <v>415</v>
      </c>
      <c r="D211" s="222" t="s">
        <v>817</v>
      </c>
      <c r="E211" s="223" t="s">
        <v>2620</v>
      </c>
      <c r="F211" s="224" t="s">
        <v>2621</v>
      </c>
      <c r="G211" s="225" t="s">
        <v>160</v>
      </c>
      <c r="H211" s="226">
        <v>77</v>
      </c>
      <c r="I211" s="227"/>
      <c r="J211" s="228">
        <f>ROUND(I211*H211,2)</f>
        <v>0</v>
      </c>
      <c r="K211" s="224" t="s">
        <v>161</v>
      </c>
      <c r="L211" s="229"/>
      <c r="M211" s="230" t="s">
        <v>3</v>
      </c>
      <c r="N211" s="231" t="s">
        <v>43</v>
      </c>
      <c r="O211" s="74"/>
      <c r="P211" s="176">
        <f>O211*H211</f>
        <v>0</v>
      </c>
      <c r="Q211" s="176">
        <v>0.00012</v>
      </c>
      <c r="R211" s="176">
        <f>Q211*H211</f>
        <v>0.0092399999999999999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495</v>
      </c>
      <c r="AT211" s="178" t="s">
        <v>817</v>
      </c>
      <c r="AU211" s="178" t="s">
        <v>82</v>
      </c>
      <c r="AY211" s="21" t="s">
        <v>154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1" t="s">
        <v>80</v>
      </c>
      <c r="BK211" s="179">
        <f>ROUND(I211*H211,2)</f>
        <v>0</v>
      </c>
      <c r="BL211" s="21" t="s">
        <v>322</v>
      </c>
      <c r="BM211" s="178" t="s">
        <v>2622</v>
      </c>
    </row>
    <row r="212" s="14" customFormat="1">
      <c r="A212" s="14"/>
      <c r="B212" s="193"/>
      <c r="C212" s="14"/>
      <c r="D212" s="186" t="s">
        <v>166</v>
      </c>
      <c r="E212" s="14"/>
      <c r="F212" s="195" t="s">
        <v>2623</v>
      </c>
      <c r="G212" s="14"/>
      <c r="H212" s="196">
        <v>77</v>
      </c>
      <c r="I212" s="197"/>
      <c r="J212" s="14"/>
      <c r="K212" s="14"/>
      <c r="L212" s="193"/>
      <c r="M212" s="198"/>
      <c r="N212" s="199"/>
      <c r="O212" s="199"/>
      <c r="P212" s="199"/>
      <c r="Q212" s="199"/>
      <c r="R212" s="199"/>
      <c r="S212" s="199"/>
      <c r="T212" s="20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4" t="s">
        <v>166</v>
      </c>
      <c r="AU212" s="194" t="s">
        <v>82</v>
      </c>
      <c r="AV212" s="14" t="s">
        <v>82</v>
      </c>
      <c r="AW212" s="14" t="s">
        <v>4</v>
      </c>
      <c r="AX212" s="14" t="s">
        <v>80</v>
      </c>
      <c r="AY212" s="194" t="s">
        <v>154</v>
      </c>
    </row>
    <row r="213" s="2" customFormat="1" ht="24.15" customHeight="1">
      <c r="A213" s="40"/>
      <c r="B213" s="166"/>
      <c r="C213" s="167" t="s">
        <v>432</v>
      </c>
      <c r="D213" s="167" t="s">
        <v>157</v>
      </c>
      <c r="E213" s="168" t="s">
        <v>2624</v>
      </c>
      <c r="F213" s="169" t="s">
        <v>2625</v>
      </c>
      <c r="G213" s="170" t="s">
        <v>160</v>
      </c>
      <c r="H213" s="171">
        <v>319</v>
      </c>
      <c r="I213" s="172"/>
      <c r="J213" s="173">
        <f>ROUND(I213*H213,2)</f>
        <v>0</v>
      </c>
      <c r="K213" s="169" t="s">
        <v>2524</v>
      </c>
      <c r="L213" s="41"/>
      <c r="M213" s="174" t="s">
        <v>3</v>
      </c>
      <c r="N213" s="175" t="s">
        <v>43</v>
      </c>
      <c r="O213" s="74"/>
      <c r="P213" s="176">
        <f>O213*H213</f>
        <v>0</v>
      </c>
      <c r="Q213" s="176">
        <v>0.00042999999999999999</v>
      </c>
      <c r="R213" s="176">
        <f>Q213*H213</f>
        <v>0.13716999999999999</v>
      </c>
      <c r="S213" s="176">
        <v>0</v>
      </c>
      <c r="T213" s="17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78" t="s">
        <v>322</v>
      </c>
      <c r="AT213" s="178" t="s">
        <v>157</v>
      </c>
      <c r="AU213" s="178" t="s">
        <v>82</v>
      </c>
      <c r="AY213" s="21" t="s">
        <v>154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1" t="s">
        <v>80</v>
      </c>
      <c r="BK213" s="179">
        <f>ROUND(I213*H213,2)</f>
        <v>0</v>
      </c>
      <c r="BL213" s="21" t="s">
        <v>322</v>
      </c>
      <c r="BM213" s="178" t="s">
        <v>2626</v>
      </c>
    </row>
    <row r="214" s="2" customFormat="1">
      <c r="A214" s="40"/>
      <c r="B214" s="41"/>
      <c r="C214" s="40"/>
      <c r="D214" s="180" t="s">
        <v>164</v>
      </c>
      <c r="E214" s="40"/>
      <c r="F214" s="181" t="s">
        <v>2627</v>
      </c>
      <c r="G214" s="40"/>
      <c r="H214" s="40"/>
      <c r="I214" s="182"/>
      <c r="J214" s="40"/>
      <c r="K214" s="40"/>
      <c r="L214" s="41"/>
      <c r="M214" s="183"/>
      <c r="N214" s="184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1" t="s">
        <v>164</v>
      </c>
      <c r="AU214" s="21" t="s">
        <v>82</v>
      </c>
    </row>
    <row r="215" s="13" customFormat="1">
      <c r="A215" s="13"/>
      <c r="B215" s="185"/>
      <c r="C215" s="13"/>
      <c r="D215" s="186" t="s">
        <v>166</v>
      </c>
      <c r="E215" s="187" t="s">
        <v>3</v>
      </c>
      <c r="F215" s="188" t="s">
        <v>195</v>
      </c>
      <c r="G215" s="13"/>
      <c r="H215" s="187" t="s">
        <v>3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166</v>
      </c>
      <c r="AU215" s="187" t="s">
        <v>82</v>
      </c>
      <c r="AV215" s="13" t="s">
        <v>80</v>
      </c>
      <c r="AW215" s="13" t="s">
        <v>34</v>
      </c>
      <c r="AX215" s="13" t="s">
        <v>72</v>
      </c>
      <c r="AY215" s="187" t="s">
        <v>154</v>
      </c>
    </row>
    <row r="216" s="13" customFormat="1">
      <c r="A216" s="13"/>
      <c r="B216" s="185"/>
      <c r="C216" s="13"/>
      <c r="D216" s="186" t="s">
        <v>166</v>
      </c>
      <c r="E216" s="187" t="s">
        <v>3</v>
      </c>
      <c r="F216" s="188" t="s">
        <v>2628</v>
      </c>
      <c r="G216" s="13"/>
      <c r="H216" s="187" t="s">
        <v>3</v>
      </c>
      <c r="I216" s="189"/>
      <c r="J216" s="13"/>
      <c r="K216" s="13"/>
      <c r="L216" s="185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166</v>
      </c>
      <c r="AU216" s="187" t="s">
        <v>82</v>
      </c>
      <c r="AV216" s="13" t="s">
        <v>80</v>
      </c>
      <c r="AW216" s="13" t="s">
        <v>34</v>
      </c>
      <c r="AX216" s="13" t="s">
        <v>72</v>
      </c>
      <c r="AY216" s="187" t="s">
        <v>154</v>
      </c>
    </row>
    <row r="217" s="14" customFormat="1">
      <c r="A217" s="14"/>
      <c r="B217" s="193"/>
      <c r="C217" s="14"/>
      <c r="D217" s="186" t="s">
        <v>166</v>
      </c>
      <c r="E217" s="194" t="s">
        <v>3</v>
      </c>
      <c r="F217" s="195" t="s">
        <v>2629</v>
      </c>
      <c r="G217" s="14"/>
      <c r="H217" s="196">
        <v>70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166</v>
      </c>
      <c r="AU217" s="194" t="s">
        <v>82</v>
      </c>
      <c r="AV217" s="14" t="s">
        <v>82</v>
      </c>
      <c r="AW217" s="14" t="s">
        <v>34</v>
      </c>
      <c r="AX217" s="14" t="s">
        <v>72</v>
      </c>
      <c r="AY217" s="194" t="s">
        <v>154</v>
      </c>
    </row>
    <row r="218" s="13" customFormat="1">
      <c r="A218" s="13"/>
      <c r="B218" s="185"/>
      <c r="C218" s="13"/>
      <c r="D218" s="186" t="s">
        <v>166</v>
      </c>
      <c r="E218" s="187" t="s">
        <v>3</v>
      </c>
      <c r="F218" s="188" t="s">
        <v>2630</v>
      </c>
      <c r="G218" s="13"/>
      <c r="H218" s="187" t="s">
        <v>3</v>
      </c>
      <c r="I218" s="189"/>
      <c r="J218" s="13"/>
      <c r="K218" s="13"/>
      <c r="L218" s="185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166</v>
      </c>
      <c r="AU218" s="187" t="s">
        <v>82</v>
      </c>
      <c r="AV218" s="13" t="s">
        <v>80</v>
      </c>
      <c r="AW218" s="13" t="s">
        <v>34</v>
      </c>
      <c r="AX218" s="13" t="s">
        <v>72</v>
      </c>
      <c r="AY218" s="187" t="s">
        <v>154</v>
      </c>
    </row>
    <row r="219" s="14" customFormat="1">
      <c r="A219" s="14"/>
      <c r="B219" s="193"/>
      <c r="C219" s="14"/>
      <c r="D219" s="186" t="s">
        <v>166</v>
      </c>
      <c r="E219" s="194" t="s">
        <v>3</v>
      </c>
      <c r="F219" s="195" t="s">
        <v>2631</v>
      </c>
      <c r="G219" s="14"/>
      <c r="H219" s="196">
        <v>61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166</v>
      </c>
      <c r="AU219" s="194" t="s">
        <v>82</v>
      </c>
      <c r="AV219" s="14" t="s">
        <v>82</v>
      </c>
      <c r="AW219" s="14" t="s">
        <v>34</v>
      </c>
      <c r="AX219" s="14" t="s">
        <v>72</v>
      </c>
      <c r="AY219" s="194" t="s">
        <v>154</v>
      </c>
    </row>
    <row r="220" s="13" customFormat="1">
      <c r="A220" s="13"/>
      <c r="B220" s="185"/>
      <c r="C220" s="13"/>
      <c r="D220" s="186" t="s">
        <v>166</v>
      </c>
      <c r="E220" s="187" t="s">
        <v>3</v>
      </c>
      <c r="F220" s="188" t="s">
        <v>2617</v>
      </c>
      <c r="G220" s="13"/>
      <c r="H220" s="187" t="s">
        <v>3</v>
      </c>
      <c r="I220" s="189"/>
      <c r="J220" s="13"/>
      <c r="K220" s="13"/>
      <c r="L220" s="185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166</v>
      </c>
      <c r="AU220" s="187" t="s">
        <v>82</v>
      </c>
      <c r="AV220" s="13" t="s">
        <v>80</v>
      </c>
      <c r="AW220" s="13" t="s">
        <v>34</v>
      </c>
      <c r="AX220" s="13" t="s">
        <v>72</v>
      </c>
      <c r="AY220" s="187" t="s">
        <v>154</v>
      </c>
    </row>
    <row r="221" s="14" customFormat="1">
      <c r="A221" s="14"/>
      <c r="B221" s="193"/>
      <c r="C221" s="14"/>
      <c r="D221" s="186" t="s">
        <v>166</v>
      </c>
      <c r="E221" s="194" t="s">
        <v>3</v>
      </c>
      <c r="F221" s="195" t="s">
        <v>2632</v>
      </c>
      <c r="G221" s="14"/>
      <c r="H221" s="196">
        <v>8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166</v>
      </c>
      <c r="AU221" s="194" t="s">
        <v>82</v>
      </c>
      <c r="AV221" s="14" t="s">
        <v>82</v>
      </c>
      <c r="AW221" s="14" t="s">
        <v>34</v>
      </c>
      <c r="AX221" s="14" t="s">
        <v>72</v>
      </c>
      <c r="AY221" s="194" t="s">
        <v>154</v>
      </c>
    </row>
    <row r="222" s="13" customFormat="1">
      <c r="A222" s="13"/>
      <c r="B222" s="185"/>
      <c r="C222" s="13"/>
      <c r="D222" s="186" t="s">
        <v>166</v>
      </c>
      <c r="E222" s="187" t="s">
        <v>3</v>
      </c>
      <c r="F222" s="188" t="s">
        <v>222</v>
      </c>
      <c r="G222" s="13"/>
      <c r="H222" s="187" t="s">
        <v>3</v>
      </c>
      <c r="I222" s="189"/>
      <c r="J222" s="13"/>
      <c r="K222" s="13"/>
      <c r="L222" s="185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166</v>
      </c>
      <c r="AU222" s="187" t="s">
        <v>82</v>
      </c>
      <c r="AV222" s="13" t="s">
        <v>80</v>
      </c>
      <c r="AW222" s="13" t="s">
        <v>34</v>
      </c>
      <c r="AX222" s="13" t="s">
        <v>72</v>
      </c>
      <c r="AY222" s="187" t="s">
        <v>154</v>
      </c>
    </row>
    <row r="223" s="13" customFormat="1">
      <c r="A223" s="13"/>
      <c r="B223" s="185"/>
      <c r="C223" s="13"/>
      <c r="D223" s="186" t="s">
        <v>166</v>
      </c>
      <c r="E223" s="187" t="s">
        <v>3</v>
      </c>
      <c r="F223" s="188" t="s">
        <v>2628</v>
      </c>
      <c r="G223" s="13"/>
      <c r="H223" s="187" t="s">
        <v>3</v>
      </c>
      <c r="I223" s="189"/>
      <c r="J223" s="13"/>
      <c r="K223" s="13"/>
      <c r="L223" s="185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166</v>
      </c>
      <c r="AU223" s="187" t="s">
        <v>82</v>
      </c>
      <c r="AV223" s="13" t="s">
        <v>80</v>
      </c>
      <c r="AW223" s="13" t="s">
        <v>34</v>
      </c>
      <c r="AX223" s="13" t="s">
        <v>72</v>
      </c>
      <c r="AY223" s="187" t="s">
        <v>154</v>
      </c>
    </row>
    <row r="224" s="14" customFormat="1">
      <c r="A224" s="14"/>
      <c r="B224" s="193"/>
      <c r="C224" s="14"/>
      <c r="D224" s="186" t="s">
        <v>166</v>
      </c>
      <c r="E224" s="194" t="s">
        <v>3</v>
      </c>
      <c r="F224" s="195" t="s">
        <v>2633</v>
      </c>
      <c r="G224" s="14"/>
      <c r="H224" s="196">
        <v>62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166</v>
      </c>
      <c r="AU224" s="194" t="s">
        <v>82</v>
      </c>
      <c r="AV224" s="14" t="s">
        <v>82</v>
      </c>
      <c r="AW224" s="14" t="s">
        <v>34</v>
      </c>
      <c r="AX224" s="14" t="s">
        <v>72</v>
      </c>
      <c r="AY224" s="194" t="s">
        <v>154</v>
      </c>
    </row>
    <row r="225" s="13" customFormat="1">
      <c r="A225" s="13"/>
      <c r="B225" s="185"/>
      <c r="C225" s="13"/>
      <c r="D225" s="186" t="s">
        <v>166</v>
      </c>
      <c r="E225" s="187" t="s">
        <v>3</v>
      </c>
      <c r="F225" s="188" t="s">
        <v>2630</v>
      </c>
      <c r="G225" s="13"/>
      <c r="H225" s="187" t="s">
        <v>3</v>
      </c>
      <c r="I225" s="189"/>
      <c r="J225" s="13"/>
      <c r="K225" s="13"/>
      <c r="L225" s="185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166</v>
      </c>
      <c r="AU225" s="187" t="s">
        <v>82</v>
      </c>
      <c r="AV225" s="13" t="s">
        <v>80</v>
      </c>
      <c r="AW225" s="13" t="s">
        <v>34</v>
      </c>
      <c r="AX225" s="13" t="s">
        <v>72</v>
      </c>
      <c r="AY225" s="187" t="s">
        <v>154</v>
      </c>
    </row>
    <row r="226" s="14" customFormat="1">
      <c r="A226" s="14"/>
      <c r="B226" s="193"/>
      <c r="C226" s="14"/>
      <c r="D226" s="186" t="s">
        <v>166</v>
      </c>
      <c r="E226" s="194" t="s">
        <v>3</v>
      </c>
      <c r="F226" s="195" t="s">
        <v>2634</v>
      </c>
      <c r="G226" s="14"/>
      <c r="H226" s="196">
        <v>53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166</v>
      </c>
      <c r="AU226" s="194" t="s">
        <v>82</v>
      </c>
      <c r="AV226" s="14" t="s">
        <v>82</v>
      </c>
      <c r="AW226" s="14" t="s">
        <v>34</v>
      </c>
      <c r="AX226" s="14" t="s">
        <v>72</v>
      </c>
      <c r="AY226" s="194" t="s">
        <v>154</v>
      </c>
    </row>
    <row r="227" s="13" customFormat="1">
      <c r="A227" s="13"/>
      <c r="B227" s="185"/>
      <c r="C227" s="13"/>
      <c r="D227" s="186" t="s">
        <v>166</v>
      </c>
      <c r="E227" s="187" t="s">
        <v>3</v>
      </c>
      <c r="F227" s="188" t="s">
        <v>2617</v>
      </c>
      <c r="G227" s="13"/>
      <c r="H227" s="187" t="s">
        <v>3</v>
      </c>
      <c r="I227" s="189"/>
      <c r="J227" s="13"/>
      <c r="K227" s="13"/>
      <c r="L227" s="185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166</v>
      </c>
      <c r="AU227" s="187" t="s">
        <v>82</v>
      </c>
      <c r="AV227" s="13" t="s">
        <v>80</v>
      </c>
      <c r="AW227" s="13" t="s">
        <v>34</v>
      </c>
      <c r="AX227" s="13" t="s">
        <v>72</v>
      </c>
      <c r="AY227" s="187" t="s">
        <v>154</v>
      </c>
    </row>
    <row r="228" s="14" customFormat="1">
      <c r="A228" s="14"/>
      <c r="B228" s="193"/>
      <c r="C228" s="14"/>
      <c r="D228" s="186" t="s">
        <v>166</v>
      </c>
      <c r="E228" s="194" t="s">
        <v>3</v>
      </c>
      <c r="F228" s="195" t="s">
        <v>2632</v>
      </c>
      <c r="G228" s="14"/>
      <c r="H228" s="196">
        <v>8</v>
      </c>
      <c r="I228" s="197"/>
      <c r="J228" s="14"/>
      <c r="K228" s="14"/>
      <c r="L228" s="193"/>
      <c r="M228" s="198"/>
      <c r="N228" s="199"/>
      <c r="O228" s="199"/>
      <c r="P228" s="199"/>
      <c r="Q228" s="199"/>
      <c r="R228" s="199"/>
      <c r="S228" s="199"/>
      <c r="T228" s="20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4" t="s">
        <v>166</v>
      </c>
      <c r="AU228" s="194" t="s">
        <v>82</v>
      </c>
      <c r="AV228" s="14" t="s">
        <v>82</v>
      </c>
      <c r="AW228" s="14" t="s">
        <v>34</v>
      </c>
      <c r="AX228" s="14" t="s">
        <v>72</v>
      </c>
      <c r="AY228" s="194" t="s">
        <v>154</v>
      </c>
    </row>
    <row r="229" s="13" customFormat="1">
      <c r="A229" s="13"/>
      <c r="B229" s="185"/>
      <c r="C229" s="13"/>
      <c r="D229" s="186" t="s">
        <v>166</v>
      </c>
      <c r="E229" s="187" t="s">
        <v>3</v>
      </c>
      <c r="F229" s="188" t="s">
        <v>494</v>
      </c>
      <c r="G229" s="13"/>
      <c r="H229" s="187" t="s">
        <v>3</v>
      </c>
      <c r="I229" s="189"/>
      <c r="J229" s="13"/>
      <c r="K229" s="13"/>
      <c r="L229" s="185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166</v>
      </c>
      <c r="AU229" s="187" t="s">
        <v>82</v>
      </c>
      <c r="AV229" s="13" t="s">
        <v>80</v>
      </c>
      <c r="AW229" s="13" t="s">
        <v>34</v>
      </c>
      <c r="AX229" s="13" t="s">
        <v>72</v>
      </c>
      <c r="AY229" s="187" t="s">
        <v>154</v>
      </c>
    </row>
    <row r="230" s="13" customFormat="1">
      <c r="A230" s="13"/>
      <c r="B230" s="185"/>
      <c r="C230" s="13"/>
      <c r="D230" s="186" t="s">
        <v>166</v>
      </c>
      <c r="E230" s="187" t="s">
        <v>3</v>
      </c>
      <c r="F230" s="188" t="s">
        <v>2628</v>
      </c>
      <c r="G230" s="13"/>
      <c r="H230" s="187" t="s">
        <v>3</v>
      </c>
      <c r="I230" s="189"/>
      <c r="J230" s="13"/>
      <c r="K230" s="13"/>
      <c r="L230" s="185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166</v>
      </c>
      <c r="AU230" s="187" t="s">
        <v>82</v>
      </c>
      <c r="AV230" s="13" t="s">
        <v>80</v>
      </c>
      <c r="AW230" s="13" t="s">
        <v>34</v>
      </c>
      <c r="AX230" s="13" t="s">
        <v>72</v>
      </c>
      <c r="AY230" s="187" t="s">
        <v>154</v>
      </c>
    </row>
    <row r="231" s="14" customFormat="1">
      <c r="A231" s="14"/>
      <c r="B231" s="193"/>
      <c r="C231" s="14"/>
      <c r="D231" s="186" t="s">
        <v>166</v>
      </c>
      <c r="E231" s="194" t="s">
        <v>3</v>
      </c>
      <c r="F231" s="195" t="s">
        <v>2635</v>
      </c>
      <c r="G231" s="14"/>
      <c r="H231" s="196">
        <v>32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166</v>
      </c>
      <c r="AU231" s="194" t="s">
        <v>82</v>
      </c>
      <c r="AV231" s="14" t="s">
        <v>82</v>
      </c>
      <c r="AW231" s="14" t="s">
        <v>34</v>
      </c>
      <c r="AX231" s="14" t="s">
        <v>72</v>
      </c>
      <c r="AY231" s="194" t="s">
        <v>154</v>
      </c>
    </row>
    <row r="232" s="13" customFormat="1">
      <c r="A232" s="13"/>
      <c r="B232" s="185"/>
      <c r="C232" s="13"/>
      <c r="D232" s="186" t="s">
        <v>166</v>
      </c>
      <c r="E232" s="187" t="s">
        <v>3</v>
      </c>
      <c r="F232" s="188" t="s">
        <v>2630</v>
      </c>
      <c r="G232" s="13"/>
      <c r="H232" s="187" t="s">
        <v>3</v>
      </c>
      <c r="I232" s="189"/>
      <c r="J232" s="13"/>
      <c r="K232" s="13"/>
      <c r="L232" s="185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166</v>
      </c>
      <c r="AU232" s="187" t="s">
        <v>82</v>
      </c>
      <c r="AV232" s="13" t="s">
        <v>80</v>
      </c>
      <c r="AW232" s="13" t="s">
        <v>34</v>
      </c>
      <c r="AX232" s="13" t="s">
        <v>72</v>
      </c>
      <c r="AY232" s="187" t="s">
        <v>154</v>
      </c>
    </row>
    <row r="233" s="14" customFormat="1">
      <c r="A233" s="14"/>
      <c r="B233" s="193"/>
      <c r="C233" s="14"/>
      <c r="D233" s="186" t="s">
        <v>166</v>
      </c>
      <c r="E233" s="194" t="s">
        <v>3</v>
      </c>
      <c r="F233" s="195" t="s">
        <v>2636</v>
      </c>
      <c r="G233" s="14"/>
      <c r="H233" s="196">
        <v>25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166</v>
      </c>
      <c r="AU233" s="194" t="s">
        <v>82</v>
      </c>
      <c r="AV233" s="14" t="s">
        <v>82</v>
      </c>
      <c r="AW233" s="14" t="s">
        <v>34</v>
      </c>
      <c r="AX233" s="14" t="s">
        <v>72</v>
      </c>
      <c r="AY233" s="194" t="s">
        <v>154</v>
      </c>
    </row>
    <row r="234" s="15" customFormat="1">
      <c r="A234" s="15"/>
      <c r="B234" s="201"/>
      <c r="C234" s="15"/>
      <c r="D234" s="186" t="s">
        <v>166</v>
      </c>
      <c r="E234" s="202" t="s">
        <v>3</v>
      </c>
      <c r="F234" s="203" t="s">
        <v>171</v>
      </c>
      <c r="G234" s="15"/>
      <c r="H234" s="204">
        <v>319</v>
      </c>
      <c r="I234" s="205"/>
      <c r="J234" s="15"/>
      <c r="K234" s="15"/>
      <c r="L234" s="201"/>
      <c r="M234" s="206"/>
      <c r="N234" s="207"/>
      <c r="O234" s="207"/>
      <c r="P234" s="207"/>
      <c r="Q234" s="207"/>
      <c r="R234" s="207"/>
      <c r="S234" s="207"/>
      <c r="T234" s="20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2" t="s">
        <v>166</v>
      </c>
      <c r="AU234" s="202" t="s">
        <v>82</v>
      </c>
      <c r="AV234" s="15" t="s">
        <v>162</v>
      </c>
      <c r="AW234" s="15" t="s">
        <v>34</v>
      </c>
      <c r="AX234" s="15" t="s">
        <v>80</v>
      </c>
      <c r="AY234" s="202" t="s">
        <v>154</v>
      </c>
    </row>
    <row r="235" s="2" customFormat="1" ht="16.5" customHeight="1">
      <c r="A235" s="40"/>
      <c r="B235" s="166"/>
      <c r="C235" s="222" t="s">
        <v>438</v>
      </c>
      <c r="D235" s="222" t="s">
        <v>817</v>
      </c>
      <c r="E235" s="223" t="s">
        <v>2637</v>
      </c>
      <c r="F235" s="224" t="s">
        <v>2638</v>
      </c>
      <c r="G235" s="225" t="s">
        <v>160</v>
      </c>
      <c r="H235" s="226">
        <v>350.89999999999998</v>
      </c>
      <c r="I235" s="227"/>
      <c r="J235" s="228">
        <f>ROUND(I235*H235,2)</f>
        <v>0</v>
      </c>
      <c r="K235" s="224" t="s">
        <v>161</v>
      </c>
      <c r="L235" s="229"/>
      <c r="M235" s="230" t="s">
        <v>3</v>
      </c>
      <c r="N235" s="231" t="s">
        <v>43</v>
      </c>
      <c r="O235" s="74"/>
      <c r="P235" s="176">
        <f>O235*H235</f>
        <v>0</v>
      </c>
      <c r="Q235" s="176">
        <v>0.00016000000000000001</v>
      </c>
      <c r="R235" s="176">
        <f>Q235*H235</f>
        <v>0.056143999999999999</v>
      </c>
      <c r="S235" s="176">
        <v>0</v>
      </c>
      <c r="T235" s="17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78" t="s">
        <v>495</v>
      </c>
      <c r="AT235" s="178" t="s">
        <v>817</v>
      </c>
      <c r="AU235" s="178" t="s">
        <v>82</v>
      </c>
      <c r="AY235" s="21" t="s">
        <v>154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21" t="s">
        <v>80</v>
      </c>
      <c r="BK235" s="179">
        <f>ROUND(I235*H235,2)</f>
        <v>0</v>
      </c>
      <c r="BL235" s="21" t="s">
        <v>322</v>
      </c>
      <c r="BM235" s="178" t="s">
        <v>2639</v>
      </c>
    </row>
    <row r="236" s="14" customFormat="1">
      <c r="A236" s="14"/>
      <c r="B236" s="193"/>
      <c r="C236" s="14"/>
      <c r="D236" s="186" t="s">
        <v>166</v>
      </c>
      <c r="E236" s="14"/>
      <c r="F236" s="195" t="s">
        <v>2640</v>
      </c>
      <c r="G236" s="14"/>
      <c r="H236" s="196">
        <v>350.89999999999998</v>
      </c>
      <c r="I236" s="197"/>
      <c r="J236" s="14"/>
      <c r="K236" s="14"/>
      <c r="L236" s="193"/>
      <c r="M236" s="198"/>
      <c r="N236" s="199"/>
      <c r="O236" s="199"/>
      <c r="P236" s="199"/>
      <c r="Q236" s="199"/>
      <c r="R236" s="199"/>
      <c r="S236" s="199"/>
      <c r="T236" s="20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4" t="s">
        <v>166</v>
      </c>
      <c r="AU236" s="194" t="s">
        <v>82</v>
      </c>
      <c r="AV236" s="14" t="s">
        <v>82</v>
      </c>
      <c r="AW236" s="14" t="s">
        <v>4</v>
      </c>
      <c r="AX236" s="14" t="s">
        <v>80</v>
      </c>
      <c r="AY236" s="194" t="s">
        <v>154</v>
      </c>
    </row>
    <row r="237" s="2" customFormat="1" ht="55.5" customHeight="1">
      <c r="A237" s="40"/>
      <c r="B237" s="166"/>
      <c r="C237" s="167" t="s">
        <v>443</v>
      </c>
      <c r="D237" s="167" t="s">
        <v>157</v>
      </c>
      <c r="E237" s="168" t="s">
        <v>2641</v>
      </c>
      <c r="F237" s="169" t="s">
        <v>2642</v>
      </c>
      <c r="G237" s="170" t="s">
        <v>160</v>
      </c>
      <c r="H237" s="171">
        <v>70</v>
      </c>
      <c r="I237" s="172"/>
      <c r="J237" s="173">
        <f>ROUND(I237*H237,2)</f>
        <v>0</v>
      </c>
      <c r="K237" s="169" t="s">
        <v>161</v>
      </c>
      <c r="L237" s="41"/>
      <c r="M237" s="174" t="s">
        <v>3</v>
      </c>
      <c r="N237" s="175" t="s">
        <v>43</v>
      </c>
      <c r="O237" s="74"/>
      <c r="P237" s="176">
        <f>O237*H237</f>
        <v>0</v>
      </c>
      <c r="Q237" s="176">
        <v>0.00034000000000000002</v>
      </c>
      <c r="R237" s="176">
        <f>Q237*H237</f>
        <v>0.023800000000000002</v>
      </c>
      <c r="S237" s="176">
        <v>0</v>
      </c>
      <c r="T237" s="17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8" t="s">
        <v>322</v>
      </c>
      <c r="AT237" s="178" t="s">
        <v>157</v>
      </c>
      <c r="AU237" s="178" t="s">
        <v>82</v>
      </c>
      <c r="AY237" s="21" t="s">
        <v>154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1" t="s">
        <v>80</v>
      </c>
      <c r="BK237" s="179">
        <f>ROUND(I237*H237,2)</f>
        <v>0</v>
      </c>
      <c r="BL237" s="21" t="s">
        <v>322</v>
      </c>
      <c r="BM237" s="178" t="s">
        <v>2643</v>
      </c>
    </row>
    <row r="238" s="2" customFormat="1">
      <c r="A238" s="40"/>
      <c r="B238" s="41"/>
      <c r="C238" s="40"/>
      <c r="D238" s="180" t="s">
        <v>164</v>
      </c>
      <c r="E238" s="40"/>
      <c r="F238" s="181" t="s">
        <v>2644</v>
      </c>
      <c r="G238" s="40"/>
      <c r="H238" s="40"/>
      <c r="I238" s="182"/>
      <c r="J238" s="40"/>
      <c r="K238" s="40"/>
      <c r="L238" s="41"/>
      <c r="M238" s="183"/>
      <c r="N238" s="184"/>
      <c r="O238" s="74"/>
      <c r="P238" s="74"/>
      <c r="Q238" s="74"/>
      <c r="R238" s="74"/>
      <c r="S238" s="74"/>
      <c r="T238" s="75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21" t="s">
        <v>164</v>
      </c>
      <c r="AU238" s="21" t="s">
        <v>82</v>
      </c>
    </row>
    <row r="239" s="2" customFormat="1" ht="55.5" customHeight="1">
      <c r="A239" s="40"/>
      <c r="B239" s="166"/>
      <c r="C239" s="167" t="s">
        <v>449</v>
      </c>
      <c r="D239" s="167" t="s">
        <v>157</v>
      </c>
      <c r="E239" s="168" t="s">
        <v>2645</v>
      </c>
      <c r="F239" s="169" t="s">
        <v>2646</v>
      </c>
      <c r="G239" s="170" t="s">
        <v>160</v>
      </c>
      <c r="H239" s="171">
        <v>319</v>
      </c>
      <c r="I239" s="172"/>
      <c r="J239" s="173">
        <f>ROUND(I239*H239,2)</f>
        <v>0</v>
      </c>
      <c r="K239" s="169" t="s">
        <v>2524</v>
      </c>
      <c r="L239" s="41"/>
      <c r="M239" s="174" t="s">
        <v>3</v>
      </c>
      <c r="N239" s="175" t="s">
        <v>43</v>
      </c>
      <c r="O239" s="74"/>
      <c r="P239" s="176">
        <f>O239*H239</f>
        <v>0</v>
      </c>
      <c r="Q239" s="176">
        <v>9.0000000000000006E-05</v>
      </c>
      <c r="R239" s="176">
        <f>Q239*H239</f>
        <v>0.028710000000000003</v>
      </c>
      <c r="S239" s="176">
        <v>0</v>
      </c>
      <c r="T239" s="17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178" t="s">
        <v>322</v>
      </c>
      <c r="AT239" s="178" t="s">
        <v>157</v>
      </c>
      <c r="AU239" s="178" t="s">
        <v>82</v>
      </c>
      <c r="AY239" s="21" t="s">
        <v>154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21" t="s">
        <v>80</v>
      </c>
      <c r="BK239" s="179">
        <f>ROUND(I239*H239,2)</f>
        <v>0</v>
      </c>
      <c r="BL239" s="21" t="s">
        <v>322</v>
      </c>
      <c r="BM239" s="178" t="s">
        <v>2647</v>
      </c>
    </row>
    <row r="240" s="2" customFormat="1">
      <c r="A240" s="40"/>
      <c r="B240" s="41"/>
      <c r="C240" s="40"/>
      <c r="D240" s="180" t="s">
        <v>164</v>
      </c>
      <c r="E240" s="40"/>
      <c r="F240" s="181" t="s">
        <v>2648</v>
      </c>
      <c r="G240" s="40"/>
      <c r="H240" s="40"/>
      <c r="I240" s="182"/>
      <c r="J240" s="40"/>
      <c r="K240" s="40"/>
      <c r="L240" s="41"/>
      <c r="M240" s="183"/>
      <c r="N240" s="184"/>
      <c r="O240" s="74"/>
      <c r="P240" s="74"/>
      <c r="Q240" s="74"/>
      <c r="R240" s="74"/>
      <c r="S240" s="74"/>
      <c r="T240" s="75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21" t="s">
        <v>164</v>
      </c>
      <c r="AU240" s="21" t="s">
        <v>82</v>
      </c>
    </row>
    <row r="241" s="2" customFormat="1" ht="24.15" customHeight="1">
      <c r="A241" s="40"/>
      <c r="B241" s="166"/>
      <c r="C241" s="167" t="s">
        <v>458</v>
      </c>
      <c r="D241" s="167" t="s">
        <v>157</v>
      </c>
      <c r="E241" s="168" t="s">
        <v>2649</v>
      </c>
      <c r="F241" s="169" t="s">
        <v>2650</v>
      </c>
      <c r="G241" s="170" t="s">
        <v>317</v>
      </c>
      <c r="H241" s="171">
        <v>69</v>
      </c>
      <c r="I241" s="172"/>
      <c r="J241" s="173">
        <f>ROUND(I241*H241,2)</f>
        <v>0</v>
      </c>
      <c r="K241" s="169" t="s">
        <v>161</v>
      </c>
      <c r="L241" s="41"/>
      <c r="M241" s="174" t="s">
        <v>3</v>
      </c>
      <c r="N241" s="175" t="s">
        <v>43</v>
      </c>
      <c r="O241" s="74"/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8" t="s">
        <v>322</v>
      </c>
      <c r="AT241" s="178" t="s">
        <v>157</v>
      </c>
      <c r="AU241" s="178" t="s">
        <v>82</v>
      </c>
      <c r="AY241" s="21" t="s">
        <v>154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1" t="s">
        <v>80</v>
      </c>
      <c r="BK241" s="179">
        <f>ROUND(I241*H241,2)</f>
        <v>0</v>
      </c>
      <c r="BL241" s="21" t="s">
        <v>322</v>
      </c>
      <c r="BM241" s="178" t="s">
        <v>2651</v>
      </c>
    </row>
    <row r="242" s="2" customFormat="1">
      <c r="A242" s="40"/>
      <c r="B242" s="41"/>
      <c r="C242" s="40"/>
      <c r="D242" s="180" t="s">
        <v>164</v>
      </c>
      <c r="E242" s="40"/>
      <c r="F242" s="181" t="s">
        <v>2652</v>
      </c>
      <c r="G242" s="40"/>
      <c r="H242" s="40"/>
      <c r="I242" s="182"/>
      <c r="J242" s="40"/>
      <c r="K242" s="40"/>
      <c r="L242" s="41"/>
      <c r="M242" s="183"/>
      <c r="N242" s="184"/>
      <c r="O242" s="74"/>
      <c r="P242" s="74"/>
      <c r="Q242" s="74"/>
      <c r="R242" s="74"/>
      <c r="S242" s="74"/>
      <c r="T242" s="75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21" t="s">
        <v>164</v>
      </c>
      <c r="AU242" s="21" t="s">
        <v>82</v>
      </c>
    </row>
    <row r="243" s="14" customFormat="1">
      <c r="A243" s="14"/>
      <c r="B243" s="193"/>
      <c r="C243" s="14"/>
      <c r="D243" s="186" t="s">
        <v>166</v>
      </c>
      <c r="E243" s="194" t="s">
        <v>3</v>
      </c>
      <c r="F243" s="195" t="s">
        <v>2653</v>
      </c>
      <c r="G243" s="14"/>
      <c r="H243" s="196">
        <v>69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166</v>
      </c>
      <c r="AU243" s="194" t="s">
        <v>82</v>
      </c>
      <c r="AV243" s="14" t="s">
        <v>82</v>
      </c>
      <c r="AW243" s="14" t="s">
        <v>34</v>
      </c>
      <c r="AX243" s="14" t="s">
        <v>80</v>
      </c>
      <c r="AY243" s="194" t="s">
        <v>154</v>
      </c>
    </row>
    <row r="244" s="2" customFormat="1" ht="24.15" customHeight="1">
      <c r="A244" s="40"/>
      <c r="B244" s="166"/>
      <c r="C244" s="167" t="s">
        <v>465</v>
      </c>
      <c r="D244" s="167" t="s">
        <v>157</v>
      </c>
      <c r="E244" s="168" t="s">
        <v>2654</v>
      </c>
      <c r="F244" s="169" t="s">
        <v>2650</v>
      </c>
      <c r="G244" s="170" t="s">
        <v>317</v>
      </c>
      <c r="H244" s="171">
        <v>11</v>
      </c>
      <c r="I244" s="172"/>
      <c r="J244" s="173">
        <f>ROUND(I244*H244,2)</f>
        <v>0</v>
      </c>
      <c r="K244" s="169" t="s">
        <v>2655</v>
      </c>
      <c r="L244" s="41"/>
      <c r="M244" s="174" t="s">
        <v>3</v>
      </c>
      <c r="N244" s="175" t="s">
        <v>43</v>
      </c>
      <c r="O244" s="74"/>
      <c r="P244" s="176">
        <f>O244*H244</f>
        <v>0</v>
      </c>
      <c r="Q244" s="176">
        <v>0</v>
      </c>
      <c r="R244" s="176">
        <f>Q244*H244</f>
        <v>0</v>
      </c>
      <c r="S244" s="176">
        <v>0</v>
      </c>
      <c r="T244" s="17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78" t="s">
        <v>1999</v>
      </c>
      <c r="AT244" s="178" t="s">
        <v>157</v>
      </c>
      <c r="AU244" s="178" t="s">
        <v>82</v>
      </c>
      <c r="AY244" s="21" t="s">
        <v>154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1" t="s">
        <v>80</v>
      </c>
      <c r="BK244" s="179">
        <f>ROUND(I244*H244,2)</f>
        <v>0</v>
      </c>
      <c r="BL244" s="21" t="s">
        <v>1999</v>
      </c>
      <c r="BM244" s="178" t="s">
        <v>2656</v>
      </c>
    </row>
    <row r="245" s="13" customFormat="1">
      <c r="A245" s="13"/>
      <c r="B245" s="185"/>
      <c r="C245" s="13"/>
      <c r="D245" s="186" t="s">
        <v>166</v>
      </c>
      <c r="E245" s="187" t="s">
        <v>3</v>
      </c>
      <c r="F245" s="188" t="s">
        <v>195</v>
      </c>
      <c r="G245" s="13"/>
      <c r="H245" s="187" t="s">
        <v>3</v>
      </c>
      <c r="I245" s="189"/>
      <c r="J245" s="13"/>
      <c r="K245" s="13"/>
      <c r="L245" s="185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166</v>
      </c>
      <c r="AU245" s="187" t="s">
        <v>82</v>
      </c>
      <c r="AV245" s="13" t="s">
        <v>80</v>
      </c>
      <c r="AW245" s="13" t="s">
        <v>34</v>
      </c>
      <c r="AX245" s="13" t="s">
        <v>72</v>
      </c>
      <c r="AY245" s="187" t="s">
        <v>154</v>
      </c>
    </row>
    <row r="246" s="14" customFormat="1">
      <c r="A246" s="14"/>
      <c r="B246" s="193"/>
      <c r="C246" s="14"/>
      <c r="D246" s="186" t="s">
        <v>166</v>
      </c>
      <c r="E246" s="194" t="s">
        <v>3</v>
      </c>
      <c r="F246" s="195" t="s">
        <v>162</v>
      </c>
      <c r="G246" s="14"/>
      <c r="H246" s="196">
        <v>4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166</v>
      </c>
      <c r="AU246" s="194" t="s">
        <v>82</v>
      </c>
      <c r="AV246" s="14" t="s">
        <v>82</v>
      </c>
      <c r="AW246" s="14" t="s">
        <v>34</v>
      </c>
      <c r="AX246" s="14" t="s">
        <v>72</v>
      </c>
      <c r="AY246" s="194" t="s">
        <v>154</v>
      </c>
    </row>
    <row r="247" s="13" customFormat="1">
      <c r="A247" s="13"/>
      <c r="B247" s="185"/>
      <c r="C247" s="13"/>
      <c r="D247" s="186" t="s">
        <v>166</v>
      </c>
      <c r="E247" s="187" t="s">
        <v>3</v>
      </c>
      <c r="F247" s="188" t="s">
        <v>222</v>
      </c>
      <c r="G247" s="13"/>
      <c r="H247" s="187" t="s">
        <v>3</v>
      </c>
      <c r="I247" s="189"/>
      <c r="J247" s="13"/>
      <c r="K247" s="13"/>
      <c r="L247" s="185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166</v>
      </c>
      <c r="AU247" s="187" t="s">
        <v>82</v>
      </c>
      <c r="AV247" s="13" t="s">
        <v>80</v>
      </c>
      <c r="AW247" s="13" t="s">
        <v>34</v>
      </c>
      <c r="AX247" s="13" t="s">
        <v>72</v>
      </c>
      <c r="AY247" s="187" t="s">
        <v>154</v>
      </c>
    </row>
    <row r="248" s="14" customFormat="1">
      <c r="A248" s="14"/>
      <c r="B248" s="193"/>
      <c r="C248" s="14"/>
      <c r="D248" s="186" t="s">
        <v>166</v>
      </c>
      <c r="E248" s="194" t="s">
        <v>3</v>
      </c>
      <c r="F248" s="195" t="s">
        <v>162</v>
      </c>
      <c r="G248" s="14"/>
      <c r="H248" s="196">
        <v>4</v>
      </c>
      <c r="I248" s="197"/>
      <c r="J248" s="14"/>
      <c r="K248" s="14"/>
      <c r="L248" s="193"/>
      <c r="M248" s="198"/>
      <c r="N248" s="199"/>
      <c r="O248" s="199"/>
      <c r="P248" s="199"/>
      <c r="Q248" s="199"/>
      <c r="R248" s="199"/>
      <c r="S248" s="199"/>
      <c r="T248" s="20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4" t="s">
        <v>166</v>
      </c>
      <c r="AU248" s="194" t="s">
        <v>82</v>
      </c>
      <c r="AV248" s="14" t="s">
        <v>82</v>
      </c>
      <c r="AW248" s="14" t="s">
        <v>34</v>
      </c>
      <c r="AX248" s="14" t="s">
        <v>72</v>
      </c>
      <c r="AY248" s="194" t="s">
        <v>154</v>
      </c>
    </row>
    <row r="249" s="13" customFormat="1">
      <c r="A249" s="13"/>
      <c r="B249" s="185"/>
      <c r="C249" s="13"/>
      <c r="D249" s="186" t="s">
        <v>166</v>
      </c>
      <c r="E249" s="187" t="s">
        <v>3</v>
      </c>
      <c r="F249" s="188" t="s">
        <v>494</v>
      </c>
      <c r="G249" s="13"/>
      <c r="H249" s="187" t="s">
        <v>3</v>
      </c>
      <c r="I249" s="189"/>
      <c r="J249" s="13"/>
      <c r="K249" s="13"/>
      <c r="L249" s="185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166</v>
      </c>
      <c r="AU249" s="187" t="s">
        <v>82</v>
      </c>
      <c r="AV249" s="13" t="s">
        <v>80</v>
      </c>
      <c r="AW249" s="13" t="s">
        <v>34</v>
      </c>
      <c r="AX249" s="13" t="s">
        <v>72</v>
      </c>
      <c r="AY249" s="187" t="s">
        <v>154</v>
      </c>
    </row>
    <row r="250" s="14" customFormat="1">
      <c r="A250" s="14"/>
      <c r="B250" s="193"/>
      <c r="C250" s="14"/>
      <c r="D250" s="186" t="s">
        <v>166</v>
      </c>
      <c r="E250" s="194" t="s">
        <v>3</v>
      </c>
      <c r="F250" s="195" t="s">
        <v>183</v>
      </c>
      <c r="G250" s="14"/>
      <c r="H250" s="196">
        <v>3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166</v>
      </c>
      <c r="AU250" s="194" t="s">
        <v>82</v>
      </c>
      <c r="AV250" s="14" t="s">
        <v>82</v>
      </c>
      <c r="AW250" s="14" t="s">
        <v>34</v>
      </c>
      <c r="AX250" s="14" t="s">
        <v>72</v>
      </c>
      <c r="AY250" s="194" t="s">
        <v>154</v>
      </c>
    </row>
    <row r="251" s="15" customFormat="1">
      <c r="A251" s="15"/>
      <c r="B251" s="201"/>
      <c r="C251" s="15"/>
      <c r="D251" s="186" t="s">
        <v>166</v>
      </c>
      <c r="E251" s="202" t="s">
        <v>3</v>
      </c>
      <c r="F251" s="203" t="s">
        <v>171</v>
      </c>
      <c r="G251" s="15"/>
      <c r="H251" s="204">
        <v>11</v>
      </c>
      <c r="I251" s="205"/>
      <c r="J251" s="15"/>
      <c r="K251" s="15"/>
      <c r="L251" s="201"/>
      <c r="M251" s="206"/>
      <c r="N251" s="207"/>
      <c r="O251" s="207"/>
      <c r="P251" s="207"/>
      <c r="Q251" s="207"/>
      <c r="R251" s="207"/>
      <c r="S251" s="207"/>
      <c r="T251" s="20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2" t="s">
        <v>166</v>
      </c>
      <c r="AU251" s="202" t="s">
        <v>82</v>
      </c>
      <c r="AV251" s="15" t="s">
        <v>162</v>
      </c>
      <c r="AW251" s="15" t="s">
        <v>34</v>
      </c>
      <c r="AX251" s="15" t="s">
        <v>80</v>
      </c>
      <c r="AY251" s="202" t="s">
        <v>154</v>
      </c>
    </row>
    <row r="252" s="2" customFormat="1" ht="21.75" customHeight="1">
      <c r="A252" s="40"/>
      <c r="B252" s="166"/>
      <c r="C252" s="167" t="s">
        <v>473</v>
      </c>
      <c r="D252" s="167" t="s">
        <v>157</v>
      </c>
      <c r="E252" s="168" t="s">
        <v>2657</v>
      </c>
      <c r="F252" s="169" t="s">
        <v>2658</v>
      </c>
      <c r="G252" s="170" t="s">
        <v>1744</v>
      </c>
      <c r="H252" s="171">
        <v>29</v>
      </c>
      <c r="I252" s="172"/>
      <c r="J252" s="173">
        <f>ROUND(I252*H252,2)</f>
        <v>0</v>
      </c>
      <c r="K252" s="169" t="s">
        <v>161</v>
      </c>
      <c r="L252" s="41"/>
      <c r="M252" s="174" t="s">
        <v>3</v>
      </c>
      <c r="N252" s="175" t="s">
        <v>43</v>
      </c>
      <c r="O252" s="74"/>
      <c r="P252" s="176">
        <f>O252*H252</f>
        <v>0</v>
      </c>
      <c r="Q252" s="176">
        <v>0.00025000000000000001</v>
      </c>
      <c r="R252" s="176">
        <f>Q252*H252</f>
        <v>0.0072500000000000004</v>
      </c>
      <c r="S252" s="176">
        <v>0</v>
      </c>
      <c r="T252" s="17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78" t="s">
        <v>322</v>
      </c>
      <c r="AT252" s="178" t="s">
        <v>157</v>
      </c>
      <c r="AU252" s="178" t="s">
        <v>82</v>
      </c>
      <c r="AY252" s="21" t="s">
        <v>154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1" t="s">
        <v>80</v>
      </c>
      <c r="BK252" s="179">
        <f>ROUND(I252*H252,2)</f>
        <v>0</v>
      </c>
      <c r="BL252" s="21" t="s">
        <v>322</v>
      </c>
      <c r="BM252" s="178" t="s">
        <v>2659</v>
      </c>
    </row>
    <row r="253" s="2" customFormat="1">
      <c r="A253" s="40"/>
      <c r="B253" s="41"/>
      <c r="C253" s="40"/>
      <c r="D253" s="180" t="s">
        <v>164</v>
      </c>
      <c r="E253" s="40"/>
      <c r="F253" s="181" t="s">
        <v>2660</v>
      </c>
      <c r="G253" s="40"/>
      <c r="H253" s="40"/>
      <c r="I253" s="182"/>
      <c r="J253" s="40"/>
      <c r="K253" s="40"/>
      <c r="L253" s="41"/>
      <c r="M253" s="183"/>
      <c r="N253" s="184"/>
      <c r="O253" s="74"/>
      <c r="P253" s="74"/>
      <c r="Q253" s="74"/>
      <c r="R253" s="74"/>
      <c r="S253" s="74"/>
      <c r="T253" s="75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21" t="s">
        <v>164</v>
      </c>
      <c r="AU253" s="21" t="s">
        <v>82</v>
      </c>
    </row>
    <row r="254" s="13" customFormat="1">
      <c r="A254" s="13"/>
      <c r="B254" s="185"/>
      <c r="C254" s="13"/>
      <c r="D254" s="186" t="s">
        <v>166</v>
      </c>
      <c r="E254" s="187" t="s">
        <v>3</v>
      </c>
      <c r="F254" s="188" t="s">
        <v>195</v>
      </c>
      <c r="G254" s="13"/>
      <c r="H254" s="187" t="s">
        <v>3</v>
      </c>
      <c r="I254" s="189"/>
      <c r="J254" s="13"/>
      <c r="K254" s="13"/>
      <c r="L254" s="185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166</v>
      </c>
      <c r="AU254" s="187" t="s">
        <v>82</v>
      </c>
      <c r="AV254" s="13" t="s">
        <v>80</v>
      </c>
      <c r="AW254" s="13" t="s">
        <v>34</v>
      </c>
      <c r="AX254" s="13" t="s">
        <v>72</v>
      </c>
      <c r="AY254" s="187" t="s">
        <v>154</v>
      </c>
    </row>
    <row r="255" s="14" customFormat="1">
      <c r="A255" s="14"/>
      <c r="B255" s="193"/>
      <c r="C255" s="14"/>
      <c r="D255" s="186" t="s">
        <v>166</v>
      </c>
      <c r="E255" s="194" t="s">
        <v>3</v>
      </c>
      <c r="F255" s="195" t="s">
        <v>2661</v>
      </c>
      <c r="G255" s="14"/>
      <c r="H255" s="196">
        <v>12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166</v>
      </c>
      <c r="AU255" s="194" t="s">
        <v>82</v>
      </c>
      <c r="AV255" s="14" t="s">
        <v>82</v>
      </c>
      <c r="AW255" s="14" t="s">
        <v>34</v>
      </c>
      <c r="AX255" s="14" t="s">
        <v>72</v>
      </c>
      <c r="AY255" s="194" t="s">
        <v>154</v>
      </c>
    </row>
    <row r="256" s="13" customFormat="1">
      <c r="A256" s="13"/>
      <c r="B256" s="185"/>
      <c r="C256" s="13"/>
      <c r="D256" s="186" t="s">
        <v>166</v>
      </c>
      <c r="E256" s="187" t="s">
        <v>3</v>
      </c>
      <c r="F256" s="188" t="s">
        <v>222</v>
      </c>
      <c r="G256" s="13"/>
      <c r="H256" s="187" t="s">
        <v>3</v>
      </c>
      <c r="I256" s="189"/>
      <c r="J256" s="13"/>
      <c r="K256" s="13"/>
      <c r="L256" s="185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166</v>
      </c>
      <c r="AU256" s="187" t="s">
        <v>82</v>
      </c>
      <c r="AV256" s="13" t="s">
        <v>80</v>
      </c>
      <c r="AW256" s="13" t="s">
        <v>34</v>
      </c>
      <c r="AX256" s="13" t="s">
        <v>72</v>
      </c>
      <c r="AY256" s="187" t="s">
        <v>154</v>
      </c>
    </row>
    <row r="257" s="14" customFormat="1">
      <c r="A257" s="14"/>
      <c r="B257" s="193"/>
      <c r="C257" s="14"/>
      <c r="D257" s="186" t="s">
        <v>166</v>
      </c>
      <c r="E257" s="194" t="s">
        <v>3</v>
      </c>
      <c r="F257" s="195" t="s">
        <v>2662</v>
      </c>
      <c r="G257" s="14"/>
      <c r="H257" s="196">
        <v>12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166</v>
      </c>
      <c r="AU257" s="194" t="s">
        <v>82</v>
      </c>
      <c r="AV257" s="14" t="s">
        <v>82</v>
      </c>
      <c r="AW257" s="14" t="s">
        <v>34</v>
      </c>
      <c r="AX257" s="14" t="s">
        <v>72</v>
      </c>
      <c r="AY257" s="194" t="s">
        <v>154</v>
      </c>
    </row>
    <row r="258" s="13" customFormat="1">
      <c r="A258" s="13"/>
      <c r="B258" s="185"/>
      <c r="C258" s="13"/>
      <c r="D258" s="186" t="s">
        <v>166</v>
      </c>
      <c r="E258" s="187" t="s">
        <v>3</v>
      </c>
      <c r="F258" s="188" t="s">
        <v>494</v>
      </c>
      <c r="G258" s="13"/>
      <c r="H258" s="187" t="s">
        <v>3</v>
      </c>
      <c r="I258" s="189"/>
      <c r="J258" s="13"/>
      <c r="K258" s="13"/>
      <c r="L258" s="185"/>
      <c r="M258" s="190"/>
      <c r="N258" s="191"/>
      <c r="O258" s="191"/>
      <c r="P258" s="191"/>
      <c r="Q258" s="191"/>
      <c r="R258" s="191"/>
      <c r="S258" s="191"/>
      <c r="T258" s="19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166</v>
      </c>
      <c r="AU258" s="187" t="s">
        <v>82</v>
      </c>
      <c r="AV258" s="13" t="s">
        <v>80</v>
      </c>
      <c r="AW258" s="13" t="s">
        <v>34</v>
      </c>
      <c r="AX258" s="13" t="s">
        <v>72</v>
      </c>
      <c r="AY258" s="187" t="s">
        <v>154</v>
      </c>
    </row>
    <row r="259" s="14" customFormat="1">
      <c r="A259" s="14"/>
      <c r="B259" s="193"/>
      <c r="C259" s="14"/>
      <c r="D259" s="186" t="s">
        <v>166</v>
      </c>
      <c r="E259" s="194" t="s">
        <v>3</v>
      </c>
      <c r="F259" s="195" t="s">
        <v>2663</v>
      </c>
      <c r="G259" s="14"/>
      <c r="H259" s="196">
        <v>5</v>
      </c>
      <c r="I259" s="197"/>
      <c r="J259" s="14"/>
      <c r="K259" s="14"/>
      <c r="L259" s="193"/>
      <c r="M259" s="198"/>
      <c r="N259" s="199"/>
      <c r="O259" s="199"/>
      <c r="P259" s="199"/>
      <c r="Q259" s="199"/>
      <c r="R259" s="199"/>
      <c r="S259" s="199"/>
      <c r="T259" s="20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4" t="s">
        <v>166</v>
      </c>
      <c r="AU259" s="194" t="s">
        <v>82</v>
      </c>
      <c r="AV259" s="14" t="s">
        <v>82</v>
      </c>
      <c r="AW259" s="14" t="s">
        <v>34</v>
      </c>
      <c r="AX259" s="14" t="s">
        <v>72</v>
      </c>
      <c r="AY259" s="194" t="s">
        <v>154</v>
      </c>
    </row>
    <row r="260" s="15" customFormat="1">
      <c r="A260" s="15"/>
      <c r="B260" s="201"/>
      <c r="C260" s="15"/>
      <c r="D260" s="186" t="s">
        <v>166</v>
      </c>
      <c r="E260" s="202" t="s">
        <v>3</v>
      </c>
      <c r="F260" s="203" t="s">
        <v>171</v>
      </c>
      <c r="G260" s="15"/>
      <c r="H260" s="204">
        <v>29</v>
      </c>
      <c r="I260" s="205"/>
      <c r="J260" s="15"/>
      <c r="K260" s="15"/>
      <c r="L260" s="201"/>
      <c r="M260" s="206"/>
      <c r="N260" s="207"/>
      <c r="O260" s="207"/>
      <c r="P260" s="207"/>
      <c r="Q260" s="207"/>
      <c r="R260" s="207"/>
      <c r="S260" s="207"/>
      <c r="T260" s="20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02" t="s">
        <v>166</v>
      </c>
      <c r="AU260" s="202" t="s">
        <v>82</v>
      </c>
      <c r="AV260" s="15" t="s">
        <v>162</v>
      </c>
      <c r="AW260" s="15" t="s">
        <v>34</v>
      </c>
      <c r="AX260" s="15" t="s">
        <v>80</v>
      </c>
      <c r="AY260" s="202" t="s">
        <v>154</v>
      </c>
    </row>
    <row r="261" s="2" customFormat="1" ht="16.5" customHeight="1">
      <c r="A261" s="40"/>
      <c r="B261" s="166"/>
      <c r="C261" s="167" t="s">
        <v>480</v>
      </c>
      <c r="D261" s="167" t="s">
        <v>157</v>
      </c>
      <c r="E261" s="168" t="s">
        <v>2664</v>
      </c>
      <c r="F261" s="169" t="s">
        <v>2665</v>
      </c>
      <c r="G261" s="170" t="s">
        <v>1744</v>
      </c>
      <c r="H261" s="171">
        <v>29</v>
      </c>
      <c r="I261" s="172"/>
      <c r="J261" s="173">
        <f>ROUND(I261*H261,2)</f>
        <v>0</v>
      </c>
      <c r="K261" s="169" t="s">
        <v>1332</v>
      </c>
      <c r="L261" s="41"/>
      <c r="M261" s="174" t="s">
        <v>3</v>
      </c>
      <c r="N261" s="175" t="s">
        <v>43</v>
      </c>
      <c r="O261" s="74"/>
      <c r="P261" s="176">
        <f>O261*H261</f>
        <v>0</v>
      </c>
      <c r="Q261" s="176">
        <v>0.00025000000000000001</v>
      </c>
      <c r="R261" s="176">
        <f>Q261*H261</f>
        <v>0.0072500000000000004</v>
      </c>
      <c r="S261" s="176">
        <v>0</v>
      </c>
      <c r="T261" s="17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78" t="s">
        <v>1999</v>
      </c>
      <c r="AT261" s="178" t="s">
        <v>157</v>
      </c>
      <c r="AU261" s="178" t="s">
        <v>82</v>
      </c>
      <c r="AY261" s="21" t="s">
        <v>154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21" t="s">
        <v>80</v>
      </c>
      <c r="BK261" s="179">
        <f>ROUND(I261*H261,2)</f>
        <v>0</v>
      </c>
      <c r="BL261" s="21" t="s">
        <v>1999</v>
      </c>
      <c r="BM261" s="178" t="s">
        <v>2666</v>
      </c>
    </row>
    <row r="262" s="2" customFormat="1">
      <c r="A262" s="40"/>
      <c r="B262" s="41"/>
      <c r="C262" s="40"/>
      <c r="D262" s="180" t="s">
        <v>164</v>
      </c>
      <c r="E262" s="40"/>
      <c r="F262" s="181" t="s">
        <v>2667</v>
      </c>
      <c r="G262" s="40"/>
      <c r="H262" s="40"/>
      <c r="I262" s="182"/>
      <c r="J262" s="40"/>
      <c r="K262" s="40"/>
      <c r="L262" s="41"/>
      <c r="M262" s="183"/>
      <c r="N262" s="184"/>
      <c r="O262" s="74"/>
      <c r="P262" s="74"/>
      <c r="Q262" s="74"/>
      <c r="R262" s="74"/>
      <c r="S262" s="74"/>
      <c r="T262" s="75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21" t="s">
        <v>164</v>
      </c>
      <c r="AU262" s="21" t="s">
        <v>82</v>
      </c>
    </row>
    <row r="263" s="2" customFormat="1" ht="16.5" customHeight="1">
      <c r="A263" s="40"/>
      <c r="B263" s="166"/>
      <c r="C263" s="167" t="s">
        <v>488</v>
      </c>
      <c r="D263" s="167" t="s">
        <v>157</v>
      </c>
      <c r="E263" s="168" t="s">
        <v>2668</v>
      </c>
      <c r="F263" s="169" t="s">
        <v>2669</v>
      </c>
      <c r="G263" s="170" t="s">
        <v>317</v>
      </c>
      <c r="H263" s="171">
        <v>1</v>
      </c>
      <c r="I263" s="172"/>
      <c r="J263" s="173">
        <f>ROUND(I263*H263,2)</f>
        <v>0</v>
      </c>
      <c r="K263" s="169" t="s">
        <v>1332</v>
      </c>
      <c r="L263" s="41"/>
      <c r="M263" s="174" t="s">
        <v>3</v>
      </c>
      <c r="N263" s="175" t="s">
        <v>43</v>
      </c>
      <c r="O263" s="74"/>
      <c r="P263" s="176">
        <f>O263*H263</f>
        <v>0</v>
      </c>
      <c r="Q263" s="176">
        <v>0.00072000000000000005</v>
      </c>
      <c r="R263" s="176">
        <f>Q263*H263</f>
        <v>0.00072000000000000005</v>
      </c>
      <c r="S263" s="176">
        <v>0</v>
      </c>
      <c r="T263" s="17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78" t="s">
        <v>322</v>
      </c>
      <c r="AT263" s="178" t="s">
        <v>157</v>
      </c>
      <c r="AU263" s="178" t="s">
        <v>82</v>
      </c>
      <c r="AY263" s="21" t="s">
        <v>154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1" t="s">
        <v>80</v>
      </c>
      <c r="BK263" s="179">
        <f>ROUND(I263*H263,2)</f>
        <v>0</v>
      </c>
      <c r="BL263" s="21" t="s">
        <v>322</v>
      </c>
      <c r="BM263" s="178" t="s">
        <v>2670</v>
      </c>
    </row>
    <row r="264" s="2" customFormat="1">
      <c r="A264" s="40"/>
      <c r="B264" s="41"/>
      <c r="C264" s="40"/>
      <c r="D264" s="180" t="s">
        <v>164</v>
      </c>
      <c r="E264" s="40"/>
      <c r="F264" s="181" t="s">
        <v>2671</v>
      </c>
      <c r="G264" s="40"/>
      <c r="H264" s="40"/>
      <c r="I264" s="182"/>
      <c r="J264" s="40"/>
      <c r="K264" s="40"/>
      <c r="L264" s="41"/>
      <c r="M264" s="183"/>
      <c r="N264" s="184"/>
      <c r="O264" s="74"/>
      <c r="P264" s="74"/>
      <c r="Q264" s="74"/>
      <c r="R264" s="74"/>
      <c r="S264" s="74"/>
      <c r="T264" s="75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21" t="s">
        <v>164</v>
      </c>
      <c r="AU264" s="21" t="s">
        <v>82</v>
      </c>
    </row>
    <row r="265" s="2" customFormat="1" ht="24.15" customHeight="1">
      <c r="A265" s="40"/>
      <c r="B265" s="166"/>
      <c r="C265" s="167" t="s">
        <v>495</v>
      </c>
      <c r="D265" s="167" t="s">
        <v>157</v>
      </c>
      <c r="E265" s="168" t="s">
        <v>2672</v>
      </c>
      <c r="F265" s="169" t="s">
        <v>2673</v>
      </c>
      <c r="G265" s="170" t="s">
        <v>317</v>
      </c>
      <c r="H265" s="171">
        <v>1</v>
      </c>
      <c r="I265" s="172"/>
      <c r="J265" s="173">
        <f>ROUND(I265*H265,2)</f>
        <v>0</v>
      </c>
      <c r="K265" s="169" t="s">
        <v>1332</v>
      </c>
      <c r="L265" s="41"/>
      <c r="M265" s="174" t="s">
        <v>3</v>
      </c>
      <c r="N265" s="175" t="s">
        <v>43</v>
      </c>
      <c r="O265" s="74"/>
      <c r="P265" s="176">
        <f>O265*H265</f>
        <v>0</v>
      </c>
      <c r="Q265" s="176">
        <v>0.00072000000000000005</v>
      </c>
      <c r="R265" s="176">
        <f>Q265*H265</f>
        <v>0.00072000000000000005</v>
      </c>
      <c r="S265" s="176">
        <v>0</v>
      </c>
      <c r="T265" s="17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78" t="s">
        <v>322</v>
      </c>
      <c r="AT265" s="178" t="s">
        <v>157</v>
      </c>
      <c r="AU265" s="178" t="s">
        <v>82</v>
      </c>
      <c r="AY265" s="21" t="s">
        <v>154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21" t="s">
        <v>80</v>
      </c>
      <c r="BK265" s="179">
        <f>ROUND(I265*H265,2)</f>
        <v>0</v>
      </c>
      <c r="BL265" s="21" t="s">
        <v>322</v>
      </c>
      <c r="BM265" s="178" t="s">
        <v>2674</v>
      </c>
    </row>
    <row r="266" s="2" customFormat="1">
      <c r="A266" s="40"/>
      <c r="B266" s="41"/>
      <c r="C266" s="40"/>
      <c r="D266" s="180" t="s">
        <v>164</v>
      </c>
      <c r="E266" s="40"/>
      <c r="F266" s="181" t="s">
        <v>2675</v>
      </c>
      <c r="G266" s="40"/>
      <c r="H266" s="40"/>
      <c r="I266" s="182"/>
      <c r="J266" s="40"/>
      <c r="K266" s="40"/>
      <c r="L266" s="41"/>
      <c r="M266" s="183"/>
      <c r="N266" s="184"/>
      <c r="O266" s="74"/>
      <c r="P266" s="74"/>
      <c r="Q266" s="74"/>
      <c r="R266" s="74"/>
      <c r="S266" s="74"/>
      <c r="T266" s="7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21" t="s">
        <v>164</v>
      </c>
      <c r="AU266" s="21" t="s">
        <v>82</v>
      </c>
    </row>
    <row r="267" s="2" customFormat="1" ht="24.15" customHeight="1">
      <c r="A267" s="40"/>
      <c r="B267" s="166"/>
      <c r="C267" s="167" t="s">
        <v>500</v>
      </c>
      <c r="D267" s="167" t="s">
        <v>157</v>
      </c>
      <c r="E267" s="168" t="s">
        <v>2676</v>
      </c>
      <c r="F267" s="169" t="s">
        <v>2677</v>
      </c>
      <c r="G267" s="170" t="s">
        <v>317</v>
      </c>
      <c r="H267" s="171">
        <v>1</v>
      </c>
      <c r="I267" s="172"/>
      <c r="J267" s="173">
        <f>ROUND(I267*H267,2)</f>
        <v>0</v>
      </c>
      <c r="K267" s="169" t="s">
        <v>161</v>
      </c>
      <c r="L267" s="41"/>
      <c r="M267" s="174" t="s">
        <v>3</v>
      </c>
      <c r="N267" s="175" t="s">
        <v>43</v>
      </c>
      <c r="O267" s="74"/>
      <c r="P267" s="176">
        <f>O267*H267</f>
        <v>0</v>
      </c>
      <c r="Q267" s="176">
        <v>0.00097000000000000005</v>
      </c>
      <c r="R267" s="176">
        <f>Q267*H267</f>
        <v>0.00097000000000000005</v>
      </c>
      <c r="S267" s="176">
        <v>0</v>
      </c>
      <c r="T267" s="17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78" t="s">
        <v>322</v>
      </c>
      <c r="AT267" s="178" t="s">
        <v>157</v>
      </c>
      <c r="AU267" s="178" t="s">
        <v>82</v>
      </c>
      <c r="AY267" s="21" t="s">
        <v>154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1" t="s">
        <v>80</v>
      </c>
      <c r="BK267" s="179">
        <f>ROUND(I267*H267,2)</f>
        <v>0</v>
      </c>
      <c r="BL267" s="21" t="s">
        <v>322</v>
      </c>
      <c r="BM267" s="178" t="s">
        <v>2678</v>
      </c>
    </row>
    <row r="268" s="2" customFormat="1">
      <c r="A268" s="40"/>
      <c r="B268" s="41"/>
      <c r="C268" s="40"/>
      <c r="D268" s="180" t="s">
        <v>164</v>
      </c>
      <c r="E268" s="40"/>
      <c r="F268" s="181" t="s">
        <v>2679</v>
      </c>
      <c r="G268" s="40"/>
      <c r="H268" s="40"/>
      <c r="I268" s="182"/>
      <c r="J268" s="40"/>
      <c r="K268" s="40"/>
      <c r="L268" s="41"/>
      <c r="M268" s="183"/>
      <c r="N268" s="184"/>
      <c r="O268" s="74"/>
      <c r="P268" s="74"/>
      <c r="Q268" s="74"/>
      <c r="R268" s="74"/>
      <c r="S268" s="74"/>
      <c r="T268" s="75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21" t="s">
        <v>164</v>
      </c>
      <c r="AU268" s="21" t="s">
        <v>82</v>
      </c>
    </row>
    <row r="269" s="2" customFormat="1" ht="37.8" customHeight="1">
      <c r="A269" s="40"/>
      <c r="B269" s="166"/>
      <c r="C269" s="167" t="s">
        <v>506</v>
      </c>
      <c r="D269" s="167" t="s">
        <v>157</v>
      </c>
      <c r="E269" s="168" t="s">
        <v>2680</v>
      </c>
      <c r="F269" s="169" t="s">
        <v>2681</v>
      </c>
      <c r="G269" s="170" t="s">
        <v>160</v>
      </c>
      <c r="H269" s="171">
        <v>389</v>
      </c>
      <c r="I269" s="172"/>
      <c r="J269" s="173">
        <f>ROUND(I269*H269,2)</f>
        <v>0</v>
      </c>
      <c r="K269" s="169" t="s">
        <v>161</v>
      </c>
      <c r="L269" s="41"/>
      <c r="M269" s="174" t="s">
        <v>3</v>
      </c>
      <c r="N269" s="175" t="s">
        <v>43</v>
      </c>
      <c r="O269" s="74"/>
      <c r="P269" s="176">
        <f>O269*H269</f>
        <v>0</v>
      </c>
      <c r="Q269" s="176">
        <v>0.00040000000000000002</v>
      </c>
      <c r="R269" s="176">
        <f>Q269*H269</f>
        <v>0.15560000000000002</v>
      </c>
      <c r="S269" s="176">
        <v>0</v>
      </c>
      <c r="T269" s="17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78" t="s">
        <v>322</v>
      </c>
      <c r="AT269" s="178" t="s">
        <v>157</v>
      </c>
      <c r="AU269" s="178" t="s">
        <v>82</v>
      </c>
      <c r="AY269" s="21" t="s">
        <v>154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1" t="s">
        <v>80</v>
      </c>
      <c r="BK269" s="179">
        <f>ROUND(I269*H269,2)</f>
        <v>0</v>
      </c>
      <c r="BL269" s="21" t="s">
        <v>322</v>
      </c>
      <c r="BM269" s="178" t="s">
        <v>2682</v>
      </c>
    </row>
    <row r="270" s="2" customFormat="1">
      <c r="A270" s="40"/>
      <c r="B270" s="41"/>
      <c r="C270" s="40"/>
      <c r="D270" s="180" t="s">
        <v>164</v>
      </c>
      <c r="E270" s="40"/>
      <c r="F270" s="181" t="s">
        <v>2683</v>
      </c>
      <c r="G270" s="40"/>
      <c r="H270" s="40"/>
      <c r="I270" s="182"/>
      <c r="J270" s="40"/>
      <c r="K270" s="40"/>
      <c r="L270" s="41"/>
      <c r="M270" s="183"/>
      <c r="N270" s="184"/>
      <c r="O270" s="74"/>
      <c r="P270" s="74"/>
      <c r="Q270" s="74"/>
      <c r="R270" s="74"/>
      <c r="S270" s="74"/>
      <c r="T270" s="75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21" t="s">
        <v>164</v>
      </c>
      <c r="AU270" s="21" t="s">
        <v>82</v>
      </c>
    </row>
    <row r="271" s="2" customFormat="1" ht="33" customHeight="1">
      <c r="A271" s="40"/>
      <c r="B271" s="166"/>
      <c r="C271" s="167" t="s">
        <v>511</v>
      </c>
      <c r="D271" s="167" t="s">
        <v>157</v>
      </c>
      <c r="E271" s="168" t="s">
        <v>2684</v>
      </c>
      <c r="F271" s="169" t="s">
        <v>2685</v>
      </c>
      <c r="G271" s="170" t="s">
        <v>160</v>
      </c>
      <c r="H271" s="171">
        <v>389</v>
      </c>
      <c r="I271" s="172"/>
      <c r="J271" s="173">
        <f>ROUND(I271*H271,2)</f>
        <v>0</v>
      </c>
      <c r="K271" s="169" t="s">
        <v>1332</v>
      </c>
      <c r="L271" s="41"/>
      <c r="M271" s="174" t="s">
        <v>3</v>
      </c>
      <c r="N271" s="175" t="s">
        <v>43</v>
      </c>
      <c r="O271" s="74"/>
      <c r="P271" s="176">
        <f>O271*H271</f>
        <v>0</v>
      </c>
      <c r="Q271" s="176">
        <v>1.0000000000000001E-05</v>
      </c>
      <c r="R271" s="176">
        <f>Q271*H271</f>
        <v>0.0038900000000000002</v>
      </c>
      <c r="S271" s="176">
        <v>0</v>
      </c>
      <c r="T271" s="17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178" t="s">
        <v>322</v>
      </c>
      <c r="AT271" s="178" t="s">
        <v>157</v>
      </c>
      <c r="AU271" s="178" t="s">
        <v>82</v>
      </c>
      <c r="AY271" s="21" t="s">
        <v>154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21" t="s">
        <v>80</v>
      </c>
      <c r="BK271" s="179">
        <f>ROUND(I271*H271,2)</f>
        <v>0</v>
      </c>
      <c r="BL271" s="21" t="s">
        <v>322</v>
      </c>
      <c r="BM271" s="178" t="s">
        <v>2686</v>
      </c>
    </row>
    <row r="272" s="2" customFormat="1">
      <c r="A272" s="40"/>
      <c r="B272" s="41"/>
      <c r="C272" s="40"/>
      <c r="D272" s="180" t="s">
        <v>164</v>
      </c>
      <c r="E272" s="40"/>
      <c r="F272" s="181" t="s">
        <v>2687</v>
      </c>
      <c r="G272" s="40"/>
      <c r="H272" s="40"/>
      <c r="I272" s="182"/>
      <c r="J272" s="40"/>
      <c r="K272" s="40"/>
      <c r="L272" s="41"/>
      <c r="M272" s="183"/>
      <c r="N272" s="184"/>
      <c r="O272" s="74"/>
      <c r="P272" s="74"/>
      <c r="Q272" s="74"/>
      <c r="R272" s="74"/>
      <c r="S272" s="74"/>
      <c r="T272" s="75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21" t="s">
        <v>164</v>
      </c>
      <c r="AU272" s="21" t="s">
        <v>82</v>
      </c>
    </row>
    <row r="273" s="2" customFormat="1" ht="49.05" customHeight="1">
      <c r="A273" s="40"/>
      <c r="B273" s="166"/>
      <c r="C273" s="167" t="s">
        <v>517</v>
      </c>
      <c r="D273" s="167" t="s">
        <v>157</v>
      </c>
      <c r="E273" s="168" t="s">
        <v>2688</v>
      </c>
      <c r="F273" s="169" t="s">
        <v>2689</v>
      </c>
      <c r="G273" s="170" t="s">
        <v>435</v>
      </c>
      <c r="H273" s="171">
        <v>0.44700000000000001</v>
      </c>
      <c r="I273" s="172"/>
      <c r="J273" s="173">
        <f>ROUND(I273*H273,2)</f>
        <v>0</v>
      </c>
      <c r="K273" s="169" t="s">
        <v>161</v>
      </c>
      <c r="L273" s="41"/>
      <c r="M273" s="174" t="s">
        <v>3</v>
      </c>
      <c r="N273" s="175" t="s">
        <v>43</v>
      </c>
      <c r="O273" s="74"/>
      <c r="P273" s="176">
        <f>O273*H273</f>
        <v>0</v>
      </c>
      <c r="Q273" s="176">
        <v>0</v>
      </c>
      <c r="R273" s="176">
        <f>Q273*H273</f>
        <v>0</v>
      </c>
      <c r="S273" s="176">
        <v>0</v>
      </c>
      <c r="T273" s="17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8" t="s">
        <v>322</v>
      </c>
      <c r="AT273" s="178" t="s">
        <v>157</v>
      </c>
      <c r="AU273" s="178" t="s">
        <v>82</v>
      </c>
      <c r="AY273" s="21" t="s">
        <v>154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1" t="s">
        <v>80</v>
      </c>
      <c r="BK273" s="179">
        <f>ROUND(I273*H273,2)</f>
        <v>0</v>
      </c>
      <c r="BL273" s="21" t="s">
        <v>322</v>
      </c>
      <c r="BM273" s="178" t="s">
        <v>2690</v>
      </c>
    </row>
    <row r="274" s="2" customFormat="1">
      <c r="A274" s="40"/>
      <c r="B274" s="41"/>
      <c r="C274" s="40"/>
      <c r="D274" s="180" t="s">
        <v>164</v>
      </c>
      <c r="E274" s="40"/>
      <c r="F274" s="181" t="s">
        <v>2691</v>
      </c>
      <c r="G274" s="40"/>
      <c r="H274" s="40"/>
      <c r="I274" s="182"/>
      <c r="J274" s="40"/>
      <c r="K274" s="40"/>
      <c r="L274" s="41"/>
      <c r="M274" s="183"/>
      <c r="N274" s="184"/>
      <c r="O274" s="74"/>
      <c r="P274" s="74"/>
      <c r="Q274" s="74"/>
      <c r="R274" s="74"/>
      <c r="S274" s="74"/>
      <c r="T274" s="75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21" t="s">
        <v>164</v>
      </c>
      <c r="AU274" s="21" t="s">
        <v>82</v>
      </c>
    </row>
    <row r="275" s="12" customFormat="1" ht="22.8" customHeight="1">
      <c r="A275" s="12"/>
      <c r="B275" s="153"/>
      <c r="C275" s="12"/>
      <c r="D275" s="154" t="s">
        <v>71</v>
      </c>
      <c r="E275" s="164" t="s">
        <v>486</v>
      </c>
      <c r="F275" s="164" t="s">
        <v>487</v>
      </c>
      <c r="G275" s="12"/>
      <c r="H275" s="12"/>
      <c r="I275" s="156"/>
      <c r="J275" s="165">
        <f>BK275</f>
        <v>0</v>
      </c>
      <c r="K275" s="12"/>
      <c r="L275" s="153"/>
      <c r="M275" s="158"/>
      <c r="N275" s="159"/>
      <c r="O275" s="159"/>
      <c r="P275" s="160">
        <f>SUM(P276:P356)</f>
        <v>0</v>
      </c>
      <c r="Q275" s="159"/>
      <c r="R275" s="160">
        <f>SUM(R276:R356)</f>
        <v>0.81010999999999989</v>
      </c>
      <c r="S275" s="159"/>
      <c r="T275" s="161">
        <f>SUM(T276:T356)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4" t="s">
        <v>82</v>
      </c>
      <c r="AT275" s="162" t="s">
        <v>71</v>
      </c>
      <c r="AU275" s="162" t="s">
        <v>80</v>
      </c>
      <c r="AY275" s="154" t="s">
        <v>154</v>
      </c>
      <c r="BK275" s="163">
        <f>SUM(BK276:BK356)</f>
        <v>0</v>
      </c>
    </row>
    <row r="276" s="2" customFormat="1" ht="37.8" customHeight="1">
      <c r="A276" s="40"/>
      <c r="B276" s="166"/>
      <c r="C276" s="167" t="s">
        <v>522</v>
      </c>
      <c r="D276" s="167" t="s">
        <v>157</v>
      </c>
      <c r="E276" s="168" t="s">
        <v>2692</v>
      </c>
      <c r="F276" s="169" t="s">
        <v>2693</v>
      </c>
      <c r="G276" s="170" t="s">
        <v>491</v>
      </c>
      <c r="H276" s="171">
        <v>4</v>
      </c>
      <c r="I276" s="172"/>
      <c r="J276" s="173">
        <f>ROUND(I276*H276,2)</f>
        <v>0</v>
      </c>
      <c r="K276" s="169" t="s">
        <v>161</v>
      </c>
      <c r="L276" s="41"/>
      <c r="M276" s="174" t="s">
        <v>3</v>
      </c>
      <c r="N276" s="175" t="s">
        <v>43</v>
      </c>
      <c r="O276" s="74"/>
      <c r="P276" s="176">
        <f>O276*H276</f>
        <v>0</v>
      </c>
      <c r="Q276" s="176">
        <v>0.014239999999999999</v>
      </c>
      <c r="R276" s="176">
        <f>Q276*H276</f>
        <v>0.056959999999999997</v>
      </c>
      <c r="S276" s="176">
        <v>0</v>
      </c>
      <c r="T276" s="17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178" t="s">
        <v>322</v>
      </c>
      <c r="AT276" s="178" t="s">
        <v>157</v>
      </c>
      <c r="AU276" s="178" t="s">
        <v>82</v>
      </c>
      <c r="AY276" s="21" t="s">
        <v>154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21" t="s">
        <v>80</v>
      </c>
      <c r="BK276" s="179">
        <f>ROUND(I276*H276,2)</f>
        <v>0</v>
      </c>
      <c r="BL276" s="21" t="s">
        <v>322</v>
      </c>
      <c r="BM276" s="178" t="s">
        <v>2694</v>
      </c>
    </row>
    <row r="277" s="2" customFormat="1">
      <c r="A277" s="40"/>
      <c r="B277" s="41"/>
      <c r="C277" s="40"/>
      <c r="D277" s="180" t="s">
        <v>164</v>
      </c>
      <c r="E277" s="40"/>
      <c r="F277" s="181" t="s">
        <v>2695</v>
      </c>
      <c r="G277" s="40"/>
      <c r="H277" s="40"/>
      <c r="I277" s="182"/>
      <c r="J277" s="40"/>
      <c r="K277" s="40"/>
      <c r="L277" s="41"/>
      <c r="M277" s="183"/>
      <c r="N277" s="184"/>
      <c r="O277" s="74"/>
      <c r="P277" s="74"/>
      <c r="Q277" s="74"/>
      <c r="R277" s="74"/>
      <c r="S277" s="74"/>
      <c r="T277" s="75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21" t="s">
        <v>164</v>
      </c>
      <c r="AU277" s="21" t="s">
        <v>82</v>
      </c>
    </row>
    <row r="278" s="13" customFormat="1">
      <c r="A278" s="13"/>
      <c r="B278" s="185"/>
      <c r="C278" s="13"/>
      <c r="D278" s="186" t="s">
        <v>166</v>
      </c>
      <c r="E278" s="187" t="s">
        <v>3</v>
      </c>
      <c r="F278" s="188" t="s">
        <v>195</v>
      </c>
      <c r="G278" s="13"/>
      <c r="H278" s="187" t="s">
        <v>3</v>
      </c>
      <c r="I278" s="189"/>
      <c r="J278" s="13"/>
      <c r="K278" s="13"/>
      <c r="L278" s="185"/>
      <c r="M278" s="190"/>
      <c r="N278" s="191"/>
      <c r="O278" s="191"/>
      <c r="P278" s="191"/>
      <c r="Q278" s="191"/>
      <c r="R278" s="191"/>
      <c r="S278" s="191"/>
      <c r="T278" s="19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166</v>
      </c>
      <c r="AU278" s="187" t="s">
        <v>82</v>
      </c>
      <c r="AV278" s="13" t="s">
        <v>80</v>
      </c>
      <c r="AW278" s="13" t="s">
        <v>34</v>
      </c>
      <c r="AX278" s="13" t="s">
        <v>72</v>
      </c>
      <c r="AY278" s="187" t="s">
        <v>154</v>
      </c>
    </row>
    <row r="279" s="14" customFormat="1">
      <c r="A279" s="14"/>
      <c r="B279" s="193"/>
      <c r="C279" s="14"/>
      <c r="D279" s="186" t="s">
        <v>166</v>
      </c>
      <c r="E279" s="194" t="s">
        <v>3</v>
      </c>
      <c r="F279" s="195" t="s">
        <v>82</v>
      </c>
      <c r="G279" s="14"/>
      <c r="H279" s="196">
        <v>2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166</v>
      </c>
      <c r="AU279" s="194" t="s">
        <v>82</v>
      </c>
      <c r="AV279" s="14" t="s">
        <v>82</v>
      </c>
      <c r="AW279" s="14" t="s">
        <v>34</v>
      </c>
      <c r="AX279" s="14" t="s">
        <v>72</v>
      </c>
      <c r="AY279" s="194" t="s">
        <v>154</v>
      </c>
    </row>
    <row r="280" s="13" customFormat="1">
      <c r="A280" s="13"/>
      <c r="B280" s="185"/>
      <c r="C280" s="13"/>
      <c r="D280" s="186" t="s">
        <v>166</v>
      </c>
      <c r="E280" s="187" t="s">
        <v>3</v>
      </c>
      <c r="F280" s="188" t="s">
        <v>222</v>
      </c>
      <c r="G280" s="13"/>
      <c r="H280" s="187" t="s">
        <v>3</v>
      </c>
      <c r="I280" s="189"/>
      <c r="J280" s="13"/>
      <c r="K280" s="13"/>
      <c r="L280" s="185"/>
      <c r="M280" s="190"/>
      <c r="N280" s="191"/>
      <c r="O280" s="191"/>
      <c r="P280" s="191"/>
      <c r="Q280" s="191"/>
      <c r="R280" s="191"/>
      <c r="S280" s="191"/>
      <c r="T280" s="19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166</v>
      </c>
      <c r="AU280" s="187" t="s">
        <v>82</v>
      </c>
      <c r="AV280" s="13" t="s">
        <v>80</v>
      </c>
      <c r="AW280" s="13" t="s">
        <v>34</v>
      </c>
      <c r="AX280" s="13" t="s">
        <v>72</v>
      </c>
      <c r="AY280" s="187" t="s">
        <v>154</v>
      </c>
    </row>
    <row r="281" s="14" customFormat="1">
      <c r="A281" s="14"/>
      <c r="B281" s="193"/>
      <c r="C281" s="14"/>
      <c r="D281" s="186" t="s">
        <v>166</v>
      </c>
      <c r="E281" s="194" t="s">
        <v>3</v>
      </c>
      <c r="F281" s="195" t="s">
        <v>82</v>
      </c>
      <c r="G281" s="14"/>
      <c r="H281" s="196">
        <v>2</v>
      </c>
      <c r="I281" s="197"/>
      <c r="J281" s="14"/>
      <c r="K281" s="14"/>
      <c r="L281" s="193"/>
      <c r="M281" s="198"/>
      <c r="N281" s="199"/>
      <c r="O281" s="199"/>
      <c r="P281" s="199"/>
      <c r="Q281" s="199"/>
      <c r="R281" s="199"/>
      <c r="S281" s="199"/>
      <c r="T281" s="20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4" t="s">
        <v>166</v>
      </c>
      <c r="AU281" s="194" t="s">
        <v>82</v>
      </c>
      <c r="AV281" s="14" t="s">
        <v>82</v>
      </c>
      <c r="AW281" s="14" t="s">
        <v>34</v>
      </c>
      <c r="AX281" s="14" t="s">
        <v>72</v>
      </c>
      <c r="AY281" s="194" t="s">
        <v>154</v>
      </c>
    </row>
    <row r="282" s="15" customFormat="1">
      <c r="A282" s="15"/>
      <c r="B282" s="201"/>
      <c r="C282" s="15"/>
      <c r="D282" s="186" t="s">
        <v>166</v>
      </c>
      <c r="E282" s="202" t="s">
        <v>3</v>
      </c>
      <c r="F282" s="203" t="s">
        <v>171</v>
      </c>
      <c r="G282" s="15"/>
      <c r="H282" s="204">
        <v>4</v>
      </c>
      <c r="I282" s="205"/>
      <c r="J282" s="15"/>
      <c r="K282" s="15"/>
      <c r="L282" s="201"/>
      <c r="M282" s="206"/>
      <c r="N282" s="207"/>
      <c r="O282" s="207"/>
      <c r="P282" s="207"/>
      <c r="Q282" s="207"/>
      <c r="R282" s="207"/>
      <c r="S282" s="207"/>
      <c r="T282" s="20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2" t="s">
        <v>166</v>
      </c>
      <c r="AU282" s="202" t="s">
        <v>82</v>
      </c>
      <c r="AV282" s="15" t="s">
        <v>162</v>
      </c>
      <c r="AW282" s="15" t="s">
        <v>34</v>
      </c>
      <c r="AX282" s="15" t="s">
        <v>80</v>
      </c>
      <c r="AY282" s="202" t="s">
        <v>154</v>
      </c>
    </row>
    <row r="283" s="2" customFormat="1" ht="24.15" customHeight="1">
      <c r="A283" s="40"/>
      <c r="B283" s="166"/>
      <c r="C283" s="167" t="s">
        <v>527</v>
      </c>
      <c r="D283" s="167" t="s">
        <v>157</v>
      </c>
      <c r="E283" s="168" t="s">
        <v>2696</v>
      </c>
      <c r="F283" s="169" t="s">
        <v>2697</v>
      </c>
      <c r="G283" s="170" t="s">
        <v>491</v>
      </c>
      <c r="H283" s="171">
        <v>4</v>
      </c>
      <c r="I283" s="172"/>
      <c r="J283" s="173">
        <f>ROUND(I283*H283,2)</f>
        <v>0</v>
      </c>
      <c r="K283" s="169" t="s">
        <v>161</v>
      </c>
      <c r="L283" s="41"/>
      <c r="M283" s="174" t="s">
        <v>3</v>
      </c>
      <c r="N283" s="175" t="s">
        <v>43</v>
      </c>
      <c r="O283" s="74"/>
      <c r="P283" s="176">
        <f>O283*H283</f>
        <v>0</v>
      </c>
      <c r="Q283" s="176">
        <v>0.017469999999999999</v>
      </c>
      <c r="R283" s="176">
        <f>Q283*H283</f>
        <v>0.069879999999999998</v>
      </c>
      <c r="S283" s="176">
        <v>0</v>
      </c>
      <c r="T283" s="17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78" t="s">
        <v>322</v>
      </c>
      <c r="AT283" s="178" t="s">
        <v>157</v>
      </c>
      <c r="AU283" s="178" t="s">
        <v>82</v>
      </c>
      <c r="AY283" s="21" t="s">
        <v>154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21" t="s">
        <v>80</v>
      </c>
      <c r="BK283" s="179">
        <f>ROUND(I283*H283,2)</f>
        <v>0</v>
      </c>
      <c r="BL283" s="21" t="s">
        <v>322</v>
      </c>
      <c r="BM283" s="178" t="s">
        <v>2698</v>
      </c>
    </row>
    <row r="284" s="2" customFormat="1">
      <c r="A284" s="40"/>
      <c r="B284" s="41"/>
      <c r="C284" s="40"/>
      <c r="D284" s="180" t="s">
        <v>164</v>
      </c>
      <c r="E284" s="40"/>
      <c r="F284" s="181" t="s">
        <v>2699</v>
      </c>
      <c r="G284" s="40"/>
      <c r="H284" s="40"/>
      <c r="I284" s="182"/>
      <c r="J284" s="40"/>
      <c r="K284" s="40"/>
      <c r="L284" s="41"/>
      <c r="M284" s="183"/>
      <c r="N284" s="184"/>
      <c r="O284" s="74"/>
      <c r="P284" s="74"/>
      <c r="Q284" s="74"/>
      <c r="R284" s="74"/>
      <c r="S284" s="74"/>
      <c r="T284" s="75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21" t="s">
        <v>164</v>
      </c>
      <c r="AU284" s="21" t="s">
        <v>82</v>
      </c>
    </row>
    <row r="285" s="13" customFormat="1">
      <c r="A285" s="13"/>
      <c r="B285" s="185"/>
      <c r="C285" s="13"/>
      <c r="D285" s="186" t="s">
        <v>166</v>
      </c>
      <c r="E285" s="187" t="s">
        <v>3</v>
      </c>
      <c r="F285" s="188" t="s">
        <v>195</v>
      </c>
      <c r="G285" s="13"/>
      <c r="H285" s="187" t="s">
        <v>3</v>
      </c>
      <c r="I285" s="189"/>
      <c r="J285" s="13"/>
      <c r="K285" s="13"/>
      <c r="L285" s="185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166</v>
      </c>
      <c r="AU285" s="187" t="s">
        <v>82</v>
      </c>
      <c r="AV285" s="13" t="s">
        <v>80</v>
      </c>
      <c r="AW285" s="13" t="s">
        <v>34</v>
      </c>
      <c r="AX285" s="13" t="s">
        <v>72</v>
      </c>
      <c r="AY285" s="187" t="s">
        <v>154</v>
      </c>
    </row>
    <row r="286" s="14" customFormat="1">
      <c r="A286" s="14"/>
      <c r="B286" s="193"/>
      <c r="C286" s="14"/>
      <c r="D286" s="186" t="s">
        <v>166</v>
      </c>
      <c r="E286" s="194" t="s">
        <v>3</v>
      </c>
      <c r="F286" s="195" t="s">
        <v>80</v>
      </c>
      <c r="G286" s="14"/>
      <c r="H286" s="196">
        <v>1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166</v>
      </c>
      <c r="AU286" s="194" t="s">
        <v>82</v>
      </c>
      <c r="AV286" s="14" t="s">
        <v>82</v>
      </c>
      <c r="AW286" s="14" t="s">
        <v>34</v>
      </c>
      <c r="AX286" s="14" t="s">
        <v>72</v>
      </c>
      <c r="AY286" s="194" t="s">
        <v>154</v>
      </c>
    </row>
    <row r="287" s="13" customFormat="1">
      <c r="A287" s="13"/>
      <c r="B287" s="185"/>
      <c r="C287" s="13"/>
      <c r="D287" s="186" t="s">
        <v>166</v>
      </c>
      <c r="E287" s="187" t="s">
        <v>3</v>
      </c>
      <c r="F287" s="188" t="s">
        <v>222</v>
      </c>
      <c r="G287" s="13"/>
      <c r="H287" s="187" t="s">
        <v>3</v>
      </c>
      <c r="I287" s="189"/>
      <c r="J287" s="13"/>
      <c r="K287" s="13"/>
      <c r="L287" s="185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166</v>
      </c>
      <c r="AU287" s="187" t="s">
        <v>82</v>
      </c>
      <c r="AV287" s="13" t="s">
        <v>80</v>
      </c>
      <c r="AW287" s="13" t="s">
        <v>34</v>
      </c>
      <c r="AX287" s="13" t="s">
        <v>72</v>
      </c>
      <c r="AY287" s="187" t="s">
        <v>154</v>
      </c>
    </row>
    <row r="288" s="14" customFormat="1">
      <c r="A288" s="14"/>
      <c r="B288" s="193"/>
      <c r="C288" s="14"/>
      <c r="D288" s="186" t="s">
        <v>166</v>
      </c>
      <c r="E288" s="194" t="s">
        <v>3</v>
      </c>
      <c r="F288" s="195" t="s">
        <v>80</v>
      </c>
      <c r="G288" s="14"/>
      <c r="H288" s="196">
        <v>1</v>
      </c>
      <c r="I288" s="197"/>
      <c r="J288" s="14"/>
      <c r="K288" s="14"/>
      <c r="L288" s="193"/>
      <c r="M288" s="198"/>
      <c r="N288" s="199"/>
      <c r="O288" s="199"/>
      <c r="P288" s="199"/>
      <c r="Q288" s="199"/>
      <c r="R288" s="199"/>
      <c r="S288" s="199"/>
      <c r="T288" s="20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4" t="s">
        <v>166</v>
      </c>
      <c r="AU288" s="194" t="s">
        <v>82</v>
      </c>
      <c r="AV288" s="14" t="s">
        <v>82</v>
      </c>
      <c r="AW288" s="14" t="s">
        <v>34</v>
      </c>
      <c r="AX288" s="14" t="s">
        <v>72</v>
      </c>
      <c r="AY288" s="194" t="s">
        <v>154</v>
      </c>
    </row>
    <row r="289" s="13" customFormat="1">
      <c r="A289" s="13"/>
      <c r="B289" s="185"/>
      <c r="C289" s="13"/>
      <c r="D289" s="186" t="s">
        <v>166</v>
      </c>
      <c r="E289" s="187" t="s">
        <v>3</v>
      </c>
      <c r="F289" s="188" t="s">
        <v>494</v>
      </c>
      <c r="G289" s="13"/>
      <c r="H289" s="187" t="s">
        <v>3</v>
      </c>
      <c r="I289" s="189"/>
      <c r="J289" s="13"/>
      <c r="K289" s="13"/>
      <c r="L289" s="185"/>
      <c r="M289" s="190"/>
      <c r="N289" s="191"/>
      <c r="O289" s="191"/>
      <c r="P289" s="191"/>
      <c r="Q289" s="191"/>
      <c r="R289" s="191"/>
      <c r="S289" s="191"/>
      <c r="T289" s="19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166</v>
      </c>
      <c r="AU289" s="187" t="s">
        <v>82</v>
      </c>
      <c r="AV289" s="13" t="s">
        <v>80</v>
      </c>
      <c r="AW289" s="13" t="s">
        <v>34</v>
      </c>
      <c r="AX289" s="13" t="s">
        <v>72</v>
      </c>
      <c r="AY289" s="187" t="s">
        <v>154</v>
      </c>
    </row>
    <row r="290" s="14" customFormat="1">
      <c r="A290" s="14"/>
      <c r="B290" s="193"/>
      <c r="C290" s="14"/>
      <c r="D290" s="186" t="s">
        <v>166</v>
      </c>
      <c r="E290" s="194" t="s">
        <v>3</v>
      </c>
      <c r="F290" s="195" t="s">
        <v>82</v>
      </c>
      <c r="G290" s="14"/>
      <c r="H290" s="196">
        <v>2</v>
      </c>
      <c r="I290" s="197"/>
      <c r="J290" s="14"/>
      <c r="K290" s="14"/>
      <c r="L290" s="193"/>
      <c r="M290" s="198"/>
      <c r="N290" s="199"/>
      <c r="O290" s="199"/>
      <c r="P290" s="199"/>
      <c r="Q290" s="199"/>
      <c r="R290" s="199"/>
      <c r="S290" s="199"/>
      <c r="T290" s="20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4" t="s">
        <v>166</v>
      </c>
      <c r="AU290" s="194" t="s">
        <v>82</v>
      </c>
      <c r="AV290" s="14" t="s">
        <v>82</v>
      </c>
      <c r="AW290" s="14" t="s">
        <v>34</v>
      </c>
      <c r="AX290" s="14" t="s">
        <v>72</v>
      </c>
      <c r="AY290" s="194" t="s">
        <v>154</v>
      </c>
    </row>
    <row r="291" s="15" customFormat="1">
      <c r="A291" s="15"/>
      <c r="B291" s="201"/>
      <c r="C291" s="15"/>
      <c r="D291" s="186" t="s">
        <v>166</v>
      </c>
      <c r="E291" s="202" t="s">
        <v>3</v>
      </c>
      <c r="F291" s="203" t="s">
        <v>171</v>
      </c>
      <c r="G291" s="15"/>
      <c r="H291" s="204">
        <v>4</v>
      </c>
      <c r="I291" s="205"/>
      <c r="J291" s="15"/>
      <c r="K291" s="15"/>
      <c r="L291" s="201"/>
      <c r="M291" s="206"/>
      <c r="N291" s="207"/>
      <c r="O291" s="207"/>
      <c r="P291" s="207"/>
      <c r="Q291" s="207"/>
      <c r="R291" s="207"/>
      <c r="S291" s="207"/>
      <c r="T291" s="20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02" t="s">
        <v>166</v>
      </c>
      <c r="AU291" s="202" t="s">
        <v>82</v>
      </c>
      <c r="AV291" s="15" t="s">
        <v>162</v>
      </c>
      <c r="AW291" s="15" t="s">
        <v>34</v>
      </c>
      <c r="AX291" s="15" t="s">
        <v>80</v>
      </c>
      <c r="AY291" s="202" t="s">
        <v>154</v>
      </c>
    </row>
    <row r="292" s="2" customFormat="1" ht="24.15" customHeight="1">
      <c r="A292" s="40"/>
      <c r="B292" s="166"/>
      <c r="C292" s="167" t="s">
        <v>534</v>
      </c>
      <c r="D292" s="167" t="s">
        <v>157</v>
      </c>
      <c r="E292" s="168" t="s">
        <v>2700</v>
      </c>
      <c r="F292" s="169" t="s">
        <v>2701</v>
      </c>
      <c r="G292" s="170" t="s">
        <v>491</v>
      </c>
      <c r="H292" s="171">
        <v>7</v>
      </c>
      <c r="I292" s="172"/>
      <c r="J292" s="173">
        <f>ROUND(I292*H292,2)</f>
        <v>0</v>
      </c>
      <c r="K292" s="169" t="s">
        <v>161</v>
      </c>
      <c r="L292" s="41"/>
      <c r="M292" s="174" t="s">
        <v>3</v>
      </c>
      <c r="N292" s="175" t="s">
        <v>43</v>
      </c>
      <c r="O292" s="74"/>
      <c r="P292" s="176">
        <f>O292*H292</f>
        <v>0</v>
      </c>
      <c r="Q292" s="176">
        <v>0.017569999999999999</v>
      </c>
      <c r="R292" s="176">
        <f>Q292*H292</f>
        <v>0.12298999999999999</v>
      </c>
      <c r="S292" s="176">
        <v>0</v>
      </c>
      <c r="T292" s="17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178" t="s">
        <v>322</v>
      </c>
      <c r="AT292" s="178" t="s">
        <v>157</v>
      </c>
      <c r="AU292" s="178" t="s">
        <v>82</v>
      </c>
      <c r="AY292" s="21" t="s">
        <v>154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21" t="s">
        <v>80</v>
      </c>
      <c r="BK292" s="179">
        <f>ROUND(I292*H292,2)</f>
        <v>0</v>
      </c>
      <c r="BL292" s="21" t="s">
        <v>322</v>
      </c>
      <c r="BM292" s="178" t="s">
        <v>2702</v>
      </c>
    </row>
    <row r="293" s="2" customFormat="1">
      <c r="A293" s="40"/>
      <c r="B293" s="41"/>
      <c r="C293" s="40"/>
      <c r="D293" s="180" t="s">
        <v>164</v>
      </c>
      <c r="E293" s="40"/>
      <c r="F293" s="181" t="s">
        <v>2703</v>
      </c>
      <c r="G293" s="40"/>
      <c r="H293" s="40"/>
      <c r="I293" s="182"/>
      <c r="J293" s="40"/>
      <c r="K293" s="40"/>
      <c r="L293" s="41"/>
      <c r="M293" s="183"/>
      <c r="N293" s="184"/>
      <c r="O293" s="74"/>
      <c r="P293" s="74"/>
      <c r="Q293" s="74"/>
      <c r="R293" s="74"/>
      <c r="S293" s="74"/>
      <c r="T293" s="75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21" t="s">
        <v>164</v>
      </c>
      <c r="AU293" s="21" t="s">
        <v>82</v>
      </c>
    </row>
    <row r="294" s="13" customFormat="1">
      <c r="A294" s="13"/>
      <c r="B294" s="185"/>
      <c r="C294" s="13"/>
      <c r="D294" s="186" t="s">
        <v>166</v>
      </c>
      <c r="E294" s="187" t="s">
        <v>3</v>
      </c>
      <c r="F294" s="188" t="s">
        <v>195</v>
      </c>
      <c r="G294" s="13"/>
      <c r="H294" s="187" t="s">
        <v>3</v>
      </c>
      <c r="I294" s="189"/>
      <c r="J294" s="13"/>
      <c r="K294" s="13"/>
      <c r="L294" s="185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166</v>
      </c>
      <c r="AU294" s="187" t="s">
        <v>82</v>
      </c>
      <c r="AV294" s="13" t="s">
        <v>80</v>
      </c>
      <c r="AW294" s="13" t="s">
        <v>34</v>
      </c>
      <c r="AX294" s="13" t="s">
        <v>72</v>
      </c>
      <c r="AY294" s="187" t="s">
        <v>154</v>
      </c>
    </row>
    <row r="295" s="14" customFormat="1">
      <c r="A295" s="14"/>
      <c r="B295" s="193"/>
      <c r="C295" s="14"/>
      <c r="D295" s="186" t="s">
        <v>166</v>
      </c>
      <c r="E295" s="194" t="s">
        <v>3</v>
      </c>
      <c r="F295" s="195" t="s">
        <v>82</v>
      </c>
      <c r="G295" s="14"/>
      <c r="H295" s="196">
        <v>2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166</v>
      </c>
      <c r="AU295" s="194" t="s">
        <v>82</v>
      </c>
      <c r="AV295" s="14" t="s">
        <v>82</v>
      </c>
      <c r="AW295" s="14" t="s">
        <v>34</v>
      </c>
      <c r="AX295" s="14" t="s">
        <v>72</v>
      </c>
      <c r="AY295" s="194" t="s">
        <v>154</v>
      </c>
    </row>
    <row r="296" s="13" customFormat="1">
      <c r="A296" s="13"/>
      <c r="B296" s="185"/>
      <c r="C296" s="13"/>
      <c r="D296" s="186" t="s">
        <v>166</v>
      </c>
      <c r="E296" s="187" t="s">
        <v>3</v>
      </c>
      <c r="F296" s="188" t="s">
        <v>222</v>
      </c>
      <c r="G296" s="13"/>
      <c r="H296" s="187" t="s">
        <v>3</v>
      </c>
      <c r="I296" s="189"/>
      <c r="J296" s="13"/>
      <c r="K296" s="13"/>
      <c r="L296" s="185"/>
      <c r="M296" s="190"/>
      <c r="N296" s="191"/>
      <c r="O296" s="191"/>
      <c r="P296" s="191"/>
      <c r="Q296" s="191"/>
      <c r="R296" s="191"/>
      <c r="S296" s="191"/>
      <c r="T296" s="19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166</v>
      </c>
      <c r="AU296" s="187" t="s">
        <v>82</v>
      </c>
      <c r="AV296" s="13" t="s">
        <v>80</v>
      </c>
      <c r="AW296" s="13" t="s">
        <v>34</v>
      </c>
      <c r="AX296" s="13" t="s">
        <v>72</v>
      </c>
      <c r="AY296" s="187" t="s">
        <v>154</v>
      </c>
    </row>
    <row r="297" s="14" customFormat="1">
      <c r="A297" s="14"/>
      <c r="B297" s="193"/>
      <c r="C297" s="14"/>
      <c r="D297" s="186" t="s">
        <v>166</v>
      </c>
      <c r="E297" s="194" t="s">
        <v>3</v>
      </c>
      <c r="F297" s="195" t="s">
        <v>183</v>
      </c>
      <c r="G297" s="14"/>
      <c r="H297" s="196">
        <v>3</v>
      </c>
      <c r="I297" s="197"/>
      <c r="J297" s="14"/>
      <c r="K297" s="14"/>
      <c r="L297" s="193"/>
      <c r="M297" s="198"/>
      <c r="N297" s="199"/>
      <c r="O297" s="199"/>
      <c r="P297" s="199"/>
      <c r="Q297" s="199"/>
      <c r="R297" s="199"/>
      <c r="S297" s="199"/>
      <c r="T297" s="20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4" t="s">
        <v>166</v>
      </c>
      <c r="AU297" s="194" t="s">
        <v>82</v>
      </c>
      <c r="AV297" s="14" t="s">
        <v>82</v>
      </c>
      <c r="AW297" s="14" t="s">
        <v>34</v>
      </c>
      <c r="AX297" s="14" t="s">
        <v>72</v>
      </c>
      <c r="AY297" s="194" t="s">
        <v>154</v>
      </c>
    </row>
    <row r="298" s="13" customFormat="1">
      <c r="A298" s="13"/>
      <c r="B298" s="185"/>
      <c r="C298" s="13"/>
      <c r="D298" s="186" t="s">
        <v>166</v>
      </c>
      <c r="E298" s="187" t="s">
        <v>3</v>
      </c>
      <c r="F298" s="188" t="s">
        <v>494</v>
      </c>
      <c r="G298" s="13"/>
      <c r="H298" s="187" t="s">
        <v>3</v>
      </c>
      <c r="I298" s="189"/>
      <c r="J298" s="13"/>
      <c r="K298" s="13"/>
      <c r="L298" s="185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166</v>
      </c>
      <c r="AU298" s="187" t="s">
        <v>82</v>
      </c>
      <c r="AV298" s="13" t="s">
        <v>80</v>
      </c>
      <c r="AW298" s="13" t="s">
        <v>34</v>
      </c>
      <c r="AX298" s="13" t="s">
        <v>72</v>
      </c>
      <c r="AY298" s="187" t="s">
        <v>154</v>
      </c>
    </row>
    <row r="299" s="14" customFormat="1">
      <c r="A299" s="14"/>
      <c r="B299" s="193"/>
      <c r="C299" s="14"/>
      <c r="D299" s="186" t="s">
        <v>166</v>
      </c>
      <c r="E299" s="194" t="s">
        <v>3</v>
      </c>
      <c r="F299" s="195" t="s">
        <v>82</v>
      </c>
      <c r="G299" s="14"/>
      <c r="H299" s="196">
        <v>2</v>
      </c>
      <c r="I299" s="197"/>
      <c r="J299" s="14"/>
      <c r="K299" s="14"/>
      <c r="L299" s="193"/>
      <c r="M299" s="198"/>
      <c r="N299" s="199"/>
      <c r="O299" s="199"/>
      <c r="P299" s="199"/>
      <c r="Q299" s="199"/>
      <c r="R299" s="199"/>
      <c r="S299" s="199"/>
      <c r="T299" s="20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4" t="s">
        <v>166</v>
      </c>
      <c r="AU299" s="194" t="s">
        <v>82</v>
      </c>
      <c r="AV299" s="14" t="s">
        <v>82</v>
      </c>
      <c r="AW299" s="14" t="s">
        <v>34</v>
      </c>
      <c r="AX299" s="14" t="s">
        <v>72</v>
      </c>
      <c r="AY299" s="194" t="s">
        <v>154</v>
      </c>
    </row>
    <row r="300" s="15" customFormat="1">
      <c r="A300" s="15"/>
      <c r="B300" s="201"/>
      <c r="C300" s="15"/>
      <c r="D300" s="186" t="s">
        <v>166</v>
      </c>
      <c r="E300" s="202" t="s">
        <v>3</v>
      </c>
      <c r="F300" s="203" t="s">
        <v>171</v>
      </c>
      <c r="G300" s="15"/>
      <c r="H300" s="204">
        <v>7</v>
      </c>
      <c r="I300" s="205"/>
      <c r="J300" s="15"/>
      <c r="K300" s="15"/>
      <c r="L300" s="201"/>
      <c r="M300" s="206"/>
      <c r="N300" s="207"/>
      <c r="O300" s="207"/>
      <c r="P300" s="207"/>
      <c r="Q300" s="207"/>
      <c r="R300" s="207"/>
      <c r="S300" s="207"/>
      <c r="T300" s="20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2" t="s">
        <v>166</v>
      </c>
      <c r="AU300" s="202" t="s">
        <v>82</v>
      </c>
      <c r="AV300" s="15" t="s">
        <v>162</v>
      </c>
      <c r="AW300" s="15" t="s">
        <v>34</v>
      </c>
      <c r="AX300" s="15" t="s">
        <v>80</v>
      </c>
      <c r="AY300" s="202" t="s">
        <v>154</v>
      </c>
    </row>
    <row r="301" s="2" customFormat="1" ht="21.75" customHeight="1">
      <c r="A301" s="40"/>
      <c r="B301" s="166"/>
      <c r="C301" s="167" t="s">
        <v>541</v>
      </c>
      <c r="D301" s="167" t="s">
        <v>157</v>
      </c>
      <c r="E301" s="168" t="s">
        <v>2704</v>
      </c>
      <c r="F301" s="169" t="s">
        <v>2705</v>
      </c>
      <c r="G301" s="170" t="s">
        <v>491</v>
      </c>
      <c r="H301" s="171">
        <v>8</v>
      </c>
      <c r="I301" s="172"/>
      <c r="J301" s="173">
        <f>ROUND(I301*H301,2)</f>
        <v>0</v>
      </c>
      <c r="K301" s="169" t="s">
        <v>161</v>
      </c>
      <c r="L301" s="41"/>
      <c r="M301" s="174" t="s">
        <v>3</v>
      </c>
      <c r="N301" s="175" t="s">
        <v>43</v>
      </c>
      <c r="O301" s="74"/>
      <c r="P301" s="176">
        <f>O301*H301</f>
        <v>0</v>
      </c>
      <c r="Q301" s="176">
        <v>0.0022300000000000002</v>
      </c>
      <c r="R301" s="176">
        <f>Q301*H301</f>
        <v>0.017840000000000002</v>
      </c>
      <c r="S301" s="176">
        <v>0</v>
      </c>
      <c r="T301" s="17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78" t="s">
        <v>322</v>
      </c>
      <c r="AT301" s="178" t="s">
        <v>157</v>
      </c>
      <c r="AU301" s="178" t="s">
        <v>82</v>
      </c>
      <c r="AY301" s="21" t="s">
        <v>154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21" t="s">
        <v>80</v>
      </c>
      <c r="BK301" s="179">
        <f>ROUND(I301*H301,2)</f>
        <v>0</v>
      </c>
      <c r="BL301" s="21" t="s">
        <v>322</v>
      </c>
      <c r="BM301" s="178" t="s">
        <v>2706</v>
      </c>
    </row>
    <row r="302" s="2" customFormat="1">
      <c r="A302" s="40"/>
      <c r="B302" s="41"/>
      <c r="C302" s="40"/>
      <c r="D302" s="180" t="s">
        <v>164</v>
      </c>
      <c r="E302" s="40"/>
      <c r="F302" s="181" t="s">
        <v>2707</v>
      </c>
      <c r="G302" s="40"/>
      <c r="H302" s="40"/>
      <c r="I302" s="182"/>
      <c r="J302" s="40"/>
      <c r="K302" s="40"/>
      <c r="L302" s="41"/>
      <c r="M302" s="183"/>
      <c r="N302" s="184"/>
      <c r="O302" s="74"/>
      <c r="P302" s="74"/>
      <c r="Q302" s="74"/>
      <c r="R302" s="74"/>
      <c r="S302" s="74"/>
      <c r="T302" s="75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21" t="s">
        <v>164</v>
      </c>
      <c r="AU302" s="21" t="s">
        <v>82</v>
      </c>
    </row>
    <row r="303" s="13" customFormat="1">
      <c r="A303" s="13"/>
      <c r="B303" s="185"/>
      <c r="C303" s="13"/>
      <c r="D303" s="186" t="s">
        <v>166</v>
      </c>
      <c r="E303" s="187" t="s">
        <v>3</v>
      </c>
      <c r="F303" s="188" t="s">
        <v>2708</v>
      </c>
      <c r="G303" s="13"/>
      <c r="H303" s="187" t="s">
        <v>3</v>
      </c>
      <c r="I303" s="189"/>
      <c r="J303" s="13"/>
      <c r="K303" s="13"/>
      <c r="L303" s="185"/>
      <c r="M303" s="190"/>
      <c r="N303" s="191"/>
      <c r="O303" s="191"/>
      <c r="P303" s="191"/>
      <c r="Q303" s="191"/>
      <c r="R303" s="191"/>
      <c r="S303" s="191"/>
      <c r="T303" s="19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7" t="s">
        <v>166</v>
      </c>
      <c r="AU303" s="187" t="s">
        <v>82</v>
      </c>
      <c r="AV303" s="13" t="s">
        <v>80</v>
      </c>
      <c r="AW303" s="13" t="s">
        <v>34</v>
      </c>
      <c r="AX303" s="13" t="s">
        <v>72</v>
      </c>
      <c r="AY303" s="187" t="s">
        <v>154</v>
      </c>
    </row>
    <row r="304" s="13" customFormat="1">
      <c r="A304" s="13"/>
      <c r="B304" s="185"/>
      <c r="C304" s="13"/>
      <c r="D304" s="186" t="s">
        <v>166</v>
      </c>
      <c r="E304" s="187" t="s">
        <v>3</v>
      </c>
      <c r="F304" s="188" t="s">
        <v>195</v>
      </c>
      <c r="G304" s="13"/>
      <c r="H304" s="187" t="s">
        <v>3</v>
      </c>
      <c r="I304" s="189"/>
      <c r="J304" s="13"/>
      <c r="K304" s="13"/>
      <c r="L304" s="185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7" t="s">
        <v>166</v>
      </c>
      <c r="AU304" s="187" t="s">
        <v>82</v>
      </c>
      <c r="AV304" s="13" t="s">
        <v>80</v>
      </c>
      <c r="AW304" s="13" t="s">
        <v>34</v>
      </c>
      <c r="AX304" s="13" t="s">
        <v>72</v>
      </c>
      <c r="AY304" s="187" t="s">
        <v>154</v>
      </c>
    </row>
    <row r="305" s="14" customFormat="1">
      <c r="A305" s="14"/>
      <c r="B305" s="193"/>
      <c r="C305" s="14"/>
      <c r="D305" s="186" t="s">
        <v>166</v>
      </c>
      <c r="E305" s="194" t="s">
        <v>3</v>
      </c>
      <c r="F305" s="195" t="s">
        <v>162</v>
      </c>
      <c r="G305" s="14"/>
      <c r="H305" s="196">
        <v>4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166</v>
      </c>
      <c r="AU305" s="194" t="s">
        <v>82</v>
      </c>
      <c r="AV305" s="14" t="s">
        <v>82</v>
      </c>
      <c r="AW305" s="14" t="s">
        <v>34</v>
      </c>
      <c r="AX305" s="14" t="s">
        <v>72</v>
      </c>
      <c r="AY305" s="194" t="s">
        <v>154</v>
      </c>
    </row>
    <row r="306" s="13" customFormat="1">
      <c r="A306" s="13"/>
      <c r="B306" s="185"/>
      <c r="C306" s="13"/>
      <c r="D306" s="186" t="s">
        <v>166</v>
      </c>
      <c r="E306" s="187" t="s">
        <v>3</v>
      </c>
      <c r="F306" s="188" t="s">
        <v>222</v>
      </c>
      <c r="G306" s="13"/>
      <c r="H306" s="187" t="s">
        <v>3</v>
      </c>
      <c r="I306" s="189"/>
      <c r="J306" s="13"/>
      <c r="K306" s="13"/>
      <c r="L306" s="185"/>
      <c r="M306" s="190"/>
      <c r="N306" s="191"/>
      <c r="O306" s="191"/>
      <c r="P306" s="191"/>
      <c r="Q306" s="191"/>
      <c r="R306" s="191"/>
      <c r="S306" s="191"/>
      <c r="T306" s="19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7" t="s">
        <v>166</v>
      </c>
      <c r="AU306" s="187" t="s">
        <v>82</v>
      </c>
      <c r="AV306" s="13" t="s">
        <v>80</v>
      </c>
      <c r="AW306" s="13" t="s">
        <v>34</v>
      </c>
      <c r="AX306" s="13" t="s">
        <v>72</v>
      </c>
      <c r="AY306" s="187" t="s">
        <v>154</v>
      </c>
    </row>
    <row r="307" s="14" customFormat="1">
      <c r="A307" s="14"/>
      <c r="B307" s="193"/>
      <c r="C307" s="14"/>
      <c r="D307" s="186" t="s">
        <v>166</v>
      </c>
      <c r="E307" s="194" t="s">
        <v>3</v>
      </c>
      <c r="F307" s="195" t="s">
        <v>162</v>
      </c>
      <c r="G307" s="14"/>
      <c r="H307" s="196">
        <v>4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166</v>
      </c>
      <c r="AU307" s="194" t="s">
        <v>82</v>
      </c>
      <c r="AV307" s="14" t="s">
        <v>82</v>
      </c>
      <c r="AW307" s="14" t="s">
        <v>34</v>
      </c>
      <c r="AX307" s="14" t="s">
        <v>72</v>
      </c>
      <c r="AY307" s="194" t="s">
        <v>154</v>
      </c>
    </row>
    <row r="308" s="15" customFormat="1">
      <c r="A308" s="15"/>
      <c r="B308" s="201"/>
      <c r="C308" s="15"/>
      <c r="D308" s="186" t="s">
        <v>166</v>
      </c>
      <c r="E308" s="202" t="s">
        <v>3</v>
      </c>
      <c r="F308" s="203" t="s">
        <v>171</v>
      </c>
      <c r="G308" s="15"/>
      <c r="H308" s="204">
        <v>8</v>
      </c>
      <c r="I308" s="205"/>
      <c r="J308" s="15"/>
      <c r="K308" s="15"/>
      <c r="L308" s="201"/>
      <c r="M308" s="206"/>
      <c r="N308" s="207"/>
      <c r="O308" s="207"/>
      <c r="P308" s="207"/>
      <c r="Q308" s="207"/>
      <c r="R308" s="207"/>
      <c r="S308" s="207"/>
      <c r="T308" s="20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2" t="s">
        <v>166</v>
      </c>
      <c r="AU308" s="202" t="s">
        <v>82</v>
      </c>
      <c r="AV308" s="15" t="s">
        <v>162</v>
      </c>
      <c r="AW308" s="15" t="s">
        <v>34</v>
      </c>
      <c r="AX308" s="15" t="s">
        <v>80</v>
      </c>
      <c r="AY308" s="202" t="s">
        <v>154</v>
      </c>
    </row>
    <row r="309" s="2" customFormat="1" ht="24.15" customHeight="1">
      <c r="A309" s="40"/>
      <c r="B309" s="166"/>
      <c r="C309" s="222" t="s">
        <v>546</v>
      </c>
      <c r="D309" s="222" t="s">
        <v>817</v>
      </c>
      <c r="E309" s="223" t="s">
        <v>2709</v>
      </c>
      <c r="F309" s="224" t="s">
        <v>2710</v>
      </c>
      <c r="G309" s="225" t="s">
        <v>317</v>
      </c>
      <c r="H309" s="226">
        <v>8</v>
      </c>
      <c r="I309" s="227"/>
      <c r="J309" s="228">
        <f>ROUND(I309*H309,2)</f>
        <v>0</v>
      </c>
      <c r="K309" s="224" t="s">
        <v>161</v>
      </c>
      <c r="L309" s="229"/>
      <c r="M309" s="230" t="s">
        <v>3</v>
      </c>
      <c r="N309" s="231" t="s">
        <v>43</v>
      </c>
      <c r="O309" s="74"/>
      <c r="P309" s="176">
        <f>O309*H309</f>
        <v>0</v>
      </c>
      <c r="Q309" s="176">
        <v>0.0083000000000000001</v>
      </c>
      <c r="R309" s="176">
        <f>Q309*H309</f>
        <v>0.066400000000000001</v>
      </c>
      <c r="S309" s="176">
        <v>0</v>
      </c>
      <c r="T309" s="17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78" t="s">
        <v>495</v>
      </c>
      <c r="AT309" s="178" t="s">
        <v>817</v>
      </c>
      <c r="AU309" s="178" t="s">
        <v>82</v>
      </c>
      <c r="AY309" s="21" t="s">
        <v>154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1" t="s">
        <v>80</v>
      </c>
      <c r="BK309" s="179">
        <f>ROUND(I309*H309,2)</f>
        <v>0</v>
      </c>
      <c r="BL309" s="21" t="s">
        <v>322</v>
      </c>
      <c r="BM309" s="178" t="s">
        <v>2711</v>
      </c>
    </row>
    <row r="310" s="2" customFormat="1" ht="24.15" customHeight="1">
      <c r="A310" s="40"/>
      <c r="B310" s="166"/>
      <c r="C310" s="167" t="s">
        <v>555</v>
      </c>
      <c r="D310" s="167" t="s">
        <v>157</v>
      </c>
      <c r="E310" s="168" t="s">
        <v>2712</v>
      </c>
      <c r="F310" s="169" t="s">
        <v>2713</v>
      </c>
      <c r="G310" s="170" t="s">
        <v>491</v>
      </c>
      <c r="H310" s="171">
        <v>2</v>
      </c>
      <c r="I310" s="172"/>
      <c r="J310" s="173">
        <f>ROUND(I310*H310,2)</f>
        <v>0</v>
      </c>
      <c r="K310" s="169" t="s">
        <v>161</v>
      </c>
      <c r="L310" s="41"/>
      <c r="M310" s="174" t="s">
        <v>3</v>
      </c>
      <c r="N310" s="175" t="s">
        <v>43</v>
      </c>
      <c r="O310" s="74"/>
      <c r="P310" s="176">
        <f>O310*H310</f>
        <v>0</v>
      </c>
      <c r="Q310" s="176">
        <v>0.017069999999999998</v>
      </c>
      <c r="R310" s="176">
        <f>Q310*H310</f>
        <v>0.034139999999999997</v>
      </c>
      <c r="S310" s="176">
        <v>0</v>
      </c>
      <c r="T310" s="17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78" t="s">
        <v>322</v>
      </c>
      <c r="AT310" s="178" t="s">
        <v>157</v>
      </c>
      <c r="AU310" s="178" t="s">
        <v>82</v>
      </c>
      <c r="AY310" s="21" t="s">
        <v>154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1" t="s">
        <v>80</v>
      </c>
      <c r="BK310" s="179">
        <f>ROUND(I310*H310,2)</f>
        <v>0</v>
      </c>
      <c r="BL310" s="21" t="s">
        <v>322</v>
      </c>
      <c r="BM310" s="178" t="s">
        <v>2714</v>
      </c>
    </row>
    <row r="311" s="2" customFormat="1">
      <c r="A311" s="40"/>
      <c r="B311" s="41"/>
      <c r="C311" s="40"/>
      <c r="D311" s="180" t="s">
        <v>164</v>
      </c>
      <c r="E311" s="40"/>
      <c r="F311" s="181" t="s">
        <v>2715</v>
      </c>
      <c r="G311" s="40"/>
      <c r="H311" s="40"/>
      <c r="I311" s="182"/>
      <c r="J311" s="40"/>
      <c r="K311" s="40"/>
      <c r="L311" s="41"/>
      <c r="M311" s="183"/>
      <c r="N311" s="184"/>
      <c r="O311" s="74"/>
      <c r="P311" s="74"/>
      <c r="Q311" s="74"/>
      <c r="R311" s="74"/>
      <c r="S311" s="74"/>
      <c r="T311" s="75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21" t="s">
        <v>164</v>
      </c>
      <c r="AU311" s="21" t="s">
        <v>82</v>
      </c>
    </row>
    <row r="312" s="13" customFormat="1">
      <c r="A312" s="13"/>
      <c r="B312" s="185"/>
      <c r="C312" s="13"/>
      <c r="D312" s="186" t="s">
        <v>166</v>
      </c>
      <c r="E312" s="187" t="s">
        <v>3</v>
      </c>
      <c r="F312" s="188" t="s">
        <v>2716</v>
      </c>
      <c r="G312" s="13"/>
      <c r="H312" s="187" t="s">
        <v>3</v>
      </c>
      <c r="I312" s="189"/>
      <c r="J312" s="13"/>
      <c r="K312" s="13"/>
      <c r="L312" s="185"/>
      <c r="M312" s="190"/>
      <c r="N312" s="191"/>
      <c r="O312" s="191"/>
      <c r="P312" s="191"/>
      <c r="Q312" s="191"/>
      <c r="R312" s="191"/>
      <c r="S312" s="191"/>
      <c r="T312" s="19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7" t="s">
        <v>166</v>
      </c>
      <c r="AU312" s="187" t="s">
        <v>82</v>
      </c>
      <c r="AV312" s="13" t="s">
        <v>80</v>
      </c>
      <c r="AW312" s="13" t="s">
        <v>34</v>
      </c>
      <c r="AX312" s="13" t="s">
        <v>72</v>
      </c>
      <c r="AY312" s="187" t="s">
        <v>154</v>
      </c>
    </row>
    <row r="313" s="14" customFormat="1">
      <c r="A313" s="14"/>
      <c r="B313" s="193"/>
      <c r="C313" s="14"/>
      <c r="D313" s="186" t="s">
        <v>166</v>
      </c>
      <c r="E313" s="194" t="s">
        <v>3</v>
      </c>
      <c r="F313" s="195" t="s">
        <v>80</v>
      </c>
      <c r="G313" s="14"/>
      <c r="H313" s="196">
        <v>1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166</v>
      </c>
      <c r="AU313" s="194" t="s">
        <v>82</v>
      </c>
      <c r="AV313" s="14" t="s">
        <v>82</v>
      </c>
      <c r="AW313" s="14" t="s">
        <v>34</v>
      </c>
      <c r="AX313" s="14" t="s">
        <v>72</v>
      </c>
      <c r="AY313" s="194" t="s">
        <v>154</v>
      </c>
    </row>
    <row r="314" s="13" customFormat="1">
      <c r="A314" s="13"/>
      <c r="B314" s="185"/>
      <c r="C314" s="13"/>
      <c r="D314" s="186" t="s">
        <v>166</v>
      </c>
      <c r="E314" s="187" t="s">
        <v>3</v>
      </c>
      <c r="F314" s="188" t="s">
        <v>2717</v>
      </c>
      <c r="G314" s="13"/>
      <c r="H314" s="187" t="s">
        <v>3</v>
      </c>
      <c r="I314" s="189"/>
      <c r="J314" s="13"/>
      <c r="K314" s="13"/>
      <c r="L314" s="185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7" t="s">
        <v>166</v>
      </c>
      <c r="AU314" s="187" t="s">
        <v>82</v>
      </c>
      <c r="AV314" s="13" t="s">
        <v>80</v>
      </c>
      <c r="AW314" s="13" t="s">
        <v>34</v>
      </c>
      <c r="AX314" s="13" t="s">
        <v>72</v>
      </c>
      <c r="AY314" s="187" t="s">
        <v>154</v>
      </c>
    </row>
    <row r="315" s="14" customFormat="1">
      <c r="A315" s="14"/>
      <c r="B315" s="193"/>
      <c r="C315" s="14"/>
      <c r="D315" s="186" t="s">
        <v>166</v>
      </c>
      <c r="E315" s="194" t="s">
        <v>3</v>
      </c>
      <c r="F315" s="195" t="s">
        <v>80</v>
      </c>
      <c r="G315" s="14"/>
      <c r="H315" s="196">
        <v>1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166</v>
      </c>
      <c r="AU315" s="194" t="s">
        <v>82</v>
      </c>
      <c r="AV315" s="14" t="s">
        <v>82</v>
      </c>
      <c r="AW315" s="14" t="s">
        <v>34</v>
      </c>
      <c r="AX315" s="14" t="s">
        <v>72</v>
      </c>
      <c r="AY315" s="194" t="s">
        <v>154</v>
      </c>
    </row>
    <row r="316" s="15" customFormat="1">
      <c r="A316" s="15"/>
      <c r="B316" s="201"/>
      <c r="C316" s="15"/>
      <c r="D316" s="186" t="s">
        <v>166</v>
      </c>
      <c r="E316" s="202" t="s">
        <v>3</v>
      </c>
      <c r="F316" s="203" t="s">
        <v>171</v>
      </c>
      <c r="G316" s="15"/>
      <c r="H316" s="204">
        <v>2</v>
      </c>
      <c r="I316" s="205"/>
      <c r="J316" s="15"/>
      <c r="K316" s="15"/>
      <c r="L316" s="201"/>
      <c r="M316" s="206"/>
      <c r="N316" s="207"/>
      <c r="O316" s="207"/>
      <c r="P316" s="207"/>
      <c r="Q316" s="207"/>
      <c r="R316" s="207"/>
      <c r="S316" s="207"/>
      <c r="T316" s="20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2" t="s">
        <v>166</v>
      </c>
      <c r="AU316" s="202" t="s">
        <v>82</v>
      </c>
      <c r="AV316" s="15" t="s">
        <v>162</v>
      </c>
      <c r="AW316" s="15" t="s">
        <v>34</v>
      </c>
      <c r="AX316" s="15" t="s">
        <v>80</v>
      </c>
      <c r="AY316" s="202" t="s">
        <v>154</v>
      </c>
    </row>
    <row r="317" s="2" customFormat="1" ht="24.15" customHeight="1">
      <c r="A317" s="40"/>
      <c r="B317" s="166"/>
      <c r="C317" s="167" t="s">
        <v>564</v>
      </c>
      <c r="D317" s="167" t="s">
        <v>157</v>
      </c>
      <c r="E317" s="168" t="s">
        <v>2718</v>
      </c>
      <c r="F317" s="169" t="s">
        <v>2719</v>
      </c>
      <c r="G317" s="170" t="s">
        <v>491</v>
      </c>
      <c r="H317" s="171">
        <v>3</v>
      </c>
      <c r="I317" s="172"/>
      <c r="J317" s="173">
        <f>ROUND(I317*H317,2)</f>
        <v>0</v>
      </c>
      <c r="K317" s="169" t="s">
        <v>161</v>
      </c>
      <c r="L317" s="41"/>
      <c r="M317" s="174" t="s">
        <v>3</v>
      </c>
      <c r="N317" s="175" t="s">
        <v>43</v>
      </c>
      <c r="O317" s="74"/>
      <c r="P317" s="176">
        <f>O317*H317</f>
        <v>0</v>
      </c>
      <c r="Q317" s="176">
        <v>0.035479999999999998</v>
      </c>
      <c r="R317" s="176">
        <f>Q317*H317</f>
        <v>0.10643999999999999</v>
      </c>
      <c r="S317" s="176">
        <v>0</v>
      </c>
      <c r="T317" s="17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178" t="s">
        <v>322</v>
      </c>
      <c r="AT317" s="178" t="s">
        <v>157</v>
      </c>
      <c r="AU317" s="178" t="s">
        <v>82</v>
      </c>
      <c r="AY317" s="21" t="s">
        <v>154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21" t="s">
        <v>80</v>
      </c>
      <c r="BK317" s="179">
        <f>ROUND(I317*H317,2)</f>
        <v>0</v>
      </c>
      <c r="BL317" s="21" t="s">
        <v>322</v>
      </c>
      <c r="BM317" s="178" t="s">
        <v>2720</v>
      </c>
    </row>
    <row r="318" s="2" customFormat="1">
      <c r="A318" s="40"/>
      <c r="B318" s="41"/>
      <c r="C318" s="40"/>
      <c r="D318" s="180" t="s">
        <v>164</v>
      </c>
      <c r="E318" s="40"/>
      <c r="F318" s="181" t="s">
        <v>2721</v>
      </c>
      <c r="G318" s="40"/>
      <c r="H318" s="40"/>
      <c r="I318" s="182"/>
      <c r="J318" s="40"/>
      <c r="K318" s="40"/>
      <c r="L318" s="41"/>
      <c r="M318" s="183"/>
      <c r="N318" s="184"/>
      <c r="O318" s="74"/>
      <c r="P318" s="74"/>
      <c r="Q318" s="74"/>
      <c r="R318" s="74"/>
      <c r="S318" s="74"/>
      <c r="T318" s="75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21" t="s">
        <v>164</v>
      </c>
      <c r="AU318" s="21" t="s">
        <v>82</v>
      </c>
    </row>
    <row r="319" s="13" customFormat="1">
      <c r="A319" s="13"/>
      <c r="B319" s="185"/>
      <c r="C319" s="13"/>
      <c r="D319" s="186" t="s">
        <v>166</v>
      </c>
      <c r="E319" s="187" t="s">
        <v>3</v>
      </c>
      <c r="F319" s="188" t="s">
        <v>195</v>
      </c>
      <c r="G319" s="13"/>
      <c r="H319" s="187" t="s">
        <v>3</v>
      </c>
      <c r="I319" s="189"/>
      <c r="J319" s="13"/>
      <c r="K319" s="13"/>
      <c r="L319" s="185"/>
      <c r="M319" s="190"/>
      <c r="N319" s="191"/>
      <c r="O319" s="191"/>
      <c r="P319" s="191"/>
      <c r="Q319" s="191"/>
      <c r="R319" s="191"/>
      <c r="S319" s="191"/>
      <c r="T319" s="19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166</v>
      </c>
      <c r="AU319" s="187" t="s">
        <v>82</v>
      </c>
      <c r="AV319" s="13" t="s">
        <v>80</v>
      </c>
      <c r="AW319" s="13" t="s">
        <v>34</v>
      </c>
      <c r="AX319" s="13" t="s">
        <v>72</v>
      </c>
      <c r="AY319" s="187" t="s">
        <v>154</v>
      </c>
    </row>
    <row r="320" s="14" customFormat="1">
      <c r="A320" s="14"/>
      <c r="B320" s="193"/>
      <c r="C320" s="14"/>
      <c r="D320" s="186" t="s">
        <v>166</v>
      </c>
      <c r="E320" s="194" t="s">
        <v>3</v>
      </c>
      <c r="F320" s="195" t="s">
        <v>80</v>
      </c>
      <c r="G320" s="14"/>
      <c r="H320" s="196">
        <v>1</v>
      </c>
      <c r="I320" s="197"/>
      <c r="J320" s="14"/>
      <c r="K320" s="14"/>
      <c r="L320" s="193"/>
      <c r="M320" s="198"/>
      <c r="N320" s="199"/>
      <c r="O320" s="199"/>
      <c r="P320" s="199"/>
      <c r="Q320" s="199"/>
      <c r="R320" s="199"/>
      <c r="S320" s="199"/>
      <c r="T320" s="20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4" t="s">
        <v>166</v>
      </c>
      <c r="AU320" s="194" t="s">
        <v>82</v>
      </c>
      <c r="AV320" s="14" t="s">
        <v>82</v>
      </c>
      <c r="AW320" s="14" t="s">
        <v>34</v>
      </c>
      <c r="AX320" s="14" t="s">
        <v>72</v>
      </c>
      <c r="AY320" s="194" t="s">
        <v>154</v>
      </c>
    </row>
    <row r="321" s="13" customFormat="1">
      <c r="A321" s="13"/>
      <c r="B321" s="185"/>
      <c r="C321" s="13"/>
      <c r="D321" s="186" t="s">
        <v>166</v>
      </c>
      <c r="E321" s="187" t="s">
        <v>3</v>
      </c>
      <c r="F321" s="188" t="s">
        <v>222</v>
      </c>
      <c r="G321" s="13"/>
      <c r="H321" s="187" t="s">
        <v>3</v>
      </c>
      <c r="I321" s="189"/>
      <c r="J321" s="13"/>
      <c r="K321" s="13"/>
      <c r="L321" s="185"/>
      <c r="M321" s="190"/>
      <c r="N321" s="191"/>
      <c r="O321" s="191"/>
      <c r="P321" s="191"/>
      <c r="Q321" s="191"/>
      <c r="R321" s="191"/>
      <c r="S321" s="191"/>
      <c r="T321" s="19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166</v>
      </c>
      <c r="AU321" s="187" t="s">
        <v>82</v>
      </c>
      <c r="AV321" s="13" t="s">
        <v>80</v>
      </c>
      <c r="AW321" s="13" t="s">
        <v>34</v>
      </c>
      <c r="AX321" s="13" t="s">
        <v>72</v>
      </c>
      <c r="AY321" s="187" t="s">
        <v>154</v>
      </c>
    </row>
    <row r="322" s="14" customFormat="1">
      <c r="A322" s="14"/>
      <c r="B322" s="193"/>
      <c r="C322" s="14"/>
      <c r="D322" s="186" t="s">
        <v>166</v>
      </c>
      <c r="E322" s="194" t="s">
        <v>3</v>
      </c>
      <c r="F322" s="195" t="s">
        <v>80</v>
      </c>
      <c r="G322" s="14"/>
      <c r="H322" s="196">
        <v>1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166</v>
      </c>
      <c r="AU322" s="194" t="s">
        <v>82</v>
      </c>
      <c r="AV322" s="14" t="s">
        <v>82</v>
      </c>
      <c r="AW322" s="14" t="s">
        <v>34</v>
      </c>
      <c r="AX322" s="14" t="s">
        <v>72</v>
      </c>
      <c r="AY322" s="194" t="s">
        <v>154</v>
      </c>
    </row>
    <row r="323" s="13" customFormat="1">
      <c r="A323" s="13"/>
      <c r="B323" s="185"/>
      <c r="C323" s="13"/>
      <c r="D323" s="186" t="s">
        <v>166</v>
      </c>
      <c r="E323" s="187" t="s">
        <v>3</v>
      </c>
      <c r="F323" s="188" t="s">
        <v>494</v>
      </c>
      <c r="G323" s="13"/>
      <c r="H323" s="187" t="s">
        <v>3</v>
      </c>
      <c r="I323" s="189"/>
      <c r="J323" s="13"/>
      <c r="K323" s="13"/>
      <c r="L323" s="185"/>
      <c r="M323" s="190"/>
      <c r="N323" s="191"/>
      <c r="O323" s="191"/>
      <c r="P323" s="191"/>
      <c r="Q323" s="191"/>
      <c r="R323" s="191"/>
      <c r="S323" s="191"/>
      <c r="T323" s="19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7" t="s">
        <v>166</v>
      </c>
      <c r="AU323" s="187" t="s">
        <v>82</v>
      </c>
      <c r="AV323" s="13" t="s">
        <v>80</v>
      </c>
      <c r="AW323" s="13" t="s">
        <v>34</v>
      </c>
      <c r="AX323" s="13" t="s">
        <v>72</v>
      </c>
      <c r="AY323" s="187" t="s">
        <v>154</v>
      </c>
    </row>
    <row r="324" s="14" customFormat="1">
      <c r="A324" s="14"/>
      <c r="B324" s="193"/>
      <c r="C324" s="14"/>
      <c r="D324" s="186" t="s">
        <v>166</v>
      </c>
      <c r="E324" s="194" t="s">
        <v>3</v>
      </c>
      <c r="F324" s="195" t="s">
        <v>80</v>
      </c>
      <c r="G324" s="14"/>
      <c r="H324" s="196">
        <v>1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166</v>
      </c>
      <c r="AU324" s="194" t="s">
        <v>82</v>
      </c>
      <c r="AV324" s="14" t="s">
        <v>82</v>
      </c>
      <c r="AW324" s="14" t="s">
        <v>34</v>
      </c>
      <c r="AX324" s="14" t="s">
        <v>72</v>
      </c>
      <c r="AY324" s="194" t="s">
        <v>154</v>
      </c>
    </row>
    <row r="325" s="15" customFormat="1">
      <c r="A325" s="15"/>
      <c r="B325" s="201"/>
      <c r="C325" s="15"/>
      <c r="D325" s="186" t="s">
        <v>166</v>
      </c>
      <c r="E325" s="202" t="s">
        <v>3</v>
      </c>
      <c r="F325" s="203" t="s">
        <v>171</v>
      </c>
      <c r="G325" s="15"/>
      <c r="H325" s="204">
        <v>3</v>
      </c>
      <c r="I325" s="205"/>
      <c r="J325" s="15"/>
      <c r="K325" s="15"/>
      <c r="L325" s="201"/>
      <c r="M325" s="206"/>
      <c r="N325" s="207"/>
      <c r="O325" s="207"/>
      <c r="P325" s="207"/>
      <c r="Q325" s="207"/>
      <c r="R325" s="207"/>
      <c r="S325" s="207"/>
      <c r="T325" s="20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2" t="s">
        <v>166</v>
      </c>
      <c r="AU325" s="202" t="s">
        <v>82</v>
      </c>
      <c r="AV325" s="15" t="s">
        <v>162</v>
      </c>
      <c r="AW325" s="15" t="s">
        <v>34</v>
      </c>
      <c r="AX325" s="15" t="s">
        <v>80</v>
      </c>
      <c r="AY325" s="202" t="s">
        <v>154</v>
      </c>
    </row>
    <row r="326" s="2" customFormat="1" ht="55.5" customHeight="1">
      <c r="A326" s="40"/>
      <c r="B326" s="166"/>
      <c r="C326" s="167" t="s">
        <v>572</v>
      </c>
      <c r="D326" s="167" t="s">
        <v>157</v>
      </c>
      <c r="E326" s="168" t="s">
        <v>2722</v>
      </c>
      <c r="F326" s="169" t="s">
        <v>2723</v>
      </c>
      <c r="G326" s="170" t="s">
        <v>491</v>
      </c>
      <c r="H326" s="171">
        <v>3</v>
      </c>
      <c r="I326" s="172"/>
      <c r="J326" s="173">
        <f>ROUND(I326*H326,2)</f>
        <v>0</v>
      </c>
      <c r="K326" s="169" t="s">
        <v>161</v>
      </c>
      <c r="L326" s="41"/>
      <c r="M326" s="174" t="s">
        <v>3</v>
      </c>
      <c r="N326" s="175" t="s">
        <v>43</v>
      </c>
      <c r="O326" s="74"/>
      <c r="P326" s="176">
        <f>O326*H326</f>
        <v>0</v>
      </c>
      <c r="Q326" s="176">
        <v>0.037479999999999999</v>
      </c>
      <c r="R326" s="176">
        <f>Q326*H326</f>
        <v>0.11244</v>
      </c>
      <c r="S326" s="176">
        <v>0</v>
      </c>
      <c r="T326" s="177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78" t="s">
        <v>322</v>
      </c>
      <c r="AT326" s="178" t="s">
        <v>157</v>
      </c>
      <c r="AU326" s="178" t="s">
        <v>82</v>
      </c>
      <c r="AY326" s="21" t="s">
        <v>154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21" t="s">
        <v>80</v>
      </c>
      <c r="BK326" s="179">
        <f>ROUND(I326*H326,2)</f>
        <v>0</v>
      </c>
      <c r="BL326" s="21" t="s">
        <v>322</v>
      </c>
      <c r="BM326" s="178" t="s">
        <v>2724</v>
      </c>
    </row>
    <row r="327" s="2" customFormat="1">
      <c r="A327" s="40"/>
      <c r="B327" s="41"/>
      <c r="C327" s="40"/>
      <c r="D327" s="180" t="s">
        <v>164</v>
      </c>
      <c r="E327" s="40"/>
      <c r="F327" s="181" t="s">
        <v>2725</v>
      </c>
      <c r="G327" s="40"/>
      <c r="H327" s="40"/>
      <c r="I327" s="182"/>
      <c r="J327" s="40"/>
      <c r="K327" s="40"/>
      <c r="L327" s="41"/>
      <c r="M327" s="183"/>
      <c r="N327" s="184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1" t="s">
        <v>164</v>
      </c>
      <c r="AU327" s="21" t="s">
        <v>82</v>
      </c>
    </row>
    <row r="328" s="2" customFormat="1" ht="37.8" customHeight="1">
      <c r="A328" s="40"/>
      <c r="B328" s="166"/>
      <c r="C328" s="167" t="s">
        <v>578</v>
      </c>
      <c r="D328" s="167" t="s">
        <v>157</v>
      </c>
      <c r="E328" s="168" t="s">
        <v>2726</v>
      </c>
      <c r="F328" s="169" t="s">
        <v>2727</v>
      </c>
      <c r="G328" s="170" t="s">
        <v>491</v>
      </c>
      <c r="H328" s="171">
        <v>5</v>
      </c>
      <c r="I328" s="172"/>
      <c r="J328" s="173">
        <f>ROUND(I328*H328,2)</f>
        <v>0</v>
      </c>
      <c r="K328" s="169" t="s">
        <v>161</v>
      </c>
      <c r="L328" s="41"/>
      <c r="M328" s="174" t="s">
        <v>3</v>
      </c>
      <c r="N328" s="175" t="s">
        <v>43</v>
      </c>
      <c r="O328" s="74"/>
      <c r="P328" s="176">
        <f>O328*H328</f>
        <v>0</v>
      </c>
      <c r="Q328" s="176">
        <v>0.01525</v>
      </c>
      <c r="R328" s="176">
        <f>Q328*H328</f>
        <v>0.076249999999999998</v>
      </c>
      <c r="S328" s="176">
        <v>0</v>
      </c>
      <c r="T328" s="17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178" t="s">
        <v>322</v>
      </c>
      <c r="AT328" s="178" t="s">
        <v>157</v>
      </c>
      <c r="AU328" s="178" t="s">
        <v>82</v>
      </c>
      <c r="AY328" s="21" t="s">
        <v>154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21" t="s">
        <v>80</v>
      </c>
      <c r="BK328" s="179">
        <f>ROUND(I328*H328,2)</f>
        <v>0</v>
      </c>
      <c r="BL328" s="21" t="s">
        <v>322</v>
      </c>
      <c r="BM328" s="178" t="s">
        <v>2728</v>
      </c>
    </row>
    <row r="329" s="2" customFormat="1">
      <c r="A329" s="40"/>
      <c r="B329" s="41"/>
      <c r="C329" s="40"/>
      <c r="D329" s="180" t="s">
        <v>164</v>
      </c>
      <c r="E329" s="40"/>
      <c r="F329" s="181" t="s">
        <v>2729</v>
      </c>
      <c r="G329" s="40"/>
      <c r="H329" s="40"/>
      <c r="I329" s="182"/>
      <c r="J329" s="40"/>
      <c r="K329" s="40"/>
      <c r="L329" s="41"/>
      <c r="M329" s="183"/>
      <c r="N329" s="184"/>
      <c r="O329" s="74"/>
      <c r="P329" s="74"/>
      <c r="Q329" s="74"/>
      <c r="R329" s="74"/>
      <c r="S329" s="74"/>
      <c r="T329" s="75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21" t="s">
        <v>164</v>
      </c>
      <c r="AU329" s="21" t="s">
        <v>82</v>
      </c>
    </row>
    <row r="330" s="13" customFormat="1">
      <c r="A330" s="13"/>
      <c r="B330" s="185"/>
      <c r="C330" s="13"/>
      <c r="D330" s="186" t="s">
        <v>166</v>
      </c>
      <c r="E330" s="187" t="s">
        <v>3</v>
      </c>
      <c r="F330" s="188" t="s">
        <v>195</v>
      </c>
      <c r="G330" s="13"/>
      <c r="H330" s="187" t="s">
        <v>3</v>
      </c>
      <c r="I330" s="189"/>
      <c r="J330" s="13"/>
      <c r="K330" s="13"/>
      <c r="L330" s="185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7" t="s">
        <v>166</v>
      </c>
      <c r="AU330" s="187" t="s">
        <v>82</v>
      </c>
      <c r="AV330" s="13" t="s">
        <v>80</v>
      </c>
      <c r="AW330" s="13" t="s">
        <v>34</v>
      </c>
      <c r="AX330" s="13" t="s">
        <v>72</v>
      </c>
      <c r="AY330" s="187" t="s">
        <v>154</v>
      </c>
    </row>
    <row r="331" s="14" customFormat="1">
      <c r="A331" s="14"/>
      <c r="B331" s="193"/>
      <c r="C331" s="14"/>
      <c r="D331" s="186" t="s">
        <v>166</v>
      </c>
      <c r="E331" s="194" t="s">
        <v>3</v>
      </c>
      <c r="F331" s="195" t="s">
        <v>82</v>
      </c>
      <c r="G331" s="14"/>
      <c r="H331" s="196">
        <v>2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166</v>
      </c>
      <c r="AU331" s="194" t="s">
        <v>82</v>
      </c>
      <c r="AV331" s="14" t="s">
        <v>82</v>
      </c>
      <c r="AW331" s="14" t="s">
        <v>34</v>
      </c>
      <c r="AX331" s="14" t="s">
        <v>72</v>
      </c>
      <c r="AY331" s="194" t="s">
        <v>154</v>
      </c>
    </row>
    <row r="332" s="13" customFormat="1">
      <c r="A332" s="13"/>
      <c r="B332" s="185"/>
      <c r="C332" s="13"/>
      <c r="D332" s="186" t="s">
        <v>166</v>
      </c>
      <c r="E332" s="187" t="s">
        <v>3</v>
      </c>
      <c r="F332" s="188" t="s">
        <v>222</v>
      </c>
      <c r="G332" s="13"/>
      <c r="H332" s="187" t="s">
        <v>3</v>
      </c>
      <c r="I332" s="189"/>
      <c r="J332" s="13"/>
      <c r="K332" s="13"/>
      <c r="L332" s="185"/>
      <c r="M332" s="190"/>
      <c r="N332" s="191"/>
      <c r="O332" s="191"/>
      <c r="P332" s="191"/>
      <c r="Q332" s="191"/>
      <c r="R332" s="191"/>
      <c r="S332" s="191"/>
      <c r="T332" s="19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7" t="s">
        <v>166</v>
      </c>
      <c r="AU332" s="187" t="s">
        <v>82</v>
      </c>
      <c r="AV332" s="13" t="s">
        <v>80</v>
      </c>
      <c r="AW332" s="13" t="s">
        <v>34</v>
      </c>
      <c r="AX332" s="13" t="s">
        <v>72</v>
      </c>
      <c r="AY332" s="187" t="s">
        <v>154</v>
      </c>
    </row>
    <row r="333" s="14" customFormat="1">
      <c r="A333" s="14"/>
      <c r="B333" s="193"/>
      <c r="C333" s="14"/>
      <c r="D333" s="186" t="s">
        <v>166</v>
      </c>
      <c r="E333" s="194" t="s">
        <v>3</v>
      </c>
      <c r="F333" s="195" t="s">
        <v>82</v>
      </c>
      <c r="G333" s="14"/>
      <c r="H333" s="196">
        <v>2</v>
      </c>
      <c r="I333" s="197"/>
      <c r="J333" s="14"/>
      <c r="K333" s="14"/>
      <c r="L333" s="193"/>
      <c r="M333" s="198"/>
      <c r="N333" s="199"/>
      <c r="O333" s="199"/>
      <c r="P333" s="199"/>
      <c r="Q333" s="199"/>
      <c r="R333" s="199"/>
      <c r="S333" s="199"/>
      <c r="T333" s="20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4" t="s">
        <v>166</v>
      </c>
      <c r="AU333" s="194" t="s">
        <v>82</v>
      </c>
      <c r="AV333" s="14" t="s">
        <v>82</v>
      </c>
      <c r="AW333" s="14" t="s">
        <v>34</v>
      </c>
      <c r="AX333" s="14" t="s">
        <v>72</v>
      </c>
      <c r="AY333" s="194" t="s">
        <v>154</v>
      </c>
    </row>
    <row r="334" s="13" customFormat="1">
      <c r="A334" s="13"/>
      <c r="B334" s="185"/>
      <c r="C334" s="13"/>
      <c r="D334" s="186" t="s">
        <v>166</v>
      </c>
      <c r="E334" s="187" t="s">
        <v>3</v>
      </c>
      <c r="F334" s="188" t="s">
        <v>494</v>
      </c>
      <c r="G334" s="13"/>
      <c r="H334" s="187" t="s">
        <v>3</v>
      </c>
      <c r="I334" s="189"/>
      <c r="J334" s="13"/>
      <c r="K334" s="13"/>
      <c r="L334" s="185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166</v>
      </c>
      <c r="AU334" s="187" t="s">
        <v>82</v>
      </c>
      <c r="AV334" s="13" t="s">
        <v>80</v>
      </c>
      <c r="AW334" s="13" t="s">
        <v>34</v>
      </c>
      <c r="AX334" s="13" t="s">
        <v>72</v>
      </c>
      <c r="AY334" s="187" t="s">
        <v>154</v>
      </c>
    </row>
    <row r="335" s="14" customFormat="1">
      <c r="A335" s="14"/>
      <c r="B335" s="193"/>
      <c r="C335" s="14"/>
      <c r="D335" s="186" t="s">
        <v>166</v>
      </c>
      <c r="E335" s="194" t="s">
        <v>3</v>
      </c>
      <c r="F335" s="195" t="s">
        <v>80</v>
      </c>
      <c r="G335" s="14"/>
      <c r="H335" s="196">
        <v>1</v>
      </c>
      <c r="I335" s="197"/>
      <c r="J335" s="14"/>
      <c r="K335" s="14"/>
      <c r="L335" s="193"/>
      <c r="M335" s="198"/>
      <c r="N335" s="199"/>
      <c r="O335" s="199"/>
      <c r="P335" s="199"/>
      <c r="Q335" s="199"/>
      <c r="R335" s="199"/>
      <c r="S335" s="199"/>
      <c r="T335" s="20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4" t="s">
        <v>166</v>
      </c>
      <c r="AU335" s="194" t="s">
        <v>82</v>
      </c>
      <c r="AV335" s="14" t="s">
        <v>82</v>
      </c>
      <c r="AW335" s="14" t="s">
        <v>34</v>
      </c>
      <c r="AX335" s="14" t="s">
        <v>72</v>
      </c>
      <c r="AY335" s="194" t="s">
        <v>154</v>
      </c>
    </row>
    <row r="336" s="15" customFormat="1">
      <c r="A336" s="15"/>
      <c r="B336" s="201"/>
      <c r="C336" s="15"/>
      <c r="D336" s="186" t="s">
        <v>166</v>
      </c>
      <c r="E336" s="202" t="s">
        <v>3</v>
      </c>
      <c r="F336" s="203" t="s">
        <v>171</v>
      </c>
      <c r="G336" s="15"/>
      <c r="H336" s="204">
        <v>5</v>
      </c>
      <c r="I336" s="205"/>
      <c r="J336" s="15"/>
      <c r="K336" s="15"/>
      <c r="L336" s="201"/>
      <c r="M336" s="206"/>
      <c r="N336" s="207"/>
      <c r="O336" s="207"/>
      <c r="P336" s="207"/>
      <c r="Q336" s="207"/>
      <c r="R336" s="207"/>
      <c r="S336" s="207"/>
      <c r="T336" s="20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02" t="s">
        <v>166</v>
      </c>
      <c r="AU336" s="202" t="s">
        <v>82</v>
      </c>
      <c r="AV336" s="15" t="s">
        <v>162</v>
      </c>
      <c r="AW336" s="15" t="s">
        <v>34</v>
      </c>
      <c r="AX336" s="15" t="s">
        <v>80</v>
      </c>
      <c r="AY336" s="202" t="s">
        <v>154</v>
      </c>
    </row>
    <row r="337" s="2" customFormat="1" ht="44.25" customHeight="1">
      <c r="A337" s="40"/>
      <c r="B337" s="166"/>
      <c r="C337" s="167" t="s">
        <v>586</v>
      </c>
      <c r="D337" s="167" t="s">
        <v>157</v>
      </c>
      <c r="E337" s="168" t="s">
        <v>2730</v>
      </c>
      <c r="F337" s="169" t="s">
        <v>2731</v>
      </c>
      <c r="G337" s="170" t="s">
        <v>491</v>
      </c>
      <c r="H337" s="171">
        <v>1</v>
      </c>
      <c r="I337" s="172"/>
      <c r="J337" s="173">
        <f>ROUND(I337*H337,2)</f>
        <v>0</v>
      </c>
      <c r="K337" s="169" t="s">
        <v>161</v>
      </c>
      <c r="L337" s="41"/>
      <c r="M337" s="174" t="s">
        <v>3</v>
      </c>
      <c r="N337" s="175" t="s">
        <v>43</v>
      </c>
      <c r="O337" s="74"/>
      <c r="P337" s="176">
        <f>O337*H337</f>
        <v>0</v>
      </c>
      <c r="Q337" s="176">
        <v>0.10465000000000001</v>
      </c>
      <c r="R337" s="176">
        <f>Q337*H337</f>
        <v>0.10465000000000001</v>
      </c>
      <c r="S337" s="176">
        <v>0</v>
      </c>
      <c r="T337" s="17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178" t="s">
        <v>322</v>
      </c>
      <c r="AT337" s="178" t="s">
        <v>157</v>
      </c>
      <c r="AU337" s="178" t="s">
        <v>82</v>
      </c>
      <c r="AY337" s="21" t="s">
        <v>154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21" t="s">
        <v>80</v>
      </c>
      <c r="BK337" s="179">
        <f>ROUND(I337*H337,2)</f>
        <v>0</v>
      </c>
      <c r="BL337" s="21" t="s">
        <v>322</v>
      </c>
      <c r="BM337" s="178" t="s">
        <v>2732</v>
      </c>
    </row>
    <row r="338" s="2" customFormat="1">
      <c r="A338" s="40"/>
      <c r="B338" s="41"/>
      <c r="C338" s="40"/>
      <c r="D338" s="180" t="s">
        <v>164</v>
      </c>
      <c r="E338" s="40"/>
      <c r="F338" s="181" t="s">
        <v>2733</v>
      </c>
      <c r="G338" s="40"/>
      <c r="H338" s="40"/>
      <c r="I338" s="182"/>
      <c r="J338" s="40"/>
      <c r="K338" s="40"/>
      <c r="L338" s="41"/>
      <c r="M338" s="183"/>
      <c r="N338" s="184"/>
      <c r="O338" s="74"/>
      <c r="P338" s="74"/>
      <c r="Q338" s="74"/>
      <c r="R338" s="74"/>
      <c r="S338" s="74"/>
      <c r="T338" s="75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21" t="s">
        <v>164</v>
      </c>
      <c r="AU338" s="21" t="s">
        <v>82</v>
      </c>
    </row>
    <row r="339" s="2" customFormat="1" ht="24.15" customHeight="1">
      <c r="A339" s="40"/>
      <c r="B339" s="166"/>
      <c r="C339" s="167" t="s">
        <v>602</v>
      </c>
      <c r="D339" s="167" t="s">
        <v>157</v>
      </c>
      <c r="E339" s="168" t="s">
        <v>2734</v>
      </c>
      <c r="F339" s="169" t="s">
        <v>2735</v>
      </c>
      <c r="G339" s="170" t="s">
        <v>491</v>
      </c>
      <c r="H339" s="171">
        <v>4</v>
      </c>
      <c r="I339" s="172"/>
      <c r="J339" s="173">
        <f>ROUND(I339*H339,2)</f>
        <v>0</v>
      </c>
      <c r="K339" s="169" t="s">
        <v>161</v>
      </c>
      <c r="L339" s="41"/>
      <c r="M339" s="174" t="s">
        <v>3</v>
      </c>
      <c r="N339" s="175" t="s">
        <v>43</v>
      </c>
      <c r="O339" s="74"/>
      <c r="P339" s="176">
        <f>O339*H339</f>
        <v>0</v>
      </c>
      <c r="Q339" s="176">
        <v>0.00172</v>
      </c>
      <c r="R339" s="176">
        <f>Q339*H339</f>
        <v>0.0068799999999999998</v>
      </c>
      <c r="S339" s="176">
        <v>0</v>
      </c>
      <c r="T339" s="17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178" t="s">
        <v>322</v>
      </c>
      <c r="AT339" s="178" t="s">
        <v>157</v>
      </c>
      <c r="AU339" s="178" t="s">
        <v>82</v>
      </c>
      <c r="AY339" s="21" t="s">
        <v>154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21" t="s">
        <v>80</v>
      </c>
      <c r="BK339" s="179">
        <f>ROUND(I339*H339,2)</f>
        <v>0</v>
      </c>
      <c r="BL339" s="21" t="s">
        <v>322</v>
      </c>
      <c r="BM339" s="178" t="s">
        <v>2736</v>
      </c>
    </row>
    <row r="340" s="2" customFormat="1">
      <c r="A340" s="40"/>
      <c r="B340" s="41"/>
      <c r="C340" s="40"/>
      <c r="D340" s="180" t="s">
        <v>164</v>
      </c>
      <c r="E340" s="40"/>
      <c r="F340" s="181" t="s">
        <v>2737</v>
      </c>
      <c r="G340" s="40"/>
      <c r="H340" s="40"/>
      <c r="I340" s="182"/>
      <c r="J340" s="40"/>
      <c r="K340" s="40"/>
      <c r="L340" s="41"/>
      <c r="M340" s="183"/>
      <c r="N340" s="184"/>
      <c r="O340" s="74"/>
      <c r="P340" s="74"/>
      <c r="Q340" s="74"/>
      <c r="R340" s="74"/>
      <c r="S340" s="74"/>
      <c r="T340" s="75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21" t="s">
        <v>164</v>
      </c>
      <c r="AU340" s="21" t="s">
        <v>82</v>
      </c>
    </row>
    <row r="341" s="13" customFormat="1">
      <c r="A341" s="13"/>
      <c r="B341" s="185"/>
      <c r="C341" s="13"/>
      <c r="D341" s="186" t="s">
        <v>166</v>
      </c>
      <c r="E341" s="187" t="s">
        <v>3</v>
      </c>
      <c r="F341" s="188" t="s">
        <v>2738</v>
      </c>
      <c r="G341" s="13"/>
      <c r="H341" s="187" t="s">
        <v>3</v>
      </c>
      <c r="I341" s="189"/>
      <c r="J341" s="13"/>
      <c r="K341" s="13"/>
      <c r="L341" s="185"/>
      <c r="M341" s="190"/>
      <c r="N341" s="191"/>
      <c r="O341" s="191"/>
      <c r="P341" s="191"/>
      <c r="Q341" s="191"/>
      <c r="R341" s="191"/>
      <c r="S341" s="191"/>
      <c r="T341" s="19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166</v>
      </c>
      <c r="AU341" s="187" t="s">
        <v>82</v>
      </c>
      <c r="AV341" s="13" t="s">
        <v>80</v>
      </c>
      <c r="AW341" s="13" t="s">
        <v>34</v>
      </c>
      <c r="AX341" s="13" t="s">
        <v>72</v>
      </c>
      <c r="AY341" s="187" t="s">
        <v>154</v>
      </c>
    </row>
    <row r="342" s="14" customFormat="1">
      <c r="A342" s="14"/>
      <c r="B342" s="193"/>
      <c r="C342" s="14"/>
      <c r="D342" s="186" t="s">
        <v>166</v>
      </c>
      <c r="E342" s="194" t="s">
        <v>3</v>
      </c>
      <c r="F342" s="195" t="s">
        <v>162</v>
      </c>
      <c r="G342" s="14"/>
      <c r="H342" s="196">
        <v>4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166</v>
      </c>
      <c r="AU342" s="194" t="s">
        <v>82</v>
      </c>
      <c r="AV342" s="14" t="s">
        <v>82</v>
      </c>
      <c r="AW342" s="14" t="s">
        <v>34</v>
      </c>
      <c r="AX342" s="14" t="s">
        <v>72</v>
      </c>
      <c r="AY342" s="194" t="s">
        <v>154</v>
      </c>
    </row>
    <row r="343" s="15" customFormat="1">
      <c r="A343" s="15"/>
      <c r="B343" s="201"/>
      <c r="C343" s="15"/>
      <c r="D343" s="186" t="s">
        <v>166</v>
      </c>
      <c r="E343" s="202" t="s">
        <v>3</v>
      </c>
      <c r="F343" s="203" t="s">
        <v>171</v>
      </c>
      <c r="G343" s="15"/>
      <c r="H343" s="204">
        <v>4</v>
      </c>
      <c r="I343" s="205"/>
      <c r="J343" s="15"/>
      <c r="K343" s="15"/>
      <c r="L343" s="201"/>
      <c r="M343" s="206"/>
      <c r="N343" s="207"/>
      <c r="O343" s="207"/>
      <c r="P343" s="207"/>
      <c r="Q343" s="207"/>
      <c r="R343" s="207"/>
      <c r="S343" s="207"/>
      <c r="T343" s="20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2" t="s">
        <v>166</v>
      </c>
      <c r="AU343" s="202" t="s">
        <v>82</v>
      </c>
      <c r="AV343" s="15" t="s">
        <v>162</v>
      </c>
      <c r="AW343" s="15" t="s">
        <v>34</v>
      </c>
      <c r="AX343" s="15" t="s">
        <v>80</v>
      </c>
      <c r="AY343" s="202" t="s">
        <v>154</v>
      </c>
    </row>
    <row r="344" s="2" customFormat="1" ht="16.5" customHeight="1">
      <c r="A344" s="40"/>
      <c r="B344" s="166"/>
      <c r="C344" s="167" t="s">
        <v>615</v>
      </c>
      <c r="D344" s="167" t="s">
        <v>157</v>
      </c>
      <c r="E344" s="168" t="s">
        <v>2739</v>
      </c>
      <c r="F344" s="169" t="s">
        <v>2740</v>
      </c>
      <c r="G344" s="170" t="s">
        <v>491</v>
      </c>
      <c r="H344" s="171">
        <v>7</v>
      </c>
      <c r="I344" s="172"/>
      <c r="J344" s="173">
        <f>ROUND(I344*H344,2)</f>
        <v>0</v>
      </c>
      <c r="K344" s="169" t="s">
        <v>161</v>
      </c>
      <c r="L344" s="41"/>
      <c r="M344" s="174" t="s">
        <v>3</v>
      </c>
      <c r="N344" s="175" t="s">
        <v>43</v>
      </c>
      <c r="O344" s="74"/>
      <c r="P344" s="176">
        <f>O344*H344</f>
        <v>0</v>
      </c>
      <c r="Q344" s="176">
        <v>0.0018400000000000001</v>
      </c>
      <c r="R344" s="176">
        <f>Q344*H344</f>
        <v>0.012880000000000001</v>
      </c>
      <c r="S344" s="176">
        <v>0</v>
      </c>
      <c r="T344" s="17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178" t="s">
        <v>322</v>
      </c>
      <c r="AT344" s="178" t="s">
        <v>157</v>
      </c>
      <c r="AU344" s="178" t="s">
        <v>82</v>
      </c>
      <c r="AY344" s="21" t="s">
        <v>154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21" t="s">
        <v>80</v>
      </c>
      <c r="BK344" s="179">
        <f>ROUND(I344*H344,2)</f>
        <v>0</v>
      </c>
      <c r="BL344" s="21" t="s">
        <v>322</v>
      </c>
      <c r="BM344" s="178" t="s">
        <v>2741</v>
      </c>
    </row>
    <row r="345" s="2" customFormat="1">
      <c r="A345" s="40"/>
      <c r="B345" s="41"/>
      <c r="C345" s="40"/>
      <c r="D345" s="180" t="s">
        <v>164</v>
      </c>
      <c r="E345" s="40"/>
      <c r="F345" s="181" t="s">
        <v>2742</v>
      </c>
      <c r="G345" s="40"/>
      <c r="H345" s="40"/>
      <c r="I345" s="182"/>
      <c r="J345" s="40"/>
      <c r="K345" s="40"/>
      <c r="L345" s="41"/>
      <c r="M345" s="183"/>
      <c r="N345" s="184"/>
      <c r="O345" s="74"/>
      <c r="P345" s="74"/>
      <c r="Q345" s="74"/>
      <c r="R345" s="74"/>
      <c r="S345" s="74"/>
      <c r="T345" s="75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21" t="s">
        <v>164</v>
      </c>
      <c r="AU345" s="21" t="s">
        <v>82</v>
      </c>
    </row>
    <row r="346" s="2" customFormat="1" ht="24.15" customHeight="1">
      <c r="A346" s="40"/>
      <c r="B346" s="166"/>
      <c r="C346" s="167" t="s">
        <v>622</v>
      </c>
      <c r="D346" s="167" t="s">
        <v>157</v>
      </c>
      <c r="E346" s="168" t="s">
        <v>2743</v>
      </c>
      <c r="F346" s="169" t="s">
        <v>2744</v>
      </c>
      <c r="G346" s="170" t="s">
        <v>491</v>
      </c>
      <c r="H346" s="171">
        <v>8</v>
      </c>
      <c r="I346" s="172"/>
      <c r="J346" s="173">
        <f>ROUND(I346*H346,2)</f>
        <v>0</v>
      </c>
      <c r="K346" s="169" t="s">
        <v>161</v>
      </c>
      <c r="L346" s="41"/>
      <c r="M346" s="174" t="s">
        <v>3</v>
      </c>
      <c r="N346" s="175" t="s">
        <v>43</v>
      </c>
      <c r="O346" s="74"/>
      <c r="P346" s="176">
        <f>O346*H346</f>
        <v>0</v>
      </c>
      <c r="Q346" s="176">
        <v>0.0018400000000000001</v>
      </c>
      <c r="R346" s="176">
        <f>Q346*H346</f>
        <v>0.01472</v>
      </c>
      <c r="S346" s="176">
        <v>0</v>
      </c>
      <c r="T346" s="17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178" t="s">
        <v>322</v>
      </c>
      <c r="AT346" s="178" t="s">
        <v>157</v>
      </c>
      <c r="AU346" s="178" t="s">
        <v>82</v>
      </c>
      <c r="AY346" s="21" t="s">
        <v>154</v>
      </c>
      <c r="BE346" s="179">
        <f>IF(N346="základní",J346,0)</f>
        <v>0</v>
      </c>
      <c r="BF346" s="179">
        <f>IF(N346="snížená",J346,0)</f>
        <v>0</v>
      </c>
      <c r="BG346" s="179">
        <f>IF(N346="zákl. přenesená",J346,0)</f>
        <v>0</v>
      </c>
      <c r="BH346" s="179">
        <f>IF(N346="sníž. přenesená",J346,0)</f>
        <v>0</v>
      </c>
      <c r="BI346" s="179">
        <f>IF(N346="nulová",J346,0)</f>
        <v>0</v>
      </c>
      <c r="BJ346" s="21" t="s">
        <v>80</v>
      </c>
      <c r="BK346" s="179">
        <f>ROUND(I346*H346,2)</f>
        <v>0</v>
      </c>
      <c r="BL346" s="21" t="s">
        <v>322</v>
      </c>
      <c r="BM346" s="178" t="s">
        <v>2745</v>
      </c>
    </row>
    <row r="347" s="2" customFormat="1">
      <c r="A347" s="40"/>
      <c r="B347" s="41"/>
      <c r="C347" s="40"/>
      <c r="D347" s="180" t="s">
        <v>164</v>
      </c>
      <c r="E347" s="40"/>
      <c r="F347" s="181" t="s">
        <v>2746</v>
      </c>
      <c r="G347" s="40"/>
      <c r="H347" s="40"/>
      <c r="I347" s="182"/>
      <c r="J347" s="40"/>
      <c r="K347" s="40"/>
      <c r="L347" s="41"/>
      <c r="M347" s="183"/>
      <c r="N347" s="184"/>
      <c r="O347" s="74"/>
      <c r="P347" s="74"/>
      <c r="Q347" s="74"/>
      <c r="R347" s="74"/>
      <c r="S347" s="74"/>
      <c r="T347" s="75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21" t="s">
        <v>164</v>
      </c>
      <c r="AU347" s="21" t="s">
        <v>82</v>
      </c>
    </row>
    <row r="348" s="13" customFormat="1">
      <c r="A348" s="13"/>
      <c r="B348" s="185"/>
      <c r="C348" s="13"/>
      <c r="D348" s="186" t="s">
        <v>166</v>
      </c>
      <c r="E348" s="187" t="s">
        <v>3</v>
      </c>
      <c r="F348" s="188" t="s">
        <v>2747</v>
      </c>
      <c r="G348" s="13"/>
      <c r="H348" s="187" t="s">
        <v>3</v>
      </c>
      <c r="I348" s="189"/>
      <c r="J348" s="13"/>
      <c r="K348" s="13"/>
      <c r="L348" s="185"/>
      <c r="M348" s="190"/>
      <c r="N348" s="191"/>
      <c r="O348" s="191"/>
      <c r="P348" s="191"/>
      <c r="Q348" s="191"/>
      <c r="R348" s="191"/>
      <c r="S348" s="191"/>
      <c r="T348" s="19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166</v>
      </c>
      <c r="AU348" s="187" t="s">
        <v>82</v>
      </c>
      <c r="AV348" s="13" t="s">
        <v>80</v>
      </c>
      <c r="AW348" s="13" t="s">
        <v>34</v>
      </c>
      <c r="AX348" s="13" t="s">
        <v>72</v>
      </c>
      <c r="AY348" s="187" t="s">
        <v>154</v>
      </c>
    </row>
    <row r="349" s="14" customFormat="1">
      <c r="A349" s="14"/>
      <c r="B349" s="193"/>
      <c r="C349" s="14"/>
      <c r="D349" s="186" t="s">
        <v>166</v>
      </c>
      <c r="E349" s="194" t="s">
        <v>3</v>
      </c>
      <c r="F349" s="195" t="s">
        <v>214</v>
      </c>
      <c r="G349" s="14"/>
      <c r="H349" s="196">
        <v>8</v>
      </c>
      <c r="I349" s="197"/>
      <c r="J349" s="14"/>
      <c r="K349" s="14"/>
      <c r="L349" s="193"/>
      <c r="M349" s="198"/>
      <c r="N349" s="199"/>
      <c r="O349" s="199"/>
      <c r="P349" s="199"/>
      <c r="Q349" s="199"/>
      <c r="R349" s="199"/>
      <c r="S349" s="199"/>
      <c r="T349" s="20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4" t="s">
        <v>166</v>
      </c>
      <c r="AU349" s="194" t="s">
        <v>82</v>
      </c>
      <c r="AV349" s="14" t="s">
        <v>82</v>
      </c>
      <c r="AW349" s="14" t="s">
        <v>34</v>
      </c>
      <c r="AX349" s="14" t="s">
        <v>72</v>
      </c>
      <c r="AY349" s="194" t="s">
        <v>154</v>
      </c>
    </row>
    <row r="350" s="15" customFormat="1">
      <c r="A350" s="15"/>
      <c r="B350" s="201"/>
      <c r="C350" s="15"/>
      <c r="D350" s="186" t="s">
        <v>166</v>
      </c>
      <c r="E350" s="202" t="s">
        <v>3</v>
      </c>
      <c r="F350" s="203" t="s">
        <v>171</v>
      </c>
      <c r="G350" s="15"/>
      <c r="H350" s="204">
        <v>8</v>
      </c>
      <c r="I350" s="205"/>
      <c r="J350" s="15"/>
      <c r="K350" s="15"/>
      <c r="L350" s="201"/>
      <c r="M350" s="206"/>
      <c r="N350" s="207"/>
      <c r="O350" s="207"/>
      <c r="P350" s="207"/>
      <c r="Q350" s="207"/>
      <c r="R350" s="207"/>
      <c r="S350" s="207"/>
      <c r="T350" s="2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2" t="s">
        <v>166</v>
      </c>
      <c r="AU350" s="202" t="s">
        <v>82</v>
      </c>
      <c r="AV350" s="15" t="s">
        <v>162</v>
      </c>
      <c r="AW350" s="15" t="s">
        <v>34</v>
      </c>
      <c r="AX350" s="15" t="s">
        <v>80</v>
      </c>
      <c r="AY350" s="202" t="s">
        <v>154</v>
      </c>
    </row>
    <row r="351" s="2" customFormat="1" ht="24.15" customHeight="1">
      <c r="A351" s="40"/>
      <c r="B351" s="166"/>
      <c r="C351" s="167" t="s">
        <v>631</v>
      </c>
      <c r="D351" s="167" t="s">
        <v>157</v>
      </c>
      <c r="E351" s="168" t="s">
        <v>2748</v>
      </c>
      <c r="F351" s="169" t="s">
        <v>2749</v>
      </c>
      <c r="G351" s="170" t="s">
        <v>491</v>
      </c>
      <c r="H351" s="171">
        <v>2</v>
      </c>
      <c r="I351" s="172"/>
      <c r="J351" s="173">
        <f>ROUND(I351*H351,2)</f>
        <v>0</v>
      </c>
      <c r="K351" s="169" t="s">
        <v>161</v>
      </c>
      <c r="L351" s="41"/>
      <c r="M351" s="174" t="s">
        <v>3</v>
      </c>
      <c r="N351" s="175" t="s">
        <v>43</v>
      </c>
      <c r="O351" s="74"/>
      <c r="P351" s="176">
        <f>O351*H351</f>
        <v>0</v>
      </c>
      <c r="Q351" s="176">
        <v>0.0019599999999999999</v>
      </c>
      <c r="R351" s="176">
        <f>Q351*H351</f>
        <v>0.0039199999999999999</v>
      </c>
      <c r="S351" s="176">
        <v>0</v>
      </c>
      <c r="T351" s="17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178" t="s">
        <v>322</v>
      </c>
      <c r="AT351" s="178" t="s">
        <v>157</v>
      </c>
      <c r="AU351" s="178" t="s">
        <v>82</v>
      </c>
      <c r="AY351" s="21" t="s">
        <v>154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21" t="s">
        <v>80</v>
      </c>
      <c r="BK351" s="179">
        <f>ROUND(I351*H351,2)</f>
        <v>0</v>
      </c>
      <c r="BL351" s="21" t="s">
        <v>322</v>
      </c>
      <c r="BM351" s="178" t="s">
        <v>2750</v>
      </c>
    </row>
    <row r="352" s="2" customFormat="1">
      <c r="A352" s="40"/>
      <c r="B352" s="41"/>
      <c r="C352" s="40"/>
      <c r="D352" s="180" t="s">
        <v>164</v>
      </c>
      <c r="E352" s="40"/>
      <c r="F352" s="181" t="s">
        <v>2751</v>
      </c>
      <c r="G352" s="40"/>
      <c r="H352" s="40"/>
      <c r="I352" s="182"/>
      <c r="J352" s="40"/>
      <c r="K352" s="40"/>
      <c r="L352" s="41"/>
      <c r="M352" s="183"/>
      <c r="N352" s="184"/>
      <c r="O352" s="74"/>
      <c r="P352" s="74"/>
      <c r="Q352" s="74"/>
      <c r="R352" s="74"/>
      <c r="S352" s="74"/>
      <c r="T352" s="75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21" t="s">
        <v>164</v>
      </c>
      <c r="AU352" s="21" t="s">
        <v>82</v>
      </c>
    </row>
    <row r="353" s="2" customFormat="1" ht="24.15" customHeight="1">
      <c r="A353" s="40"/>
      <c r="B353" s="166"/>
      <c r="C353" s="167" t="s">
        <v>638</v>
      </c>
      <c r="D353" s="167" t="s">
        <v>157</v>
      </c>
      <c r="E353" s="168" t="s">
        <v>2752</v>
      </c>
      <c r="F353" s="169" t="s">
        <v>2753</v>
      </c>
      <c r="G353" s="170" t="s">
        <v>491</v>
      </c>
      <c r="H353" s="171">
        <v>2</v>
      </c>
      <c r="I353" s="172"/>
      <c r="J353" s="173">
        <f>ROUND(I353*H353,2)</f>
        <v>0</v>
      </c>
      <c r="K353" s="169" t="s">
        <v>161</v>
      </c>
      <c r="L353" s="41"/>
      <c r="M353" s="174" t="s">
        <v>3</v>
      </c>
      <c r="N353" s="175" t="s">
        <v>43</v>
      </c>
      <c r="O353" s="74"/>
      <c r="P353" s="176">
        <f>O353*H353</f>
        <v>0</v>
      </c>
      <c r="Q353" s="176">
        <v>0.0018600000000000001</v>
      </c>
      <c r="R353" s="176">
        <f>Q353*H353</f>
        <v>0.0037200000000000002</v>
      </c>
      <c r="S353" s="176">
        <v>0</v>
      </c>
      <c r="T353" s="17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178" t="s">
        <v>322</v>
      </c>
      <c r="AT353" s="178" t="s">
        <v>157</v>
      </c>
      <c r="AU353" s="178" t="s">
        <v>82</v>
      </c>
      <c r="AY353" s="21" t="s">
        <v>154</v>
      </c>
      <c r="BE353" s="179">
        <f>IF(N353="základní",J353,0)</f>
        <v>0</v>
      </c>
      <c r="BF353" s="179">
        <f>IF(N353="snížená",J353,0)</f>
        <v>0</v>
      </c>
      <c r="BG353" s="179">
        <f>IF(N353="zákl. přenesená",J353,0)</f>
        <v>0</v>
      </c>
      <c r="BH353" s="179">
        <f>IF(N353="sníž. přenesená",J353,0)</f>
        <v>0</v>
      </c>
      <c r="BI353" s="179">
        <f>IF(N353="nulová",J353,0)</f>
        <v>0</v>
      </c>
      <c r="BJ353" s="21" t="s">
        <v>80</v>
      </c>
      <c r="BK353" s="179">
        <f>ROUND(I353*H353,2)</f>
        <v>0</v>
      </c>
      <c r="BL353" s="21" t="s">
        <v>322</v>
      </c>
      <c r="BM353" s="178" t="s">
        <v>2754</v>
      </c>
    </row>
    <row r="354" s="2" customFormat="1">
      <c r="A354" s="40"/>
      <c r="B354" s="41"/>
      <c r="C354" s="40"/>
      <c r="D354" s="180" t="s">
        <v>164</v>
      </c>
      <c r="E354" s="40"/>
      <c r="F354" s="181" t="s">
        <v>2755</v>
      </c>
      <c r="G354" s="40"/>
      <c r="H354" s="40"/>
      <c r="I354" s="182"/>
      <c r="J354" s="40"/>
      <c r="K354" s="40"/>
      <c r="L354" s="41"/>
      <c r="M354" s="183"/>
      <c r="N354" s="184"/>
      <c r="O354" s="74"/>
      <c r="P354" s="74"/>
      <c r="Q354" s="74"/>
      <c r="R354" s="74"/>
      <c r="S354" s="74"/>
      <c r="T354" s="75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21" t="s">
        <v>164</v>
      </c>
      <c r="AU354" s="21" t="s">
        <v>82</v>
      </c>
    </row>
    <row r="355" s="2" customFormat="1" ht="49.05" customHeight="1">
      <c r="A355" s="40"/>
      <c r="B355" s="166"/>
      <c r="C355" s="167" t="s">
        <v>646</v>
      </c>
      <c r="D355" s="167" t="s">
        <v>157</v>
      </c>
      <c r="E355" s="168" t="s">
        <v>2756</v>
      </c>
      <c r="F355" s="169" t="s">
        <v>2757</v>
      </c>
      <c r="G355" s="170" t="s">
        <v>435</v>
      </c>
      <c r="H355" s="171">
        <v>0.81000000000000005</v>
      </c>
      <c r="I355" s="172"/>
      <c r="J355" s="173">
        <f>ROUND(I355*H355,2)</f>
        <v>0</v>
      </c>
      <c r="K355" s="169" t="s">
        <v>161</v>
      </c>
      <c r="L355" s="41"/>
      <c r="M355" s="174" t="s">
        <v>3</v>
      </c>
      <c r="N355" s="175" t="s">
        <v>43</v>
      </c>
      <c r="O355" s="74"/>
      <c r="P355" s="176">
        <f>O355*H355</f>
        <v>0</v>
      </c>
      <c r="Q355" s="176">
        <v>0</v>
      </c>
      <c r="R355" s="176">
        <f>Q355*H355</f>
        <v>0</v>
      </c>
      <c r="S355" s="176">
        <v>0</v>
      </c>
      <c r="T355" s="17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178" t="s">
        <v>322</v>
      </c>
      <c r="AT355" s="178" t="s">
        <v>157</v>
      </c>
      <c r="AU355" s="178" t="s">
        <v>82</v>
      </c>
      <c r="AY355" s="21" t="s">
        <v>154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21" t="s">
        <v>80</v>
      </c>
      <c r="BK355" s="179">
        <f>ROUND(I355*H355,2)</f>
        <v>0</v>
      </c>
      <c r="BL355" s="21" t="s">
        <v>322</v>
      </c>
      <c r="BM355" s="178" t="s">
        <v>2758</v>
      </c>
    </row>
    <row r="356" s="2" customFormat="1">
      <c r="A356" s="40"/>
      <c r="B356" s="41"/>
      <c r="C356" s="40"/>
      <c r="D356" s="180" t="s">
        <v>164</v>
      </c>
      <c r="E356" s="40"/>
      <c r="F356" s="181" t="s">
        <v>2759</v>
      </c>
      <c r="G356" s="40"/>
      <c r="H356" s="40"/>
      <c r="I356" s="182"/>
      <c r="J356" s="40"/>
      <c r="K356" s="40"/>
      <c r="L356" s="41"/>
      <c r="M356" s="183"/>
      <c r="N356" s="184"/>
      <c r="O356" s="74"/>
      <c r="P356" s="74"/>
      <c r="Q356" s="74"/>
      <c r="R356" s="74"/>
      <c r="S356" s="74"/>
      <c r="T356" s="7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21" t="s">
        <v>164</v>
      </c>
      <c r="AU356" s="21" t="s">
        <v>82</v>
      </c>
    </row>
    <row r="357" s="12" customFormat="1" ht="22.8" customHeight="1">
      <c r="A357" s="12"/>
      <c r="B357" s="153"/>
      <c r="C357" s="12"/>
      <c r="D357" s="154" t="s">
        <v>71</v>
      </c>
      <c r="E357" s="164" t="s">
        <v>2760</v>
      </c>
      <c r="F357" s="164" t="s">
        <v>2761</v>
      </c>
      <c r="G357" s="12"/>
      <c r="H357" s="12"/>
      <c r="I357" s="156"/>
      <c r="J357" s="165">
        <f>BK357</f>
        <v>0</v>
      </c>
      <c r="K357" s="12"/>
      <c r="L357" s="153"/>
      <c r="M357" s="158"/>
      <c r="N357" s="159"/>
      <c r="O357" s="159"/>
      <c r="P357" s="160">
        <f>SUM(P358:P366)</f>
        <v>0</v>
      </c>
      <c r="Q357" s="159"/>
      <c r="R357" s="160">
        <f>SUM(R358:R366)</f>
        <v>0.068600000000000008</v>
      </c>
      <c r="S357" s="159"/>
      <c r="T357" s="161">
        <f>SUM(T358:T366)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54" t="s">
        <v>82</v>
      </c>
      <c r="AT357" s="162" t="s">
        <v>71</v>
      </c>
      <c r="AU357" s="162" t="s">
        <v>80</v>
      </c>
      <c r="AY357" s="154" t="s">
        <v>154</v>
      </c>
      <c r="BK357" s="163">
        <f>SUM(BK358:BK366)</f>
        <v>0</v>
      </c>
    </row>
    <row r="358" s="2" customFormat="1" ht="33" customHeight="1">
      <c r="A358" s="40"/>
      <c r="B358" s="166"/>
      <c r="C358" s="167" t="s">
        <v>657</v>
      </c>
      <c r="D358" s="167" t="s">
        <v>157</v>
      </c>
      <c r="E358" s="168" t="s">
        <v>2762</v>
      </c>
      <c r="F358" s="169" t="s">
        <v>2763</v>
      </c>
      <c r="G358" s="170" t="s">
        <v>491</v>
      </c>
      <c r="H358" s="171">
        <v>4</v>
      </c>
      <c r="I358" s="172"/>
      <c r="J358" s="173">
        <f>ROUND(I358*H358,2)</f>
        <v>0</v>
      </c>
      <c r="K358" s="169" t="s">
        <v>161</v>
      </c>
      <c r="L358" s="41"/>
      <c r="M358" s="174" t="s">
        <v>3</v>
      </c>
      <c r="N358" s="175" t="s">
        <v>43</v>
      </c>
      <c r="O358" s="74"/>
      <c r="P358" s="176">
        <f>O358*H358</f>
        <v>0</v>
      </c>
      <c r="Q358" s="176">
        <v>0.016650000000000002</v>
      </c>
      <c r="R358" s="176">
        <f>Q358*H358</f>
        <v>0.066600000000000006</v>
      </c>
      <c r="S358" s="176">
        <v>0</v>
      </c>
      <c r="T358" s="17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178" t="s">
        <v>322</v>
      </c>
      <c r="AT358" s="178" t="s">
        <v>157</v>
      </c>
      <c r="AU358" s="178" t="s">
        <v>82</v>
      </c>
      <c r="AY358" s="21" t="s">
        <v>154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21" t="s">
        <v>80</v>
      </c>
      <c r="BK358" s="179">
        <f>ROUND(I358*H358,2)</f>
        <v>0</v>
      </c>
      <c r="BL358" s="21" t="s">
        <v>322</v>
      </c>
      <c r="BM358" s="178" t="s">
        <v>2764</v>
      </c>
    </row>
    <row r="359" s="2" customFormat="1">
      <c r="A359" s="40"/>
      <c r="B359" s="41"/>
      <c r="C359" s="40"/>
      <c r="D359" s="180" t="s">
        <v>164</v>
      </c>
      <c r="E359" s="40"/>
      <c r="F359" s="181" t="s">
        <v>2765</v>
      </c>
      <c r="G359" s="40"/>
      <c r="H359" s="40"/>
      <c r="I359" s="182"/>
      <c r="J359" s="40"/>
      <c r="K359" s="40"/>
      <c r="L359" s="41"/>
      <c r="M359" s="183"/>
      <c r="N359" s="184"/>
      <c r="O359" s="74"/>
      <c r="P359" s="74"/>
      <c r="Q359" s="74"/>
      <c r="R359" s="74"/>
      <c r="S359" s="74"/>
      <c r="T359" s="75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21" t="s">
        <v>164</v>
      </c>
      <c r="AU359" s="21" t="s">
        <v>82</v>
      </c>
    </row>
    <row r="360" s="13" customFormat="1">
      <c r="A360" s="13"/>
      <c r="B360" s="185"/>
      <c r="C360" s="13"/>
      <c r="D360" s="186" t="s">
        <v>166</v>
      </c>
      <c r="E360" s="187" t="s">
        <v>3</v>
      </c>
      <c r="F360" s="188" t="s">
        <v>2766</v>
      </c>
      <c r="G360" s="13"/>
      <c r="H360" s="187" t="s">
        <v>3</v>
      </c>
      <c r="I360" s="189"/>
      <c r="J360" s="13"/>
      <c r="K360" s="13"/>
      <c r="L360" s="185"/>
      <c r="M360" s="190"/>
      <c r="N360" s="191"/>
      <c r="O360" s="191"/>
      <c r="P360" s="191"/>
      <c r="Q360" s="191"/>
      <c r="R360" s="191"/>
      <c r="S360" s="191"/>
      <c r="T360" s="19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166</v>
      </c>
      <c r="AU360" s="187" t="s">
        <v>82</v>
      </c>
      <c r="AV360" s="13" t="s">
        <v>80</v>
      </c>
      <c r="AW360" s="13" t="s">
        <v>34</v>
      </c>
      <c r="AX360" s="13" t="s">
        <v>72</v>
      </c>
      <c r="AY360" s="187" t="s">
        <v>154</v>
      </c>
    </row>
    <row r="361" s="14" customFormat="1">
      <c r="A361" s="14"/>
      <c r="B361" s="193"/>
      <c r="C361" s="14"/>
      <c r="D361" s="186" t="s">
        <v>166</v>
      </c>
      <c r="E361" s="194" t="s">
        <v>3</v>
      </c>
      <c r="F361" s="195" t="s">
        <v>162</v>
      </c>
      <c r="G361" s="14"/>
      <c r="H361" s="196">
        <v>4</v>
      </c>
      <c r="I361" s="197"/>
      <c r="J361" s="14"/>
      <c r="K361" s="14"/>
      <c r="L361" s="193"/>
      <c r="M361" s="198"/>
      <c r="N361" s="199"/>
      <c r="O361" s="199"/>
      <c r="P361" s="199"/>
      <c r="Q361" s="199"/>
      <c r="R361" s="199"/>
      <c r="S361" s="199"/>
      <c r="T361" s="20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4" t="s">
        <v>166</v>
      </c>
      <c r="AU361" s="194" t="s">
        <v>82</v>
      </c>
      <c r="AV361" s="14" t="s">
        <v>82</v>
      </c>
      <c r="AW361" s="14" t="s">
        <v>34</v>
      </c>
      <c r="AX361" s="14" t="s">
        <v>72</v>
      </c>
      <c r="AY361" s="194" t="s">
        <v>154</v>
      </c>
    </row>
    <row r="362" s="15" customFormat="1">
      <c r="A362" s="15"/>
      <c r="B362" s="201"/>
      <c r="C362" s="15"/>
      <c r="D362" s="186" t="s">
        <v>166</v>
      </c>
      <c r="E362" s="202" t="s">
        <v>3</v>
      </c>
      <c r="F362" s="203" t="s">
        <v>171</v>
      </c>
      <c r="G362" s="15"/>
      <c r="H362" s="204">
        <v>4</v>
      </c>
      <c r="I362" s="205"/>
      <c r="J362" s="15"/>
      <c r="K362" s="15"/>
      <c r="L362" s="201"/>
      <c r="M362" s="206"/>
      <c r="N362" s="207"/>
      <c r="O362" s="207"/>
      <c r="P362" s="207"/>
      <c r="Q362" s="207"/>
      <c r="R362" s="207"/>
      <c r="S362" s="207"/>
      <c r="T362" s="20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02" t="s">
        <v>166</v>
      </c>
      <c r="AU362" s="202" t="s">
        <v>82</v>
      </c>
      <c r="AV362" s="15" t="s">
        <v>162</v>
      </c>
      <c r="AW362" s="15" t="s">
        <v>34</v>
      </c>
      <c r="AX362" s="15" t="s">
        <v>80</v>
      </c>
      <c r="AY362" s="202" t="s">
        <v>154</v>
      </c>
    </row>
    <row r="363" s="2" customFormat="1" ht="16.5" customHeight="1">
      <c r="A363" s="40"/>
      <c r="B363" s="166"/>
      <c r="C363" s="167" t="s">
        <v>665</v>
      </c>
      <c r="D363" s="167" t="s">
        <v>157</v>
      </c>
      <c r="E363" s="168" t="s">
        <v>2767</v>
      </c>
      <c r="F363" s="169" t="s">
        <v>2768</v>
      </c>
      <c r="G363" s="170" t="s">
        <v>491</v>
      </c>
      <c r="H363" s="171">
        <v>4</v>
      </c>
      <c r="I363" s="172"/>
      <c r="J363" s="173">
        <f>ROUND(I363*H363,2)</f>
        <v>0</v>
      </c>
      <c r="K363" s="169" t="s">
        <v>161</v>
      </c>
      <c r="L363" s="41"/>
      <c r="M363" s="174" t="s">
        <v>3</v>
      </c>
      <c r="N363" s="175" t="s">
        <v>43</v>
      </c>
      <c r="O363" s="74"/>
      <c r="P363" s="176">
        <f>O363*H363</f>
        <v>0</v>
      </c>
      <c r="Q363" s="176">
        <v>0.00050000000000000001</v>
      </c>
      <c r="R363" s="176">
        <f>Q363*H363</f>
        <v>0.002</v>
      </c>
      <c r="S363" s="176">
        <v>0</v>
      </c>
      <c r="T363" s="17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178" t="s">
        <v>322</v>
      </c>
      <c r="AT363" s="178" t="s">
        <v>157</v>
      </c>
      <c r="AU363" s="178" t="s">
        <v>82</v>
      </c>
      <c r="AY363" s="21" t="s">
        <v>154</v>
      </c>
      <c r="BE363" s="179">
        <f>IF(N363="základní",J363,0)</f>
        <v>0</v>
      </c>
      <c r="BF363" s="179">
        <f>IF(N363="snížená",J363,0)</f>
        <v>0</v>
      </c>
      <c r="BG363" s="179">
        <f>IF(N363="zákl. přenesená",J363,0)</f>
        <v>0</v>
      </c>
      <c r="BH363" s="179">
        <f>IF(N363="sníž. přenesená",J363,0)</f>
        <v>0</v>
      </c>
      <c r="BI363" s="179">
        <f>IF(N363="nulová",J363,0)</f>
        <v>0</v>
      </c>
      <c r="BJ363" s="21" t="s">
        <v>80</v>
      </c>
      <c r="BK363" s="179">
        <f>ROUND(I363*H363,2)</f>
        <v>0</v>
      </c>
      <c r="BL363" s="21" t="s">
        <v>322</v>
      </c>
      <c r="BM363" s="178" t="s">
        <v>2769</v>
      </c>
    </row>
    <row r="364" s="2" customFormat="1">
      <c r="A364" s="40"/>
      <c r="B364" s="41"/>
      <c r="C364" s="40"/>
      <c r="D364" s="180" t="s">
        <v>164</v>
      </c>
      <c r="E364" s="40"/>
      <c r="F364" s="181" t="s">
        <v>2770</v>
      </c>
      <c r="G364" s="40"/>
      <c r="H364" s="40"/>
      <c r="I364" s="182"/>
      <c r="J364" s="40"/>
      <c r="K364" s="40"/>
      <c r="L364" s="41"/>
      <c r="M364" s="183"/>
      <c r="N364" s="184"/>
      <c r="O364" s="74"/>
      <c r="P364" s="74"/>
      <c r="Q364" s="74"/>
      <c r="R364" s="74"/>
      <c r="S364" s="74"/>
      <c r="T364" s="7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21" t="s">
        <v>164</v>
      </c>
      <c r="AU364" s="21" t="s">
        <v>82</v>
      </c>
    </row>
    <row r="365" s="2" customFormat="1" ht="49.05" customHeight="1">
      <c r="A365" s="40"/>
      <c r="B365" s="166"/>
      <c r="C365" s="167" t="s">
        <v>671</v>
      </c>
      <c r="D365" s="167" t="s">
        <v>157</v>
      </c>
      <c r="E365" s="168" t="s">
        <v>2771</v>
      </c>
      <c r="F365" s="169" t="s">
        <v>2772</v>
      </c>
      <c r="G365" s="170" t="s">
        <v>435</v>
      </c>
      <c r="H365" s="171">
        <v>0.069000000000000006</v>
      </c>
      <c r="I365" s="172"/>
      <c r="J365" s="173">
        <f>ROUND(I365*H365,2)</f>
        <v>0</v>
      </c>
      <c r="K365" s="169" t="s">
        <v>161</v>
      </c>
      <c r="L365" s="41"/>
      <c r="M365" s="174" t="s">
        <v>3</v>
      </c>
      <c r="N365" s="175" t="s">
        <v>43</v>
      </c>
      <c r="O365" s="74"/>
      <c r="P365" s="176">
        <f>O365*H365</f>
        <v>0</v>
      </c>
      <c r="Q365" s="176">
        <v>0</v>
      </c>
      <c r="R365" s="176">
        <f>Q365*H365</f>
        <v>0</v>
      </c>
      <c r="S365" s="176">
        <v>0</v>
      </c>
      <c r="T365" s="17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178" t="s">
        <v>322</v>
      </c>
      <c r="AT365" s="178" t="s">
        <v>157</v>
      </c>
      <c r="AU365" s="178" t="s">
        <v>82</v>
      </c>
      <c r="AY365" s="21" t="s">
        <v>154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21" t="s">
        <v>80</v>
      </c>
      <c r="BK365" s="179">
        <f>ROUND(I365*H365,2)</f>
        <v>0</v>
      </c>
      <c r="BL365" s="21" t="s">
        <v>322</v>
      </c>
      <c r="BM365" s="178" t="s">
        <v>2773</v>
      </c>
    </row>
    <row r="366" s="2" customFormat="1">
      <c r="A366" s="40"/>
      <c r="B366" s="41"/>
      <c r="C366" s="40"/>
      <c r="D366" s="180" t="s">
        <v>164</v>
      </c>
      <c r="E366" s="40"/>
      <c r="F366" s="181" t="s">
        <v>2774</v>
      </c>
      <c r="G366" s="40"/>
      <c r="H366" s="40"/>
      <c r="I366" s="182"/>
      <c r="J366" s="40"/>
      <c r="K366" s="40"/>
      <c r="L366" s="41"/>
      <c r="M366" s="217"/>
      <c r="N366" s="218"/>
      <c r="O366" s="219"/>
      <c r="P366" s="219"/>
      <c r="Q366" s="219"/>
      <c r="R366" s="219"/>
      <c r="S366" s="219"/>
      <c r="T366" s="22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21" t="s">
        <v>164</v>
      </c>
      <c r="AU366" s="21" t="s">
        <v>82</v>
      </c>
    </row>
    <row r="367" s="2" customFormat="1" ht="6.96" customHeight="1">
      <c r="A367" s="40"/>
      <c r="B367" s="57"/>
      <c r="C367" s="58"/>
      <c r="D367" s="58"/>
      <c r="E367" s="58"/>
      <c r="F367" s="58"/>
      <c r="G367" s="58"/>
      <c r="H367" s="58"/>
      <c r="I367" s="58"/>
      <c r="J367" s="58"/>
      <c r="K367" s="58"/>
      <c r="L367" s="41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autoFilter ref="C88:K36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612135101"/>
    <hyperlink ref="F97" r:id="rId2" display="https://podminky.urs.cz/item/CS_URS_2023_01/974032132"/>
    <hyperlink ref="F101" r:id="rId3" display="https://podminky.urs.cz/item/CS_URS_2023_02/974032142"/>
    <hyperlink ref="F106" r:id="rId4" display="https://podminky.urs.cz/item/CS_URS_2023_02/974032164"/>
    <hyperlink ref="F112" r:id="rId5" display="https://podminky.urs.cz/item/CS_URS_2023_02/997013214"/>
    <hyperlink ref="F114" r:id="rId6" display="https://podminky.urs.cz/item/CS_URS_2023_01/997013501"/>
    <hyperlink ref="F116" r:id="rId7" display="https://podminky.urs.cz/item/CS_URS_2023_01/997013509"/>
    <hyperlink ref="F118" r:id="rId8" display="https://podminky.urs.cz/item/CS_URS_2023_01/997013631"/>
    <hyperlink ref="F121" r:id="rId9" display="https://podminky.urs.cz/item/CS_URS_2024_02/998011002"/>
    <hyperlink ref="F125" r:id="rId10" display="https://podminky.urs.cz/item/CS_URS_2024_02/721173606"/>
    <hyperlink ref="F133" r:id="rId11" display="https://podminky.urs.cz/item/CS_URS_2024_02/721173607"/>
    <hyperlink ref="F138" r:id="rId12" display="https://podminky.urs.cz/item/CS_URS_2024_02/721174025"/>
    <hyperlink ref="F148" r:id="rId13" display="https://podminky.urs.cz/item/CS_URS_2023_01/721174043.1"/>
    <hyperlink ref="F161" r:id="rId14" display="https://podminky.urs.cz/item/CS_URS_2023_02/721174045"/>
    <hyperlink ref="F173" r:id="rId15" display="https://podminky.urs.cz/item/CS_URS_2023_01/721194105"/>
    <hyperlink ref="F180" r:id="rId16" display="https://podminky.urs.cz/item/CS_URS_2023_01/721194109"/>
    <hyperlink ref="F189" r:id="rId17" display="https://podminky.urs.cz/item/CS_URS_2024_02/721274121"/>
    <hyperlink ref="F191" r:id="rId18" display="https://podminky.urs.cz/item/CS_URS_2023_01/721290111.1"/>
    <hyperlink ref="F193" r:id="rId19" display="https://podminky.urs.cz/item/CS_URS_2024_02/998721102"/>
    <hyperlink ref="F196" r:id="rId20" display="https://podminky.urs.cz/item/CS_URS_2024_02/722176112"/>
    <hyperlink ref="F214" r:id="rId21" display="https://podminky.urs.cz/item/CS_URS_2023_02/722176113"/>
    <hyperlink ref="F238" r:id="rId22" display="https://podminky.urs.cz/item/CS_URS_2024_02/722181231"/>
    <hyperlink ref="F240" r:id="rId23" display="https://podminky.urs.cz/item/CS_URS_2023_02/722181232"/>
    <hyperlink ref="F242" r:id="rId24" display="https://podminky.urs.cz/item/CS_URS_2024_02/722190401"/>
    <hyperlink ref="F253" r:id="rId25" display="https://podminky.urs.cz/item/CS_URS_2024_02/722220121"/>
    <hyperlink ref="F262" r:id="rId26" display="https://podminky.urs.cz/item/CS_URS_2023_01/722220121.1"/>
    <hyperlink ref="F264" r:id="rId27" display="https://podminky.urs.cz/item/CS_URS_2023_01/722230103"/>
    <hyperlink ref="F266" r:id="rId28" display="https://podminky.urs.cz/item/CS_URS_2023_01/722230113"/>
    <hyperlink ref="F268" r:id="rId29" display="https://podminky.urs.cz/item/CS_URS_2024_02/722240123"/>
    <hyperlink ref="F270" r:id="rId30" display="https://podminky.urs.cz/item/CS_URS_2024_02/722290215"/>
    <hyperlink ref="F272" r:id="rId31" display="https://podminky.urs.cz/item/CS_URS_2023_01/722290234"/>
    <hyperlink ref="F274" r:id="rId32" display="https://podminky.urs.cz/item/CS_URS_2024_02/998722102"/>
    <hyperlink ref="F277" r:id="rId33" display="https://podminky.urs.cz/item/CS_URS_2024_02/725112015"/>
    <hyperlink ref="F284" r:id="rId34" display="https://podminky.urs.cz/item/CS_URS_2024_02/725112022"/>
    <hyperlink ref="F293" r:id="rId35" display="https://podminky.urs.cz/item/CS_URS_2024_02/725211645"/>
    <hyperlink ref="F302" r:id="rId36" display="https://podminky.urs.cz/item/CS_URS_2024_02/725219102"/>
    <hyperlink ref="F311" r:id="rId37" display="https://podminky.urs.cz/item/CS_URS_2024_02/725222111"/>
    <hyperlink ref="F318" r:id="rId38" display="https://podminky.urs.cz/item/CS_URS_2024_02/725241213"/>
    <hyperlink ref="F327" r:id="rId39" display="https://podminky.urs.cz/item/CS_URS_2024_02/725244523"/>
    <hyperlink ref="F329" r:id="rId40" display="https://podminky.urs.cz/item/CS_URS_2024_02/725331111"/>
    <hyperlink ref="F338" r:id="rId41" display="https://podminky.urs.cz/item/CS_URS_2024_02/725532339"/>
    <hyperlink ref="F340" r:id="rId42" display="https://podminky.urs.cz/item/CS_URS_2024_02/725821312"/>
    <hyperlink ref="F345" r:id="rId43" display="https://podminky.urs.cz/item/CS_URS_2024_02/725822613"/>
    <hyperlink ref="F347" r:id="rId44" display="https://podminky.urs.cz/item/CS_URS_2024_02/725822651"/>
    <hyperlink ref="F352" r:id="rId45" display="https://podminky.urs.cz/item/CS_URS_2024_02/725831312"/>
    <hyperlink ref="F354" r:id="rId46" display="https://podminky.urs.cz/item/CS_URS_2024_02/725841332"/>
    <hyperlink ref="F356" r:id="rId47" display="https://podminky.urs.cz/item/CS_URS_2024_02/998725102"/>
    <hyperlink ref="F359" r:id="rId48" display="https://podminky.urs.cz/item/CS_URS_2024_02/726131041"/>
    <hyperlink ref="F364" r:id="rId49" display="https://podminky.urs.cz/item/CS_URS_2024_02/726191002"/>
    <hyperlink ref="F366" r:id="rId50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2775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ROUND(J81,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ROUND((SUM(BE81:BE87)),  2)</f>
        <v>0</v>
      </c>
      <c r="G33" s="40"/>
      <c r="H33" s="40"/>
      <c r="I33" s="125">
        <v>0.20999999999999999</v>
      </c>
      <c r="J33" s="124">
        <f>ROUND(((SUM(BE81:BE87))*I33),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ROUND((SUM(BF81:BF87)),  2)</f>
        <v>0</v>
      </c>
      <c r="G34" s="40"/>
      <c r="H34" s="40"/>
      <c r="I34" s="125">
        <v>0.12</v>
      </c>
      <c r="J34" s="124">
        <f>ROUND(((SUM(BF81:BF87))*I34),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ROUND((SUM(BG81:BG87)),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ROUND((SUM(BH81:BH87)),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ROUND((SUM(BI81:BI87)),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06 - Ústřední vytápění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J81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2776</v>
      </c>
      <c r="E61" s="141"/>
      <c r="F61" s="141"/>
      <c r="G61" s="141"/>
      <c r="H61" s="141"/>
      <c r="I61" s="141"/>
      <c r="J61" s="142">
        <f>J83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139</v>
      </c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0"/>
      <c r="D71" s="40"/>
      <c r="E71" s="117" t="str">
        <f>E7</f>
        <v>Stavební úpravy včetně změny užívání objektu Hradní 61, Žebrák 267 53</v>
      </c>
      <c r="F71" s="34"/>
      <c r="G71" s="34"/>
      <c r="H71" s="34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0"/>
      <c r="D73" s="40"/>
      <c r="E73" s="64" t="str">
        <f>E9</f>
        <v>06 - Ústřední vytápění</v>
      </c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0"/>
      <c r="E75" s="40"/>
      <c r="F75" s="29" t="str">
        <f>F12</f>
        <v>Žebrák</v>
      </c>
      <c r="G75" s="40"/>
      <c r="H75" s="40"/>
      <c r="I75" s="34" t="s">
        <v>23</v>
      </c>
      <c r="J75" s="66" t="str">
        <f>IF(J12="","",J12)</f>
        <v>9. 7. 2025</v>
      </c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0"/>
      <c r="E77" s="40"/>
      <c r="F77" s="29" t="str">
        <f>E15</f>
        <v>Město Žebrák; 00234079, Náměstí 1, 267 53 Žebrák</v>
      </c>
      <c r="G77" s="40"/>
      <c r="H77" s="40"/>
      <c r="I77" s="34" t="s">
        <v>31</v>
      </c>
      <c r="J77" s="38" t="str">
        <f>E21</f>
        <v>A.D.S. Rokycany s.r.o.</v>
      </c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29</v>
      </c>
      <c r="D78" s="40"/>
      <c r="E78" s="40"/>
      <c r="F78" s="29" t="str">
        <f>IF(E18="","",E18)</f>
        <v>Vyplň údaj</v>
      </c>
      <c r="G78" s="40"/>
      <c r="H78" s="40"/>
      <c r="I78" s="34" t="s">
        <v>35</v>
      </c>
      <c r="J78" s="38" t="str">
        <f>E24</f>
        <v>A.D.S. Rokycany s.r.o.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43"/>
      <c r="B80" s="144"/>
      <c r="C80" s="145" t="s">
        <v>140</v>
      </c>
      <c r="D80" s="146" t="s">
        <v>57</v>
      </c>
      <c r="E80" s="146" t="s">
        <v>53</v>
      </c>
      <c r="F80" s="146" t="s">
        <v>54</v>
      </c>
      <c r="G80" s="146" t="s">
        <v>141</v>
      </c>
      <c r="H80" s="146" t="s">
        <v>142</v>
      </c>
      <c r="I80" s="146" t="s">
        <v>143</v>
      </c>
      <c r="J80" s="146" t="s">
        <v>115</v>
      </c>
      <c r="K80" s="147" t="s">
        <v>144</v>
      </c>
      <c r="L80" s="148"/>
      <c r="M80" s="82" t="s">
        <v>3</v>
      </c>
      <c r="N80" s="83" t="s">
        <v>42</v>
      </c>
      <c r="O80" s="83" t="s">
        <v>145</v>
      </c>
      <c r="P80" s="83" t="s">
        <v>146</v>
      </c>
      <c r="Q80" s="83" t="s">
        <v>147</v>
      </c>
      <c r="R80" s="83" t="s">
        <v>148</v>
      </c>
      <c r="S80" s="83" t="s">
        <v>149</v>
      </c>
      <c r="T80" s="84" t="s">
        <v>150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="2" customFormat="1" ht="22.8" customHeight="1">
      <c r="A81" s="40"/>
      <c r="B81" s="41"/>
      <c r="C81" s="89" t="s">
        <v>151</v>
      </c>
      <c r="D81" s="40"/>
      <c r="E81" s="40"/>
      <c r="F81" s="40"/>
      <c r="G81" s="40"/>
      <c r="H81" s="40"/>
      <c r="I81" s="40"/>
      <c r="J81" s="149">
        <f>BK81</f>
        <v>0</v>
      </c>
      <c r="K81" s="40"/>
      <c r="L81" s="41"/>
      <c r="M81" s="85"/>
      <c r="N81" s="70"/>
      <c r="O81" s="86"/>
      <c r="P81" s="150">
        <f>P82</f>
        <v>0</v>
      </c>
      <c r="Q81" s="86"/>
      <c r="R81" s="150">
        <f>R82</f>
        <v>0.0287</v>
      </c>
      <c r="S81" s="86"/>
      <c r="T81" s="151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21" t="s">
        <v>71</v>
      </c>
      <c r="AU81" s="21" t="s">
        <v>116</v>
      </c>
      <c r="BK81" s="152">
        <f>BK82</f>
        <v>0</v>
      </c>
    </row>
    <row r="82" s="12" customFormat="1" ht="25.92" customHeight="1">
      <c r="A82" s="12"/>
      <c r="B82" s="153"/>
      <c r="C82" s="12"/>
      <c r="D82" s="154" t="s">
        <v>71</v>
      </c>
      <c r="E82" s="155" t="s">
        <v>454</v>
      </c>
      <c r="F82" s="155" t="s">
        <v>455</v>
      </c>
      <c r="G82" s="12"/>
      <c r="H82" s="12"/>
      <c r="I82" s="156"/>
      <c r="J82" s="157">
        <f>BK82</f>
        <v>0</v>
      </c>
      <c r="K82" s="12"/>
      <c r="L82" s="153"/>
      <c r="M82" s="158"/>
      <c r="N82" s="159"/>
      <c r="O82" s="159"/>
      <c r="P82" s="160">
        <f>P83</f>
        <v>0</v>
      </c>
      <c r="Q82" s="159"/>
      <c r="R82" s="160">
        <f>R83</f>
        <v>0.0287</v>
      </c>
      <c r="S82" s="159"/>
      <c r="T82" s="16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4" t="s">
        <v>82</v>
      </c>
      <c r="AT82" s="162" t="s">
        <v>71</v>
      </c>
      <c r="AU82" s="162" t="s">
        <v>72</v>
      </c>
      <c r="AY82" s="154" t="s">
        <v>154</v>
      </c>
      <c r="BK82" s="163">
        <f>BK83</f>
        <v>0</v>
      </c>
    </row>
    <row r="83" s="12" customFormat="1" ht="22.8" customHeight="1">
      <c r="A83" s="12"/>
      <c r="B83" s="153"/>
      <c r="C83" s="12"/>
      <c r="D83" s="154" t="s">
        <v>71</v>
      </c>
      <c r="E83" s="164" t="s">
        <v>532</v>
      </c>
      <c r="F83" s="164" t="s">
        <v>2777</v>
      </c>
      <c r="G83" s="12"/>
      <c r="H83" s="12"/>
      <c r="I83" s="156"/>
      <c r="J83" s="165">
        <f>BK83</f>
        <v>0</v>
      </c>
      <c r="K83" s="12"/>
      <c r="L83" s="153"/>
      <c r="M83" s="158"/>
      <c r="N83" s="159"/>
      <c r="O83" s="159"/>
      <c r="P83" s="160">
        <f>SUM(P84:P87)</f>
        <v>0</v>
      </c>
      <c r="Q83" s="159"/>
      <c r="R83" s="160">
        <f>SUM(R84:R87)</f>
        <v>0.0287</v>
      </c>
      <c r="S83" s="159"/>
      <c r="T83" s="161">
        <f>SUM(T84:T87)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4" t="s">
        <v>82</v>
      </c>
      <c r="AT83" s="162" t="s">
        <v>71</v>
      </c>
      <c r="AU83" s="162" t="s">
        <v>80</v>
      </c>
      <c r="AY83" s="154" t="s">
        <v>154</v>
      </c>
      <c r="BK83" s="163">
        <f>SUM(BK84:BK87)</f>
        <v>0</v>
      </c>
    </row>
    <row r="84" s="2" customFormat="1" ht="16.5" customHeight="1">
      <c r="A84" s="40"/>
      <c r="B84" s="166"/>
      <c r="C84" s="167" t="s">
        <v>80</v>
      </c>
      <c r="D84" s="167" t="s">
        <v>157</v>
      </c>
      <c r="E84" s="168" t="s">
        <v>2778</v>
      </c>
      <c r="F84" s="169" t="s">
        <v>2779</v>
      </c>
      <c r="G84" s="170" t="s">
        <v>468</v>
      </c>
      <c r="H84" s="171">
        <v>1</v>
      </c>
      <c r="I84" s="172"/>
      <c r="J84" s="173">
        <f>ROUND(I84*H84,2)</f>
        <v>0</v>
      </c>
      <c r="K84" s="169" t="s">
        <v>1425</v>
      </c>
      <c r="L84" s="41"/>
      <c r="M84" s="174" t="s">
        <v>3</v>
      </c>
      <c r="N84" s="175" t="s">
        <v>43</v>
      </c>
      <c r="O84" s="74"/>
      <c r="P84" s="176">
        <f>O84*H84</f>
        <v>0</v>
      </c>
      <c r="Q84" s="176">
        <v>0.0287</v>
      </c>
      <c r="R84" s="176">
        <f>Q84*H84</f>
        <v>0.0287</v>
      </c>
      <c r="S84" s="176">
        <v>0</v>
      </c>
      <c r="T84" s="17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178" t="s">
        <v>322</v>
      </c>
      <c r="AT84" s="178" t="s">
        <v>157</v>
      </c>
      <c r="AU84" s="178" t="s">
        <v>82</v>
      </c>
      <c r="AY84" s="21" t="s">
        <v>154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21" t="s">
        <v>80</v>
      </c>
      <c r="BK84" s="179">
        <f>ROUND(I84*H84,2)</f>
        <v>0</v>
      </c>
      <c r="BL84" s="21" t="s">
        <v>322</v>
      </c>
      <c r="BM84" s="178" t="s">
        <v>2780</v>
      </c>
    </row>
    <row r="85" s="2" customFormat="1">
      <c r="A85" s="40"/>
      <c r="B85" s="41"/>
      <c r="C85" s="40"/>
      <c r="D85" s="180" t="s">
        <v>164</v>
      </c>
      <c r="E85" s="40"/>
      <c r="F85" s="181" t="s">
        <v>2781</v>
      </c>
      <c r="G85" s="40"/>
      <c r="H85" s="40"/>
      <c r="I85" s="182"/>
      <c r="J85" s="40"/>
      <c r="K85" s="40"/>
      <c r="L85" s="41"/>
      <c r="M85" s="183"/>
      <c r="N85" s="184"/>
      <c r="O85" s="74"/>
      <c r="P85" s="74"/>
      <c r="Q85" s="74"/>
      <c r="R85" s="74"/>
      <c r="S85" s="74"/>
      <c r="T85" s="75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1" t="s">
        <v>164</v>
      </c>
      <c r="AU85" s="21" t="s">
        <v>82</v>
      </c>
    </row>
    <row r="86" s="2" customFormat="1" ht="16.5" customHeight="1">
      <c r="A86" s="40"/>
      <c r="B86" s="166"/>
      <c r="C86" s="167" t="s">
        <v>82</v>
      </c>
      <c r="D86" s="167" t="s">
        <v>157</v>
      </c>
      <c r="E86" s="168" t="s">
        <v>2782</v>
      </c>
      <c r="F86" s="169" t="s">
        <v>2783</v>
      </c>
      <c r="G86" s="170" t="s">
        <v>2196</v>
      </c>
      <c r="H86" s="171">
        <v>8</v>
      </c>
      <c r="I86" s="172"/>
      <c r="J86" s="173">
        <f>ROUND(I86*H86,2)</f>
        <v>0</v>
      </c>
      <c r="K86" s="169" t="s">
        <v>3</v>
      </c>
      <c r="L86" s="41"/>
      <c r="M86" s="174" t="s">
        <v>3</v>
      </c>
      <c r="N86" s="175" t="s">
        <v>43</v>
      </c>
      <c r="O86" s="74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178" t="s">
        <v>322</v>
      </c>
      <c r="AT86" s="178" t="s">
        <v>157</v>
      </c>
      <c r="AU86" s="178" t="s">
        <v>82</v>
      </c>
      <c r="AY86" s="21" t="s">
        <v>154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1" t="s">
        <v>80</v>
      </c>
      <c r="BK86" s="179">
        <f>ROUND(I86*H86,2)</f>
        <v>0</v>
      </c>
      <c r="BL86" s="21" t="s">
        <v>322</v>
      </c>
      <c r="BM86" s="178" t="s">
        <v>2784</v>
      </c>
    </row>
    <row r="87" s="14" customFormat="1">
      <c r="A87" s="14"/>
      <c r="B87" s="193"/>
      <c r="C87" s="14"/>
      <c r="D87" s="186" t="s">
        <v>166</v>
      </c>
      <c r="E87" s="194" t="s">
        <v>3</v>
      </c>
      <c r="F87" s="195" t="s">
        <v>214</v>
      </c>
      <c r="G87" s="14"/>
      <c r="H87" s="196">
        <v>8</v>
      </c>
      <c r="I87" s="197"/>
      <c r="J87" s="14"/>
      <c r="K87" s="14"/>
      <c r="L87" s="193"/>
      <c r="M87" s="232"/>
      <c r="N87" s="233"/>
      <c r="O87" s="233"/>
      <c r="P87" s="233"/>
      <c r="Q87" s="233"/>
      <c r="R87" s="233"/>
      <c r="S87" s="233"/>
      <c r="T87" s="23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194" t="s">
        <v>166</v>
      </c>
      <c r="AU87" s="194" t="s">
        <v>82</v>
      </c>
      <c r="AV87" s="14" t="s">
        <v>82</v>
      </c>
      <c r="AW87" s="14" t="s">
        <v>34</v>
      </c>
      <c r="AX87" s="14" t="s">
        <v>80</v>
      </c>
      <c r="AY87" s="194" t="s">
        <v>154</v>
      </c>
    </row>
    <row r="88" s="2" customFormat="1" ht="6.96" customHeight="1">
      <c r="A88" s="40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41"/>
      <c r="M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</sheetData>
  <autoFilter ref="C80:K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1/7351525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100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2785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ROUND(J94,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ROUND((SUM(BE94:BE258)),  2)</f>
        <v>0</v>
      </c>
      <c r="G33" s="40"/>
      <c r="H33" s="40"/>
      <c r="I33" s="125">
        <v>0.20999999999999999</v>
      </c>
      <c r="J33" s="124">
        <f>ROUND(((SUM(BE94:BE258))*I33),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ROUND((SUM(BF94:BF258)),  2)</f>
        <v>0</v>
      </c>
      <c r="G34" s="40"/>
      <c r="H34" s="40"/>
      <c r="I34" s="125">
        <v>0.12</v>
      </c>
      <c r="J34" s="124">
        <f>ROUND(((SUM(BF94:BF258))*I34),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ROUND((SUM(BG94:BG258)),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ROUND((SUM(BH94:BH258)),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ROUND((SUM(BI94:BI258)),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07 - Elektroinstalace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J94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J95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741</v>
      </c>
      <c r="E61" s="141"/>
      <c r="F61" s="141"/>
      <c r="G61" s="141"/>
      <c r="H61" s="141"/>
      <c r="I61" s="141"/>
      <c r="J61" s="142">
        <f>J96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118</v>
      </c>
      <c r="E62" s="141"/>
      <c r="F62" s="141"/>
      <c r="G62" s="141"/>
      <c r="H62" s="141"/>
      <c r="I62" s="141"/>
      <c r="J62" s="142">
        <f>J100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5"/>
      <c r="C63" s="9"/>
      <c r="D63" s="136" t="s">
        <v>120</v>
      </c>
      <c r="E63" s="137"/>
      <c r="F63" s="137"/>
      <c r="G63" s="137"/>
      <c r="H63" s="137"/>
      <c r="I63" s="137"/>
      <c r="J63" s="138">
        <f>J107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9"/>
      <c r="C64" s="10"/>
      <c r="D64" s="140" t="s">
        <v>2786</v>
      </c>
      <c r="E64" s="141"/>
      <c r="F64" s="141"/>
      <c r="G64" s="141"/>
      <c r="H64" s="141"/>
      <c r="I64" s="141"/>
      <c r="J64" s="142">
        <f>J108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127</v>
      </c>
      <c r="E65" s="141"/>
      <c r="F65" s="141"/>
      <c r="G65" s="141"/>
      <c r="H65" s="141"/>
      <c r="I65" s="141"/>
      <c r="J65" s="142">
        <f>J110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745</v>
      </c>
      <c r="E66" s="141"/>
      <c r="F66" s="141"/>
      <c r="G66" s="141"/>
      <c r="H66" s="141"/>
      <c r="I66" s="141"/>
      <c r="J66" s="142">
        <f>J192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2787</v>
      </c>
      <c r="E67" s="141"/>
      <c r="F67" s="141"/>
      <c r="G67" s="141"/>
      <c r="H67" s="141"/>
      <c r="I67" s="141"/>
      <c r="J67" s="142">
        <f>J214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746</v>
      </c>
      <c r="E68" s="141"/>
      <c r="F68" s="141"/>
      <c r="G68" s="141"/>
      <c r="H68" s="141"/>
      <c r="I68" s="141"/>
      <c r="J68" s="142">
        <f>J237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2788</v>
      </c>
      <c r="E69" s="141"/>
      <c r="F69" s="141"/>
      <c r="G69" s="141"/>
      <c r="H69" s="141"/>
      <c r="I69" s="141"/>
      <c r="J69" s="142">
        <f>J241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2789</v>
      </c>
      <c r="E70" s="141"/>
      <c r="F70" s="141"/>
      <c r="G70" s="141"/>
      <c r="H70" s="141"/>
      <c r="I70" s="141"/>
      <c r="J70" s="142">
        <f>J244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9"/>
      <c r="C71" s="10"/>
      <c r="D71" s="140" t="s">
        <v>2790</v>
      </c>
      <c r="E71" s="141"/>
      <c r="F71" s="141"/>
      <c r="G71" s="141"/>
      <c r="H71" s="141"/>
      <c r="I71" s="141"/>
      <c r="J71" s="142">
        <f>J247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9"/>
      <c r="C72" s="10"/>
      <c r="D72" s="140" t="s">
        <v>2791</v>
      </c>
      <c r="E72" s="141"/>
      <c r="F72" s="141"/>
      <c r="G72" s="141"/>
      <c r="H72" s="141"/>
      <c r="I72" s="141"/>
      <c r="J72" s="142">
        <f>J249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35"/>
      <c r="C73" s="9"/>
      <c r="D73" s="136" t="s">
        <v>2792</v>
      </c>
      <c r="E73" s="137"/>
      <c r="F73" s="137"/>
      <c r="G73" s="137"/>
      <c r="H73" s="137"/>
      <c r="I73" s="137"/>
      <c r="J73" s="138">
        <f>J251</f>
        <v>0</v>
      </c>
      <c r="K73" s="9"/>
      <c r="L73" s="13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39"/>
      <c r="C74" s="10"/>
      <c r="D74" s="140" t="s">
        <v>2793</v>
      </c>
      <c r="E74" s="141"/>
      <c r="F74" s="141"/>
      <c r="G74" s="141"/>
      <c r="H74" s="141"/>
      <c r="I74" s="141"/>
      <c r="J74" s="142">
        <f>J252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139</v>
      </c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17</v>
      </c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0"/>
      <c r="D84" s="40"/>
      <c r="E84" s="117" t="str">
        <f>E7</f>
        <v>Stavební úpravy včetně změny užívání objektu Hradní 61, Žebrák 267 53</v>
      </c>
      <c r="F84" s="34"/>
      <c r="G84" s="34"/>
      <c r="H84" s="34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111</v>
      </c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0"/>
      <c r="D86" s="40"/>
      <c r="E86" s="64" t="str">
        <f>E9</f>
        <v>07 - Elektroinstalace</v>
      </c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0"/>
      <c r="E88" s="40"/>
      <c r="F88" s="29" t="str">
        <f>F12</f>
        <v>Žebrák</v>
      </c>
      <c r="G88" s="40"/>
      <c r="H88" s="40"/>
      <c r="I88" s="34" t="s">
        <v>23</v>
      </c>
      <c r="J88" s="66" t="str">
        <f>IF(J12="","",J12)</f>
        <v>9. 7. 2025</v>
      </c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0"/>
      <c r="E90" s="40"/>
      <c r="F90" s="29" t="str">
        <f>E15</f>
        <v>Město Žebrák; 00234079, Náměstí 1, 267 53 Žebrák</v>
      </c>
      <c r="G90" s="40"/>
      <c r="H90" s="40"/>
      <c r="I90" s="34" t="s">
        <v>31</v>
      </c>
      <c r="J90" s="38" t="str">
        <f>E21</f>
        <v>A.D.S. Rokycany s.r.o.</v>
      </c>
      <c r="K90" s="40"/>
      <c r="L90" s="11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0"/>
      <c r="E91" s="40"/>
      <c r="F91" s="29" t="str">
        <f>IF(E18="","",E18)</f>
        <v>Vyplň údaj</v>
      </c>
      <c r="G91" s="40"/>
      <c r="H91" s="40"/>
      <c r="I91" s="34" t="s">
        <v>35</v>
      </c>
      <c r="J91" s="38" t="str">
        <f>E24</f>
        <v>A.D.S. Rokycany s.r.o.</v>
      </c>
      <c r="K91" s="40"/>
      <c r="L91" s="11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11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43"/>
      <c r="B93" s="144"/>
      <c r="C93" s="145" t="s">
        <v>140</v>
      </c>
      <c r="D93" s="146" t="s">
        <v>57</v>
      </c>
      <c r="E93" s="146" t="s">
        <v>53</v>
      </c>
      <c r="F93" s="146" t="s">
        <v>54</v>
      </c>
      <c r="G93" s="146" t="s">
        <v>141</v>
      </c>
      <c r="H93" s="146" t="s">
        <v>142</v>
      </c>
      <c r="I93" s="146" t="s">
        <v>143</v>
      </c>
      <c r="J93" s="146" t="s">
        <v>115</v>
      </c>
      <c r="K93" s="147" t="s">
        <v>144</v>
      </c>
      <c r="L93" s="148"/>
      <c r="M93" s="82" t="s">
        <v>3</v>
      </c>
      <c r="N93" s="83" t="s">
        <v>42</v>
      </c>
      <c r="O93" s="83" t="s">
        <v>145</v>
      </c>
      <c r="P93" s="83" t="s">
        <v>146</v>
      </c>
      <c r="Q93" s="83" t="s">
        <v>147</v>
      </c>
      <c r="R93" s="83" t="s">
        <v>148</v>
      </c>
      <c r="S93" s="83" t="s">
        <v>149</v>
      </c>
      <c r="T93" s="84" t="s">
        <v>150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="2" customFormat="1" ht="22.8" customHeight="1">
      <c r="A94" s="40"/>
      <c r="B94" s="41"/>
      <c r="C94" s="89" t="s">
        <v>151</v>
      </c>
      <c r="D94" s="40"/>
      <c r="E94" s="40"/>
      <c r="F94" s="40"/>
      <c r="G94" s="40"/>
      <c r="H94" s="40"/>
      <c r="I94" s="40"/>
      <c r="J94" s="149">
        <f>BK94</f>
        <v>0</v>
      </c>
      <c r="K94" s="40"/>
      <c r="L94" s="41"/>
      <c r="M94" s="85"/>
      <c r="N94" s="70"/>
      <c r="O94" s="86"/>
      <c r="P94" s="150">
        <f>P95+P107+P251</f>
        <v>0</v>
      </c>
      <c r="Q94" s="86"/>
      <c r="R94" s="150">
        <f>R95+R107+R251</f>
        <v>1.6004019999999999</v>
      </c>
      <c r="S94" s="86"/>
      <c r="T94" s="151">
        <f>T95+T107+T251</f>
        <v>1.71536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71</v>
      </c>
      <c r="AU94" s="21" t="s">
        <v>116</v>
      </c>
      <c r="BK94" s="152">
        <f>BK95+BK107+BK251</f>
        <v>0</v>
      </c>
    </row>
    <row r="95" s="12" customFormat="1" ht="25.92" customHeight="1">
      <c r="A95" s="12"/>
      <c r="B95" s="153"/>
      <c r="C95" s="12"/>
      <c r="D95" s="154" t="s">
        <v>71</v>
      </c>
      <c r="E95" s="155" t="s">
        <v>152</v>
      </c>
      <c r="F95" s="155" t="s">
        <v>153</v>
      </c>
      <c r="G95" s="12"/>
      <c r="H95" s="12"/>
      <c r="I95" s="156"/>
      <c r="J95" s="157">
        <f>BK95</f>
        <v>0</v>
      </c>
      <c r="K95" s="12"/>
      <c r="L95" s="153"/>
      <c r="M95" s="158"/>
      <c r="N95" s="159"/>
      <c r="O95" s="159"/>
      <c r="P95" s="160">
        <f>P96+P100</f>
        <v>0</v>
      </c>
      <c r="Q95" s="159"/>
      <c r="R95" s="160">
        <f>R96+R100</f>
        <v>1.0808</v>
      </c>
      <c r="S95" s="159"/>
      <c r="T95" s="161">
        <f>T96+T100</f>
        <v>1.5429600000000001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4" t="s">
        <v>80</v>
      </c>
      <c r="AT95" s="162" t="s">
        <v>71</v>
      </c>
      <c r="AU95" s="162" t="s">
        <v>72</v>
      </c>
      <c r="AY95" s="154" t="s">
        <v>154</v>
      </c>
      <c r="BK95" s="163">
        <f>BK96+BK100</f>
        <v>0</v>
      </c>
    </row>
    <row r="96" s="12" customFormat="1" ht="22.8" customHeight="1">
      <c r="A96" s="12"/>
      <c r="B96" s="153"/>
      <c r="C96" s="12"/>
      <c r="D96" s="154" t="s">
        <v>71</v>
      </c>
      <c r="E96" s="164" t="s">
        <v>204</v>
      </c>
      <c r="F96" s="164" t="s">
        <v>1144</v>
      </c>
      <c r="G96" s="12"/>
      <c r="H96" s="12"/>
      <c r="I96" s="156"/>
      <c r="J96" s="165">
        <f>BK96</f>
        <v>0</v>
      </c>
      <c r="K96" s="12"/>
      <c r="L96" s="153"/>
      <c r="M96" s="158"/>
      <c r="N96" s="159"/>
      <c r="O96" s="159"/>
      <c r="P96" s="160">
        <f>SUM(P97:P99)</f>
        <v>0</v>
      </c>
      <c r="Q96" s="159"/>
      <c r="R96" s="160">
        <f>SUM(R97:R99)</f>
        <v>1.0808</v>
      </c>
      <c r="S96" s="159"/>
      <c r="T96" s="161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4" t="s">
        <v>80</v>
      </c>
      <c r="AT96" s="162" t="s">
        <v>71</v>
      </c>
      <c r="AU96" s="162" t="s">
        <v>80</v>
      </c>
      <c r="AY96" s="154" t="s">
        <v>154</v>
      </c>
      <c r="BK96" s="163">
        <f>SUM(BK97:BK99)</f>
        <v>0</v>
      </c>
    </row>
    <row r="97" s="2" customFormat="1" ht="21.75" customHeight="1">
      <c r="A97" s="40"/>
      <c r="B97" s="166"/>
      <c r="C97" s="167" t="s">
        <v>80</v>
      </c>
      <c r="D97" s="167" t="s">
        <v>157</v>
      </c>
      <c r="E97" s="168" t="s">
        <v>2511</v>
      </c>
      <c r="F97" s="169" t="s">
        <v>2512</v>
      </c>
      <c r="G97" s="170" t="s">
        <v>186</v>
      </c>
      <c r="H97" s="171">
        <v>19.300000000000001</v>
      </c>
      <c r="I97" s="172"/>
      <c r="J97" s="173">
        <f>ROUND(I97*H97,2)</f>
        <v>0</v>
      </c>
      <c r="K97" s="169" t="s">
        <v>1425</v>
      </c>
      <c r="L97" s="41"/>
      <c r="M97" s="174" t="s">
        <v>3</v>
      </c>
      <c r="N97" s="175" t="s">
        <v>43</v>
      </c>
      <c r="O97" s="74"/>
      <c r="P97" s="176">
        <f>O97*H97</f>
        <v>0</v>
      </c>
      <c r="Q97" s="176">
        <v>0.056000000000000001</v>
      </c>
      <c r="R97" s="176">
        <f>Q97*H97</f>
        <v>1.0808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162</v>
      </c>
      <c r="AT97" s="178" t="s">
        <v>157</v>
      </c>
      <c r="AU97" s="178" t="s">
        <v>82</v>
      </c>
      <c r="AY97" s="21" t="s">
        <v>154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1" t="s">
        <v>80</v>
      </c>
      <c r="BK97" s="179">
        <f>ROUND(I97*H97,2)</f>
        <v>0</v>
      </c>
      <c r="BL97" s="21" t="s">
        <v>162</v>
      </c>
      <c r="BM97" s="178" t="s">
        <v>2794</v>
      </c>
    </row>
    <row r="98" s="2" customFormat="1">
      <c r="A98" s="40"/>
      <c r="B98" s="41"/>
      <c r="C98" s="40"/>
      <c r="D98" s="180" t="s">
        <v>164</v>
      </c>
      <c r="E98" s="40"/>
      <c r="F98" s="181" t="s">
        <v>2795</v>
      </c>
      <c r="G98" s="40"/>
      <c r="H98" s="40"/>
      <c r="I98" s="182"/>
      <c r="J98" s="40"/>
      <c r="K98" s="40"/>
      <c r="L98" s="41"/>
      <c r="M98" s="183"/>
      <c r="N98" s="18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164</v>
      </c>
      <c r="AU98" s="21" t="s">
        <v>82</v>
      </c>
    </row>
    <row r="99" s="14" customFormat="1">
      <c r="A99" s="14"/>
      <c r="B99" s="193"/>
      <c r="C99" s="14"/>
      <c r="D99" s="186" t="s">
        <v>166</v>
      </c>
      <c r="E99" s="194" t="s">
        <v>3</v>
      </c>
      <c r="F99" s="195" t="s">
        <v>2796</v>
      </c>
      <c r="G99" s="14"/>
      <c r="H99" s="196">
        <v>19.300000000000001</v>
      </c>
      <c r="I99" s="197"/>
      <c r="J99" s="14"/>
      <c r="K99" s="14"/>
      <c r="L99" s="193"/>
      <c r="M99" s="198"/>
      <c r="N99" s="199"/>
      <c r="O99" s="199"/>
      <c r="P99" s="199"/>
      <c r="Q99" s="199"/>
      <c r="R99" s="199"/>
      <c r="S99" s="199"/>
      <c r="T99" s="20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4" t="s">
        <v>166</v>
      </c>
      <c r="AU99" s="194" t="s">
        <v>82</v>
      </c>
      <c r="AV99" s="14" t="s">
        <v>82</v>
      </c>
      <c r="AW99" s="14" t="s">
        <v>34</v>
      </c>
      <c r="AX99" s="14" t="s">
        <v>80</v>
      </c>
      <c r="AY99" s="194" t="s">
        <v>154</v>
      </c>
    </row>
    <row r="100" s="12" customFormat="1" ht="22.8" customHeight="1">
      <c r="A100" s="12"/>
      <c r="B100" s="153"/>
      <c r="C100" s="12"/>
      <c r="D100" s="154" t="s">
        <v>71</v>
      </c>
      <c r="E100" s="164" t="s">
        <v>155</v>
      </c>
      <c r="F100" s="164" t="s">
        <v>156</v>
      </c>
      <c r="G100" s="12"/>
      <c r="H100" s="12"/>
      <c r="I100" s="156"/>
      <c r="J100" s="165">
        <f>BK100</f>
        <v>0</v>
      </c>
      <c r="K100" s="12"/>
      <c r="L100" s="153"/>
      <c r="M100" s="158"/>
      <c r="N100" s="159"/>
      <c r="O100" s="159"/>
      <c r="P100" s="160">
        <f>SUM(P101:P106)</f>
        <v>0</v>
      </c>
      <c r="Q100" s="159"/>
      <c r="R100" s="160">
        <f>SUM(R101:R106)</f>
        <v>0</v>
      </c>
      <c r="S100" s="159"/>
      <c r="T100" s="161">
        <f>SUM(T101:T106)</f>
        <v>1.5429600000000001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4" t="s">
        <v>80</v>
      </c>
      <c r="AT100" s="162" t="s">
        <v>71</v>
      </c>
      <c r="AU100" s="162" t="s">
        <v>80</v>
      </c>
      <c r="AY100" s="154" t="s">
        <v>154</v>
      </c>
      <c r="BK100" s="163">
        <f>SUM(BK101:BK106)</f>
        <v>0</v>
      </c>
    </row>
    <row r="101" s="2" customFormat="1" ht="37.8" customHeight="1">
      <c r="A101" s="40"/>
      <c r="B101" s="166"/>
      <c r="C101" s="167" t="s">
        <v>82</v>
      </c>
      <c r="D101" s="167" t="s">
        <v>157</v>
      </c>
      <c r="E101" s="168" t="s">
        <v>2797</v>
      </c>
      <c r="F101" s="169" t="s">
        <v>2798</v>
      </c>
      <c r="G101" s="170" t="s">
        <v>160</v>
      </c>
      <c r="H101" s="171">
        <v>550</v>
      </c>
      <c r="I101" s="172"/>
      <c r="J101" s="173">
        <f>ROUND(I101*H101,2)</f>
        <v>0</v>
      </c>
      <c r="K101" s="169" t="s">
        <v>1425</v>
      </c>
      <c r="L101" s="41"/>
      <c r="M101" s="174" t="s">
        <v>3</v>
      </c>
      <c r="N101" s="175" t="s">
        <v>43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0.002</v>
      </c>
      <c r="T101" s="177">
        <f>S101*H101</f>
        <v>1.1000000000000001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162</v>
      </c>
      <c r="AT101" s="178" t="s">
        <v>157</v>
      </c>
      <c r="AU101" s="178" t="s">
        <v>82</v>
      </c>
      <c r="AY101" s="21" t="s">
        <v>154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1" t="s">
        <v>80</v>
      </c>
      <c r="BK101" s="179">
        <f>ROUND(I101*H101,2)</f>
        <v>0</v>
      </c>
      <c r="BL101" s="21" t="s">
        <v>162</v>
      </c>
      <c r="BM101" s="178" t="s">
        <v>2799</v>
      </c>
    </row>
    <row r="102" s="2" customFormat="1">
      <c r="A102" s="40"/>
      <c r="B102" s="41"/>
      <c r="C102" s="40"/>
      <c r="D102" s="180" t="s">
        <v>164</v>
      </c>
      <c r="E102" s="40"/>
      <c r="F102" s="181" t="s">
        <v>2800</v>
      </c>
      <c r="G102" s="40"/>
      <c r="H102" s="40"/>
      <c r="I102" s="182"/>
      <c r="J102" s="40"/>
      <c r="K102" s="40"/>
      <c r="L102" s="41"/>
      <c r="M102" s="183"/>
      <c r="N102" s="184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1" t="s">
        <v>164</v>
      </c>
      <c r="AU102" s="21" t="s">
        <v>82</v>
      </c>
    </row>
    <row r="103" s="2" customFormat="1" ht="37.8" customHeight="1">
      <c r="A103" s="40"/>
      <c r="B103" s="166"/>
      <c r="C103" s="167" t="s">
        <v>183</v>
      </c>
      <c r="D103" s="167" t="s">
        <v>157</v>
      </c>
      <c r="E103" s="168" t="s">
        <v>2801</v>
      </c>
      <c r="F103" s="169" t="s">
        <v>2802</v>
      </c>
      <c r="G103" s="170" t="s">
        <v>160</v>
      </c>
      <c r="H103" s="171">
        <v>40</v>
      </c>
      <c r="I103" s="172"/>
      <c r="J103" s="173">
        <f>ROUND(I103*H103,2)</f>
        <v>0</v>
      </c>
      <c r="K103" s="169" t="s">
        <v>1425</v>
      </c>
      <c r="L103" s="41"/>
      <c r="M103" s="174" t="s">
        <v>3</v>
      </c>
      <c r="N103" s="175" t="s">
        <v>43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0.0060000000000000001</v>
      </c>
      <c r="T103" s="177">
        <f>S103*H103</f>
        <v>0.23999999999999999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162</v>
      </c>
      <c r="AT103" s="178" t="s">
        <v>157</v>
      </c>
      <c r="AU103" s="178" t="s">
        <v>82</v>
      </c>
      <c r="AY103" s="21" t="s">
        <v>154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1" t="s">
        <v>80</v>
      </c>
      <c r="BK103" s="179">
        <f>ROUND(I103*H103,2)</f>
        <v>0</v>
      </c>
      <c r="BL103" s="21" t="s">
        <v>162</v>
      </c>
      <c r="BM103" s="178" t="s">
        <v>2803</v>
      </c>
    </row>
    <row r="104" s="2" customFormat="1">
      <c r="A104" s="40"/>
      <c r="B104" s="41"/>
      <c r="C104" s="40"/>
      <c r="D104" s="180" t="s">
        <v>164</v>
      </c>
      <c r="E104" s="40"/>
      <c r="F104" s="181" t="s">
        <v>2804</v>
      </c>
      <c r="G104" s="40"/>
      <c r="H104" s="40"/>
      <c r="I104" s="182"/>
      <c r="J104" s="40"/>
      <c r="K104" s="40"/>
      <c r="L104" s="41"/>
      <c r="M104" s="183"/>
      <c r="N104" s="184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1" t="s">
        <v>164</v>
      </c>
      <c r="AU104" s="21" t="s">
        <v>82</v>
      </c>
    </row>
    <row r="105" s="2" customFormat="1" ht="24.15" customHeight="1">
      <c r="A105" s="40"/>
      <c r="B105" s="166"/>
      <c r="C105" s="167" t="s">
        <v>162</v>
      </c>
      <c r="D105" s="167" t="s">
        <v>157</v>
      </c>
      <c r="E105" s="168" t="s">
        <v>2805</v>
      </c>
      <c r="F105" s="169" t="s">
        <v>2806</v>
      </c>
      <c r="G105" s="170" t="s">
        <v>317</v>
      </c>
      <c r="H105" s="171">
        <v>236</v>
      </c>
      <c r="I105" s="172"/>
      <c r="J105" s="173">
        <f>ROUND(I105*H105,2)</f>
        <v>0</v>
      </c>
      <c r="K105" s="169" t="s">
        <v>1425</v>
      </c>
      <c r="L105" s="41"/>
      <c r="M105" s="174" t="s">
        <v>3</v>
      </c>
      <c r="N105" s="175" t="s">
        <v>43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0.00085999999999999998</v>
      </c>
      <c r="T105" s="177">
        <f>S105*H105</f>
        <v>0.20296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162</v>
      </c>
      <c r="AT105" s="178" t="s">
        <v>157</v>
      </c>
      <c r="AU105" s="178" t="s">
        <v>82</v>
      </c>
      <c r="AY105" s="21" t="s">
        <v>154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1" t="s">
        <v>80</v>
      </c>
      <c r="BK105" s="179">
        <f>ROUND(I105*H105,2)</f>
        <v>0</v>
      </c>
      <c r="BL105" s="21" t="s">
        <v>162</v>
      </c>
      <c r="BM105" s="178" t="s">
        <v>2807</v>
      </c>
    </row>
    <row r="106" s="2" customFormat="1">
      <c r="A106" s="40"/>
      <c r="B106" s="41"/>
      <c r="C106" s="40"/>
      <c r="D106" s="180" t="s">
        <v>164</v>
      </c>
      <c r="E106" s="40"/>
      <c r="F106" s="181" t="s">
        <v>2808</v>
      </c>
      <c r="G106" s="40"/>
      <c r="H106" s="40"/>
      <c r="I106" s="182"/>
      <c r="J106" s="40"/>
      <c r="K106" s="40"/>
      <c r="L106" s="41"/>
      <c r="M106" s="183"/>
      <c r="N106" s="184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164</v>
      </c>
      <c r="AU106" s="21" t="s">
        <v>82</v>
      </c>
    </row>
    <row r="107" s="12" customFormat="1" ht="25.92" customHeight="1">
      <c r="A107" s="12"/>
      <c r="B107" s="153"/>
      <c r="C107" s="12"/>
      <c r="D107" s="154" t="s">
        <v>71</v>
      </c>
      <c r="E107" s="155" t="s">
        <v>454</v>
      </c>
      <c r="F107" s="155" t="s">
        <v>455</v>
      </c>
      <c r="G107" s="12"/>
      <c r="H107" s="12"/>
      <c r="I107" s="156"/>
      <c r="J107" s="157">
        <f>BK107</f>
        <v>0</v>
      </c>
      <c r="K107" s="12"/>
      <c r="L107" s="153"/>
      <c r="M107" s="158"/>
      <c r="N107" s="159"/>
      <c r="O107" s="159"/>
      <c r="P107" s="160">
        <f>P108+P110+P192+P214+P237+P241+P244+P247+P249</f>
        <v>0</v>
      </c>
      <c r="Q107" s="159"/>
      <c r="R107" s="160">
        <f>R108+R110+R192+R214+R237+R241+R244+R247+R249</f>
        <v>0.51960200000000001</v>
      </c>
      <c r="S107" s="159"/>
      <c r="T107" s="161">
        <f>T108+T110+T192+T214+T237+T241+T244+T247+T249</f>
        <v>0.1724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4" t="s">
        <v>80</v>
      </c>
      <c r="AT107" s="162" t="s">
        <v>71</v>
      </c>
      <c r="AU107" s="162" t="s">
        <v>72</v>
      </c>
      <c r="AY107" s="154" t="s">
        <v>154</v>
      </c>
      <c r="BK107" s="163">
        <f>BK108+BK110+BK192+BK214+BK237+BK241+BK244+BK247+BK249</f>
        <v>0</v>
      </c>
    </row>
    <row r="108" s="12" customFormat="1" ht="22.8" customHeight="1">
      <c r="A108" s="12"/>
      <c r="B108" s="153"/>
      <c r="C108" s="12"/>
      <c r="D108" s="154" t="s">
        <v>71</v>
      </c>
      <c r="E108" s="164" t="s">
        <v>1493</v>
      </c>
      <c r="F108" s="164" t="s">
        <v>2809</v>
      </c>
      <c r="G108" s="12"/>
      <c r="H108" s="12"/>
      <c r="I108" s="156"/>
      <c r="J108" s="165">
        <f>BK108</f>
        <v>0</v>
      </c>
      <c r="K108" s="12"/>
      <c r="L108" s="153"/>
      <c r="M108" s="158"/>
      <c r="N108" s="159"/>
      <c r="O108" s="159"/>
      <c r="P108" s="160">
        <f>P109</f>
        <v>0</v>
      </c>
      <c r="Q108" s="159"/>
      <c r="R108" s="160">
        <f>R109</f>
        <v>0</v>
      </c>
      <c r="S108" s="159"/>
      <c r="T108" s="16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80</v>
      </c>
      <c r="AT108" s="162" t="s">
        <v>71</v>
      </c>
      <c r="AU108" s="162" t="s">
        <v>80</v>
      </c>
      <c r="AY108" s="154" t="s">
        <v>154</v>
      </c>
      <c r="BK108" s="163">
        <f>BK109</f>
        <v>0</v>
      </c>
    </row>
    <row r="109" s="2" customFormat="1" ht="16.5" customHeight="1">
      <c r="A109" s="40"/>
      <c r="B109" s="166"/>
      <c r="C109" s="167" t="s">
        <v>197</v>
      </c>
      <c r="D109" s="167" t="s">
        <v>157</v>
      </c>
      <c r="E109" s="168" t="s">
        <v>2810</v>
      </c>
      <c r="F109" s="169" t="s">
        <v>2811</v>
      </c>
      <c r="G109" s="170" t="s">
        <v>468</v>
      </c>
      <c r="H109" s="171">
        <v>1</v>
      </c>
      <c r="I109" s="172"/>
      <c r="J109" s="173">
        <f>ROUND(I109*H109,2)</f>
        <v>0</v>
      </c>
      <c r="K109" s="169" t="s">
        <v>3</v>
      </c>
      <c r="L109" s="41"/>
      <c r="M109" s="174" t="s">
        <v>3</v>
      </c>
      <c r="N109" s="175" t="s">
        <v>43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162</v>
      </c>
      <c r="AT109" s="178" t="s">
        <v>157</v>
      </c>
      <c r="AU109" s="178" t="s">
        <v>82</v>
      </c>
      <c r="AY109" s="21" t="s">
        <v>154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1" t="s">
        <v>80</v>
      </c>
      <c r="BK109" s="179">
        <f>ROUND(I109*H109,2)</f>
        <v>0</v>
      </c>
      <c r="BL109" s="21" t="s">
        <v>162</v>
      </c>
      <c r="BM109" s="178" t="s">
        <v>2812</v>
      </c>
    </row>
    <row r="110" s="12" customFormat="1" ht="22.8" customHeight="1">
      <c r="A110" s="12"/>
      <c r="B110" s="153"/>
      <c r="C110" s="12"/>
      <c r="D110" s="154" t="s">
        <v>71</v>
      </c>
      <c r="E110" s="164" t="s">
        <v>539</v>
      </c>
      <c r="F110" s="164" t="s">
        <v>540</v>
      </c>
      <c r="G110" s="12"/>
      <c r="H110" s="12"/>
      <c r="I110" s="156"/>
      <c r="J110" s="165">
        <f>BK110</f>
        <v>0</v>
      </c>
      <c r="K110" s="12"/>
      <c r="L110" s="153"/>
      <c r="M110" s="158"/>
      <c r="N110" s="159"/>
      <c r="O110" s="159"/>
      <c r="P110" s="160">
        <f>SUM(P111:P191)</f>
        <v>0</v>
      </c>
      <c r="Q110" s="159"/>
      <c r="R110" s="160">
        <f>SUM(R111:R191)</f>
        <v>0.44386500000000001</v>
      </c>
      <c r="S110" s="159"/>
      <c r="T110" s="161">
        <f>SUM(T111:T191)</f>
        <v>0.17199999999999999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4" t="s">
        <v>82</v>
      </c>
      <c r="AT110" s="162" t="s">
        <v>71</v>
      </c>
      <c r="AU110" s="162" t="s">
        <v>80</v>
      </c>
      <c r="AY110" s="154" t="s">
        <v>154</v>
      </c>
      <c r="BK110" s="163">
        <f>SUM(BK111:BK191)</f>
        <v>0</v>
      </c>
    </row>
    <row r="111" s="2" customFormat="1" ht="16.5" customHeight="1">
      <c r="A111" s="40"/>
      <c r="B111" s="166"/>
      <c r="C111" s="167" t="s">
        <v>204</v>
      </c>
      <c r="D111" s="167" t="s">
        <v>157</v>
      </c>
      <c r="E111" s="168" t="s">
        <v>2813</v>
      </c>
      <c r="F111" s="169" t="s">
        <v>2814</v>
      </c>
      <c r="G111" s="170" t="s">
        <v>491</v>
      </c>
      <c r="H111" s="171">
        <v>1</v>
      </c>
      <c r="I111" s="172"/>
      <c r="J111" s="173">
        <f>ROUND(I111*H111,2)</f>
        <v>0</v>
      </c>
      <c r="K111" s="169" t="s">
        <v>3</v>
      </c>
      <c r="L111" s="41"/>
      <c r="M111" s="174" t="s">
        <v>3</v>
      </c>
      <c r="N111" s="175" t="s">
        <v>43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723</v>
      </c>
      <c r="AT111" s="178" t="s">
        <v>157</v>
      </c>
      <c r="AU111" s="178" t="s">
        <v>82</v>
      </c>
      <c r="AY111" s="21" t="s">
        <v>154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1" t="s">
        <v>80</v>
      </c>
      <c r="BK111" s="179">
        <f>ROUND(I111*H111,2)</f>
        <v>0</v>
      </c>
      <c r="BL111" s="21" t="s">
        <v>723</v>
      </c>
      <c r="BM111" s="178" t="s">
        <v>2815</v>
      </c>
    </row>
    <row r="112" s="2" customFormat="1" ht="44.25" customHeight="1">
      <c r="A112" s="40"/>
      <c r="B112" s="166"/>
      <c r="C112" s="167" t="s">
        <v>209</v>
      </c>
      <c r="D112" s="167" t="s">
        <v>157</v>
      </c>
      <c r="E112" s="168" t="s">
        <v>2816</v>
      </c>
      <c r="F112" s="169" t="s">
        <v>2817</v>
      </c>
      <c r="G112" s="170" t="s">
        <v>160</v>
      </c>
      <c r="H112" s="171">
        <v>30</v>
      </c>
      <c r="I112" s="172"/>
      <c r="J112" s="173">
        <f>ROUND(I112*H112,2)</f>
        <v>0</v>
      </c>
      <c r="K112" s="169" t="s">
        <v>161</v>
      </c>
      <c r="L112" s="41"/>
      <c r="M112" s="174" t="s">
        <v>3</v>
      </c>
      <c r="N112" s="175" t="s">
        <v>43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322</v>
      </c>
      <c r="AT112" s="178" t="s">
        <v>157</v>
      </c>
      <c r="AU112" s="178" t="s">
        <v>82</v>
      </c>
      <c r="AY112" s="21" t="s">
        <v>154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1" t="s">
        <v>80</v>
      </c>
      <c r="BK112" s="179">
        <f>ROUND(I112*H112,2)</f>
        <v>0</v>
      </c>
      <c r="BL112" s="21" t="s">
        <v>322</v>
      </c>
      <c r="BM112" s="178" t="s">
        <v>2818</v>
      </c>
    </row>
    <row r="113" s="2" customFormat="1">
      <c r="A113" s="40"/>
      <c r="B113" s="41"/>
      <c r="C113" s="40"/>
      <c r="D113" s="180" t="s">
        <v>164</v>
      </c>
      <c r="E113" s="40"/>
      <c r="F113" s="181" t="s">
        <v>2819</v>
      </c>
      <c r="G113" s="40"/>
      <c r="H113" s="40"/>
      <c r="I113" s="182"/>
      <c r="J113" s="40"/>
      <c r="K113" s="40"/>
      <c r="L113" s="41"/>
      <c r="M113" s="183"/>
      <c r="N113" s="184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1" t="s">
        <v>164</v>
      </c>
      <c r="AU113" s="21" t="s">
        <v>82</v>
      </c>
    </row>
    <row r="114" s="2" customFormat="1" ht="37.8" customHeight="1">
      <c r="A114" s="40"/>
      <c r="B114" s="166"/>
      <c r="C114" s="222" t="s">
        <v>214</v>
      </c>
      <c r="D114" s="222" t="s">
        <v>817</v>
      </c>
      <c r="E114" s="223" t="s">
        <v>2820</v>
      </c>
      <c r="F114" s="224" t="s">
        <v>2821</v>
      </c>
      <c r="G114" s="225" t="s">
        <v>160</v>
      </c>
      <c r="H114" s="226">
        <v>31.5</v>
      </c>
      <c r="I114" s="227"/>
      <c r="J114" s="228">
        <f>ROUND(I114*H114,2)</f>
        <v>0</v>
      </c>
      <c r="K114" s="224" t="s">
        <v>161</v>
      </c>
      <c r="L114" s="229"/>
      <c r="M114" s="230" t="s">
        <v>3</v>
      </c>
      <c r="N114" s="231" t="s">
        <v>43</v>
      </c>
      <c r="O114" s="74"/>
      <c r="P114" s="176">
        <f>O114*H114</f>
        <v>0</v>
      </c>
      <c r="Q114" s="176">
        <v>0.00019000000000000001</v>
      </c>
      <c r="R114" s="176">
        <f>Q114*H114</f>
        <v>0.0059850000000000007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495</v>
      </c>
      <c r="AT114" s="178" t="s">
        <v>817</v>
      </c>
      <c r="AU114" s="178" t="s">
        <v>82</v>
      </c>
      <c r="AY114" s="21" t="s">
        <v>154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1" t="s">
        <v>80</v>
      </c>
      <c r="BK114" s="179">
        <f>ROUND(I114*H114,2)</f>
        <v>0</v>
      </c>
      <c r="BL114" s="21" t="s">
        <v>322</v>
      </c>
      <c r="BM114" s="178" t="s">
        <v>2822</v>
      </c>
    </row>
    <row r="115" s="14" customFormat="1">
      <c r="A115" s="14"/>
      <c r="B115" s="193"/>
      <c r="C115" s="14"/>
      <c r="D115" s="186" t="s">
        <v>166</v>
      </c>
      <c r="E115" s="14"/>
      <c r="F115" s="195" t="s">
        <v>2823</v>
      </c>
      <c r="G115" s="14"/>
      <c r="H115" s="196">
        <v>31.5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166</v>
      </c>
      <c r="AU115" s="194" t="s">
        <v>82</v>
      </c>
      <c r="AV115" s="14" t="s">
        <v>82</v>
      </c>
      <c r="AW115" s="14" t="s">
        <v>4</v>
      </c>
      <c r="AX115" s="14" t="s">
        <v>80</v>
      </c>
      <c r="AY115" s="194" t="s">
        <v>154</v>
      </c>
    </row>
    <row r="116" s="2" customFormat="1" ht="49.05" customHeight="1">
      <c r="A116" s="40"/>
      <c r="B116" s="166"/>
      <c r="C116" s="167" t="s">
        <v>155</v>
      </c>
      <c r="D116" s="167" t="s">
        <v>157</v>
      </c>
      <c r="E116" s="168" t="s">
        <v>2824</v>
      </c>
      <c r="F116" s="169" t="s">
        <v>2825</v>
      </c>
      <c r="G116" s="170" t="s">
        <v>317</v>
      </c>
      <c r="H116" s="171">
        <v>92</v>
      </c>
      <c r="I116" s="172"/>
      <c r="J116" s="173">
        <f>ROUND(I116*H116,2)</f>
        <v>0</v>
      </c>
      <c r="K116" s="169" t="s">
        <v>2524</v>
      </c>
      <c r="L116" s="41"/>
      <c r="M116" s="174" t="s">
        <v>3</v>
      </c>
      <c r="N116" s="175" t="s">
        <v>43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322</v>
      </c>
      <c r="AT116" s="178" t="s">
        <v>157</v>
      </c>
      <c r="AU116" s="178" t="s">
        <v>82</v>
      </c>
      <c r="AY116" s="21" t="s">
        <v>154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1" t="s">
        <v>80</v>
      </c>
      <c r="BK116" s="179">
        <f>ROUND(I116*H116,2)</f>
        <v>0</v>
      </c>
      <c r="BL116" s="21" t="s">
        <v>322</v>
      </c>
      <c r="BM116" s="178" t="s">
        <v>2826</v>
      </c>
    </row>
    <row r="117" s="2" customFormat="1">
      <c r="A117" s="40"/>
      <c r="B117" s="41"/>
      <c r="C117" s="40"/>
      <c r="D117" s="180" t="s">
        <v>164</v>
      </c>
      <c r="E117" s="40"/>
      <c r="F117" s="181" t="s">
        <v>2827</v>
      </c>
      <c r="G117" s="40"/>
      <c r="H117" s="40"/>
      <c r="I117" s="182"/>
      <c r="J117" s="40"/>
      <c r="K117" s="40"/>
      <c r="L117" s="41"/>
      <c r="M117" s="183"/>
      <c r="N117" s="184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1" t="s">
        <v>164</v>
      </c>
      <c r="AU117" s="21" t="s">
        <v>82</v>
      </c>
    </row>
    <row r="118" s="2" customFormat="1" ht="24.15" customHeight="1">
      <c r="A118" s="40"/>
      <c r="B118" s="166"/>
      <c r="C118" s="222" t="s">
        <v>107</v>
      </c>
      <c r="D118" s="222" t="s">
        <v>817</v>
      </c>
      <c r="E118" s="223" t="s">
        <v>2828</v>
      </c>
      <c r="F118" s="224" t="s">
        <v>2829</v>
      </c>
      <c r="G118" s="225" t="s">
        <v>317</v>
      </c>
      <c r="H118" s="226">
        <v>92</v>
      </c>
      <c r="I118" s="227"/>
      <c r="J118" s="228">
        <f>ROUND(I118*H118,2)</f>
        <v>0</v>
      </c>
      <c r="K118" s="224" t="s">
        <v>2524</v>
      </c>
      <c r="L118" s="229"/>
      <c r="M118" s="230" t="s">
        <v>3</v>
      </c>
      <c r="N118" s="231" t="s">
        <v>43</v>
      </c>
      <c r="O118" s="74"/>
      <c r="P118" s="176">
        <f>O118*H118</f>
        <v>0</v>
      </c>
      <c r="Q118" s="176">
        <v>9.0000000000000006E-05</v>
      </c>
      <c r="R118" s="176">
        <f>Q118*H118</f>
        <v>0.0082800000000000009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495</v>
      </c>
      <c r="AT118" s="178" t="s">
        <v>817</v>
      </c>
      <c r="AU118" s="178" t="s">
        <v>82</v>
      </c>
      <c r="AY118" s="21" t="s">
        <v>154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1" t="s">
        <v>80</v>
      </c>
      <c r="BK118" s="179">
        <f>ROUND(I118*H118,2)</f>
        <v>0</v>
      </c>
      <c r="BL118" s="21" t="s">
        <v>322</v>
      </c>
      <c r="BM118" s="178" t="s">
        <v>2830</v>
      </c>
    </row>
    <row r="119" s="2" customFormat="1" ht="16.5" customHeight="1">
      <c r="A119" s="40"/>
      <c r="B119" s="166"/>
      <c r="C119" s="167" t="s">
        <v>254</v>
      </c>
      <c r="D119" s="167" t="s">
        <v>157</v>
      </c>
      <c r="E119" s="168" t="s">
        <v>2831</v>
      </c>
      <c r="F119" s="169" t="s">
        <v>2832</v>
      </c>
      <c r="G119" s="170" t="s">
        <v>317</v>
      </c>
      <c r="H119" s="171">
        <v>1</v>
      </c>
      <c r="I119" s="172"/>
      <c r="J119" s="173">
        <f>ROUND(I119*H119,2)</f>
        <v>0</v>
      </c>
      <c r="K119" s="169" t="s">
        <v>3</v>
      </c>
      <c r="L119" s="41"/>
      <c r="M119" s="174" t="s">
        <v>3</v>
      </c>
      <c r="N119" s="175" t="s">
        <v>43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322</v>
      </c>
      <c r="AT119" s="178" t="s">
        <v>157</v>
      </c>
      <c r="AU119" s="178" t="s">
        <v>82</v>
      </c>
      <c r="AY119" s="21" t="s">
        <v>154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1" t="s">
        <v>80</v>
      </c>
      <c r="BK119" s="179">
        <f>ROUND(I119*H119,2)</f>
        <v>0</v>
      </c>
      <c r="BL119" s="21" t="s">
        <v>322</v>
      </c>
      <c r="BM119" s="178" t="s">
        <v>2833</v>
      </c>
    </row>
    <row r="120" s="2" customFormat="1" ht="44.25" customHeight="1">
      <c r="A120" s="40"/>
      <c r="B120" s="166"/>
      <c r="C120" s="167" t="s">
        <v>9</v>
      </c>
      <c r="D120" s="167" t="s">
        <v>157</v>
      </c>
      <c r="E120" s="168" t="s">
        <v>2834</v>
      </c>
      <c r="F120" s="169" t="s">
        <v>2835</v>
      </c>
      <c r="G120" s="170" t="s">
        <v>317</v>
      </c>
      <c r="H120" s="171">
        <v>226</v>
      </c>
      <c r="I120" s="172"/>
      <c r="J120" s="173">
        <f>ROUND(I120*H120,2)</f>
        <v>0</v>
      </c>
      <c r="K120" s="169" t="s">
        <v>2524</v>
      </c>
      <c r="L120" s="41"/>
      <c r="M120" s="174" t="s">
        <v>3</v>
      </c>
      <c r="N120" s="175" t="s">
        <v>43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322</v>
      </c>
      <c r="AT120" s="178" t="s">
        <v>157</v>
      </c>
      <c r="AU120" s="178" t="s">
        <v>82</v>
      </c>
      <c r="AY120" s="21" t="s">
        <v>154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1" t="s">
        <v>80</v>
      </c>
      <c r="BK120" s="179">
        <f>ROUND(I120*H120,2)</f>
        <v>0</v>
      </c>
      <c r="BL120" s="21" t="s">
        <v>322</v>
      </c>
      <c r="BM120" s="178" t="s">
        <v>2836</v>
      </c>
    </row>
    <row r="121" s="2" customFormat="1">
      <c r="A121" s="40"/>
      <c r="B121" s="41"/>
      <c r="C121" s="40"/>
      <c r="D121" s="180" t="s">
        <v>164</v>
      </c>
      <c r="E121" s="40"/>
      <c r="F121" s="181" t="s">
        <v>2837</v>
      </c>
      <c r="G121" s="40"/>
      <c r="H121" s="40"/>
      <c r="I121" s="182"/>
      <c r="J121" s="40"/>
      <c r="K121" s="40"/>
      <c r="L121" s="41"/>
      <c r="M121" s="183"/>
      <c r="N121" s="184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164</v>
      </c>
      <c r="AU121" s="21" t="s">
        <v>82</v>
      </c>
    </row>
    <row r="122" s="2" customFormat="1" ht="21.75" customHeight="1">
      <c r="A122" s="40"/>
      <c r="B122" s="166"/>
      <c r="C122" s="222" t="s">
        <v>276</v>
      </c>
      <c r="D122" s="222" t="s">
        <v>817</v>
      </c>
      <c r="E122" s="223" t="s">
        <v>2838</v>
      </c>
      <c r="F122" s="224" t="s">
        <v>2839</v>
      </c>
      <c r="G122" s="225" t="s">
        <v>317</v>
      </c>
      <c r="H122" s="226">
        <v>226</v>
      </c>
      <c r="I122" s="227"/>
      <c r="J122" s="228">
        <f>ROUND(I122*H122,2)</f>
        <v>0</v>
      </c>
      <c r="K122" s="224" t="s">
        <v>2524</v>
      </c>
      <c r="L122" s="229"/>
      <c r="M122" s="230" t="s">
        <v>3</v>
      </c>
      <c r="N122" s="231" t="s">
        <v>43</v>
      </c>
      <c r="O122" s="74"/>
      <c r="P122" s="176">
        <f>O122*H122</f>
        <v>0</v>
      </c>
      <c r="Q122" s="176">
        <v>4.0000000000000003E-05</v>
      </c>
      <c r="R122" s="176">
        <f>Q122*H122</f>
        <v>0.0090400000000000012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495</v>
      </c>
      <c r="AT122" s="178" t="s">
        <v>817</v>
      </c>
      <c r="AU122" s="178" t="s">
        <v>82</v>
      </c>
      <c r="AY122" s="21" t="s">
        <v>154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1" t="s">
        <v>80</v>
      </c>
      <c r="BK122" s="179">
        <f>ROUND(I122*H122,2)</f>
        <v>0</v>
      </c>
      <c r="BL122" s="21" t="s">
        <v>322</v>
      </c>
      <c r="BM122" s="178" t="s">
        <v>2840</v>
      </c>
    </row>
    <row r="123" s="2" customFormat="1" ht="16.5" customHeight="1">
      <c r="A123" s="40"/>
      <c r="B123" s="166"/>
      <c r="C123" s="167" t="s">
        <v>308</v>
      </c>
      <c r="D123" s="167" t="s">
        <v>157</v>
      </c>
      <c r="E123" s="168" t="s">
        <v>2841</v>
      </c>
      <c r="F123" s="169" t="s">
        <v>2842</v>
      </c>
      <c r="G123" s="170" t="s">
        <v>2196</v>
      </c>
      <c r="H123" s="171">
        <v>80</v>
      </c>
      <c r="I123" s="172"/>
      <c r="J123" s="173">
        <f>ROUND(I123*H123,2)</f>
        <v>0</v>
      </c>
      <c r="K123" s="169" t="s">
        <v>3</v>
      </c>
      <c r="L123" s="41"/>
      <c r="M123" s="174" t="s">
        <v>3</v>
      </c>
      <c r="N123" s="175" t="s">
        <v>43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0.00215</v>
      </c>
      <c r="T123" s="177">
        <f>S123*H123</f>
        <v>0.17199999999999999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322</v>
      </c>
      <c r="AT123" s="178" t="s">
        <v>157</v>
      </c>
      <c r="AU123" s="178" t="s">
        <v>82</v>
      </c>
      <c r="AY123" s="21" t="s">
        <v>154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1" t="s">
        <v>80</v>
      </c>
      <c r="BK123" s="179">
        <f>ROUND(I123*H123,2)</f>
        <v>0</v>
      </c>
      <c r="BL123" s="21" t="s">
        <v>322</v>
      </c>
      <c r="BM123" s="178" t="s">
        <v>2843</v>
      </c>
    </row>
    <row r="124" s="2" customFormat="1" ht="37.8" customHeight="1">
      <c r="A124" s="40"/>
      <c r="B124" s="166"/>
      <c r="C124" s="167" t="s">
        <v>314</v>
      </c>
      <c r="D124" s="167" t="s">
        <v>157</v>
      </c>
      <c r="E124" s="168" t="s">
        <v>2844</v>
      </c>
      <c r="F124" s="169" t="s">
        <v>2845</v>
      </c>
      <c r="G124" s="170" t="s">
        <v>160</v>
      </c>
      <c r="H124" s="171">
        <v>600</v>
      </c>
      <c r="I124" s="172"/>
      <c r="J124" s="173">
        <f>ROUND(I124*H124,2)</f>
        <v>0</v>
      </c>
      <c r="K124" s="169" t="s">
        <v>2524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322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322</v>
      </c>
      <c r="BM124" s="178" t="s">
        <v>2846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2847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4" customFormat="1">
      <c r="A126" s="14"/>
      <c r="B126" s="193"/>
      <c r="C126" s="14"/>
      <c r="D126" s="186" t="s">
        <v>166</v>
      </c>
      <c r="E126" s="194" t="s">
        <v>3</v>
      </c>
      <c r="F126" s="195" t="s">
        <v>2848</v>
      </c>
      <c r="G126" s="14"/>
      <c r="H126" s="196">
        <v>600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166</v>
      </c>
      <c r="AU126" s="194" t="s">
        <v>82</v>
      </c>
      <c r="AV126" s="14" t="s">
        <v>82</v>
      </c>
      <c r="AW126" s="14" t="s">
        <v>34</v>
      </c>
      <c r="AX126" s="14" t="s">
        <v>80</v>
      </c>
      <c r="AY126" s="194" t="s">
        <v>154</v>
      </c>
    </row>
    <row r="127" s="2" customFormat="1" ht="24.15" customHeight="1">
      <c r="A127" s="40"/>
      <c r="B127" s="166"/>
      <c r="C127" s="222" t="s">
        <v>322</v>
      </c>
      <c r="D127" s="222" t="s">
        <v>817</v>
      </c>
      <c r="E127" s="223" t="s">
        <v>2849</v>
      </c>
      <c r="F127" s="224" t="s">
        <v>2850</v>
      </c>
      <c r="G127" s="225" t="s">
        <v>160</v>
      </c>
      <c r="H127" s="226">
        <v>600</v>
      </c>
      <c r="I127" s="227"/>
      <c r="J127" s="228">
        <f>ROUND(I127*H127,2)</f>
        <v>0</v>
      </c>
      <c r="K127" s="224" t="s">
        <v>2524</v>
      </c>
      <c r="L127" s="229"/>
      <c r="M127" s="230" t="s">
        <v>3</v>
      </c>
      <c r="N127" s="231" t="s">
        <v>43</v>
      </c>
      <c r="O127" s="74"/>
      <c r="P127" s="176">
        <f>O127*H127</f>
        <v>0</v>
      </c>
      <c r="Q127" s="176">
        <v>0.00012</v>
      </c>
      <c r="R127" s="176">
        <f>Q127*H127</f>
        <v>0.072000000000000008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495</v>
      </c>
      <c r="AT127" s="178" t="s">
        <v>817</v>
      </c>
      <c r="AU127" s="178" t="s">
        <v>82</v>
      </c>
      <c r="AY127" s="21" t="s">
        <v>154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1" t="s">
        <v>80</v>
      </c>
      <c r="BK127" s="179">
        <f>ROUND(I127*H127,2)</f>
        <v>0</v>
      </c>
      <c r="BL127" s="21" t="s">
        <v>322</v>
      </c>
      <c r="BM127" s="178" t="s">
        <v>2851</v>
      </c>
    </row>
    <row r="128" s="2" customFormat="1" ht="37.8" customHeight="1">
      <c r="A128" s="40"/>
      <c r="B128" s="166"/>
      <c r="C128" s="167" t="s">
        <v>328</v>
      </c>
      <c r="D128" s="167" t="s">
        <v>157</v>
      </c>
      <c r="E128" s="168" t="s">
        <v>2852</v>
      </c>
      <c r="F128" s="169" t="s">
        <v>2853</v>
      </c>
      <c r="G128" s="170" t="s">
        <v>160</v>
      </c>
      <c r="H128" s="171">
        <v>700</v>
      </c>
      <c r="I128" s="172"/>
      <c r="J128" s="173">
        <f>ROUND(I128*H128,2)</f>
        <v>0</v>
      </c>
      <c r="K128" s="169" t="s">
        <v>2524</v>
      </c>
      <c r="L128" s="41"/>
      <c r="M128" s="174" t="s">
        <v>3</v>
      </c>
      <c r="N128" s="175" t="s">
        <v>43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322</v>
      </c>
      <c r="AT128" s="178" t="s">
        <v>157</v>
      </c>
      <c r="AU128" s="178" t="s">
        <v>82</v>
      </c>
      <c r="AY128" s="21" t="s">
        <v>154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1" t="s">
        <v>80</v>
      </c>
      <c r="BK128" s="179">
        <f>ROUND(I128*H128,2)</f>
        <v>0</v>
      </c>
      <c r="BL128" s="21" t="s">
        <v>322</v>
      </c>
      <c r="BM128" s="178" t="s">
        <v>2854</v>
      </c>
    </row>
    <row r="129" s="2" customFormat="1">
      <c r="A129" s="40"/>
      <c r="B129" s="41"/>
      <c r="C129" s="40"/>
      <c r="D129" s="180" t="s">
        <v>164</v>
      </c>
      <c r="E129" s="40"/>
      <c r="F129" s="181" t="s">
        <v>2855</v>
      </c>
      <c r="G129" s="40"/>
      <c r="H129" s="40"/>
      <c r="I129" s="182"/>
      <c r="J129" s="40"/>
      <c r="K129" s="40"/>
      <c r="L129" s="41"/>
      <c r="M129" s="183"/>
      <c r="N129" s="184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1" t="s">
        <v>164</v>
      </c>
      <c r="AU129" s="21" t="s">
        <v>82</v>
      </c>
    </row>
    <row r="130" s="2" customFormat="1" ht="24.15" customHeight="1">
      <c r="A130" s="40"/>
      <c r="B130" s="166"/>
      <c r="C130" s="222" t="s">
        <v>334</v>
      </c>
      <c r="D130" s="222" t="s">
        <v>817</v>
      </c>
      <c r="E130" s="223" t="s">
        <v>2856</v>
      </c>
      <c r="F130" s="224" t="s">
        <v>2857</v>
      </c>
      <c r="G130" s="225" t="s">
        <v>160</v>
      </c>
      <c r="H130" s="226">
        <v>700</v>
      </c>
      <c r="I130" s="227"/>
      <c r="J130" s="228">
        <f>ROUND(I130*H130,2)</f>
        <v>0</v>
      </c>
      <c r="K130" s="224" t="s">
        <v>2524</v>
      </c>
      <c r="L130" s="229"/>
      <c r="M130" s="230" t="s">
        <v>3</v>
      </c>
      <c r="N130" s="231" t="s">
        <v>43</v>
      </c>
      <c r="O130" s="74"/>
      <c r="P130" s="176">
        <f>O130*H130</f>
        <v>0</v>
      </c>
      <c r="Q130" s="176">
        <v>0.00017000000000000001</v>
      </c>
      <c r="R130" s="176">
        <f>Q130*H130</f>
        <v>0.11900000000000001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495</v>
      </c>
      <c r="AT130" s="178" t="s">
        <v>817</v>
      </c>
      <c r="AU130" s="178" t="s">
        <v>82</v>
      </c>
      <c r="AY130" s="21" t="s">
        <v>154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1" t="s">
        <v>80</v>
      </c>
      <c r="BK130" s="179">
        <f>ROUND(I130*H130,2)</f>
        <v>0</v>
      </c>
      <c r="BL130" s="21" t="s">
        <v>322</v>
      </c>
      <c r="BM130" s="178" t="s">
        <v>2858</v>
      </c>
    </row>
    <row r="131" s="2" customFormat="1" ht="37.8" customHeight="1">
      <c r="A131" s="40"/>
      <c r="B131" s="166"/>
      <c r="C131" s="167" t="s">
        <v>361</v>
      </c>
      <c r="D131" s="167" t="s">
        <v>157</v>
      </c>
      <c r="E131" s="168" t="s">
        <v>2859</v>
      </c>
      <c r="F131" s="169" t="s">
        <v>2860</v>
      </c>
      <c r="G131" s="170" t="s">
        <v>160</v>
      </c>
      <c r="H131" s="171">
        <v>40</v>
      </c>
      <c r="I131" s="172"/>
      <c r="J131" s="173">
        <f>ROUND(I131*H131,2)</f>
        <v>0</v>
      </c>
      <c r="K131" s="169" t="s">
        <v>2524</v>
      </c>
      <c r="L131" s="41"/>
      <c r="M131" s="174" t="s">
        <v>3</v>
      </c>
      <c r="N131" s="175" t="s">
        <v>43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322</v>
      </c>
      <c r="AT131" s="178" t="s">
        <v>157</v>
      </c>
      <c r="AU131" s="178" t="s">
        <v>82</v>
      </c>
      <c r="AY131" s="21" t="s">
        <v>154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1" t="s">
        <v>80</v>
      </c>
      <c r="BK131" s="179">
        <f>ROUND(I131*H131,2)</f>
        <v>0</v>
      </c>
      <c r="BL131" s="21" t="s">
        <v>322</v>
      </c>
      <c r="BM131" s="178" t="s">
        <v>2861</v>
      </c>
    </row>
    <row r="132" s="2" customFormat="1">
      <c r="A132" s="40"/>
      <c r="B132" s="41"/>
      <c r="C132" s="40"/>
      <c r="D132" s="180" t="s">
        <v>164</v>
      </c>
      <c r="E132" s="40"/>
      <c r="F132" s="181" t="s">
        <v>2862</v>
      </c>
      <c r="G132" s="40"/>
      <c r="H132" s="40"/>
      <c r="I132" s="182"/>
      <c r="J132" s="40"/>
      <c r="K132" s="40"/>
      <c r="L132" s="41"/>
      <c r="M132" s="183"/>
      <c r="N132" s="184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1" t="s">
        <v>164</v>
      </c>
      <c r="AU132" s="21" t="s">
        <v>82</v>
      </c>
    </row>
    <row r="133" s="2" customFormat="1" ht="24.15" customHeight="1">
      <c r="A133" s="40"/>
      <c r="B133" s="166"/>
      <c r="C133" s="222" t="s">
        <v>367</v>
      </c>
      <c r="D133" s="222" t="s">
        <v>817</v>
      </c>
      <c r="E133" s="223" t="s">
        <v>2863</v>
      </c>
      <c r="F133" s="224" t="s">
        <v>2864</v>
      </c>
      <c r="G133" s="225" t="s">
        <v>160</v>
      </c>
      <c r="H133" s="226">
        <v>40</v>
      </c>
      <c r="I133" s="227"/>
      <c r="J133" s="228">
        <f>ROUND(I133*H133,2)</f>
        <v>0</v>
      </c>
      <c r="K133" s="224" t="s">
        <v>2524</v>
      </c>
      <c r="L133" s="229"/>
      <c r="M133" s="230" t="s">
        <v>3</v>
      </c>
      <c r="N133" s="231" t="s">
        <v>43</v>
      </c>
      <c r="O133" s="74"/>
      <c r="P133" s="176">
        <f>O133*H133</f>
        <v>0</v>
      </c>
      <c r="Q133" s="176">
        <v>0.00025000000000000001</v>
      </c>
      <c r="R133" s="176">
        <f>Q133*H133</f>
        <v>0.01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495</v>
      </c>
      <c r="AT133" s="178" t="s">
        <v>817</v>
      </c>
      <c r="AU133" s="178" t="s">
        <v>82</v>
      </c>
      <c r="AY133" s="21" t="s">
        <v>154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1" t="s">
        <v>80</v>
      </c>
      <c r="BK133" s="179">
        <f>ROUND(I133*H133,2)</f>
        <v>0</v>
      </c>
      <c r="BL133" s="21" t="s">
        <v>322</v>
      </c>
      <c r="BM133" s="178" t="s">
        <v>2865</v>
      </c>
    </row>
    <row r="134" s="2" customFormat="1" ht="37.8" customHeight="1">
      <c r="A134" s="40"/>
      <c r="B134" s="166"/>
      <c r="C134" s="167" t="s">
        <v>8</v>
      </c>
      <c r="D134" s="167" t="s">
        <v>157</v>
      </c>
      <c r="E134" s="168" t="s">
        <v>2859</v>
      </c>
      <c r="F134" s="169" t="s">
        <v>2860</v>
      </c>
      <c r="G134" s="170" t="s">
        <v>160</v>
      </c>
      <c r="H134" s="171">
        <v>130</v>
      </c>
      <c r="I134" s="172"/>
      <c r="J134" s="173">
        <f>ROUND(I134*H134,2)</f>
        <v>0</v>
      </c>
      <c r="K134" s="169" t="s">
        <v>2524</v>
      </c>
      <c r="L134" s="41"/>
      <c r="M134" s="174" t="s">
        <v>3</v>
      </c>
      <c r="N134" s="175" t="s">
        <v>43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322</v>
      </c>
      <c r="AT134" s="178" t="s">
        <v>157</v>
      </c>
      <c r="AU134" s="178" t="s">
        <v>82</v>
      </c>
      <c r="AY134" s="21" t="s">
        <v>154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1" t="s">
        <v>80</v>
      </c>
      <c r="BK134" s="179">
        <f>ROUND(I134*H134,2)</f>
        <v>0</v>
      </c>
      <c r="BL134" s="21" t="s">
        <v>322</v>
      </c>
      <c r="BM134" s="178" t="s">
        <v>2866</v>
      </c>
    </row>
    <row r="135" s="2" customFormat="1">
      <c r="A135" s="40"/>
      <c r="B135" s="41"/>
      <c r="C135" s="40"/>
      <c r="D135" s="180" t="s">
        <v>164</v>
      </c>
      <c r="E135" s="40"/>
      <c r="F135" s="181" t="s">
        <v>2862</v>
      </c>
      <c r="G135" s="40"/>
      <c r="H135" s="40"/>
      <c r="I135" s="182"/>
      <c r="J135" s="40"/>
      <c r="K135" s="40"/>
      <c r="L135" s="41"/>
      <c r="M135" s="183"/>
      <c r="N135" s="184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1" t="s">
        <v>164</v>
      </c>
      <c r="AU135" s="21" t="s">
        <v>82</v>
      </c>
    </row>
    <row r="136" s="2" customFormat="1" ht="24.15" customHeight="1">
      <c r="A136" s="40"/>
      <c r="B136" s="166"/>
      <c r="C136" s="222" t="s">
        <v>415</v>
      </c>
      <c r="D136" s="222" t="s">
        <v>817</v>
      </c>
      <c r="E136" s="223" t="s">
        <v>2867</v>
      </c>
      <c r="F136" s="224" t="s">
        <v>2868</v>
      </c>
      <c r="G136" s="225" t="s">
        <v>160</v>
      </c>
      <c r="H136" s="226">
        <v>130</v>
      </c>
      <c r="I136" s="227"/>
      <c r="J136" s="228">
        <f>ROUND(I136*H136,2)</f>
        <v>0</v>
      </c>
      <c r="K136" s="224" t="s">
        <v>161</v>
      </c>
      <c r="L136" s="229"/>
      <c r="M136" s="230" t="s">
        <v>3</v>
      </c>
      <c r="N136" s="231" t="s">
        <v>43</v>
      </c>
      <c r="O136" s="74"/>
      <c r="P136" s="176">
        <f>O136*H136</f>
        <v>0</v>
      </c>
      <c r="Q136" s="176">
        <v>0.00016000000000000001</v>
      </c>
      <c r="R136" s="176">
        <f>Q136*H136</f>
        <v>0.020800000000000003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495</v>
      </c>
      <c r="AT136" s="178" t="s">
        <v>817</v>
      </c>
      <c r="AU136" s="178" t="s">
        <v>82</v>
      </c>
      <c r="AY136" s="21" t="s">
        <v>154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1" t="s">
        <v>80</v>
      </c>
      <c r="BK136" s="179">
        <f>ROUND(I136*H136,2)</f>
        <v>0</v>
      </c>
      <c r="BL136" s="21" t="s">
        <v>322</v>
      </c>
      <c r="BM136" s="178" t="s">
        <v>2869</v>
      </c>
    </row>
    <row r="137" s="2" customFormat="1" ht="37.8" customHeight="1">
      <c r="A137" s="40"/>
      <c r="B137" s="166"/>
      <c r="C137" s="167" t="s">
        <v>432</v>
      </c>
      <c r="D137" s="167" t="s">
        <v>157</v>
      </c>
      <c r="E137" s="168" t="s">
        <v>2870</v>
      </c>
      <c r="F137" s="169" t="s">
        <v>2871</v>
      </c>
      <c r="G137" s="170" t="s">
        <v>160</v>
      </c>
      <c r="H137" s="171">
        <v>80</v>
      </c>
      <c r="I137" s="172"/>
      <c r="J137" s="173">
        <f>ROUND(I137*H137,2)</f>
        <v>0</v>
      </c>
      <c r="K137" s="169" t="s">
        <v>1425</v>
      </c>
      <c r="L137" s="41"/>
      <c r="M137" s="174" t="s">
        <v>3</v>
      </c>
      <c r="N137" s="175" t="s">
        <v>43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322</v>
      </c>
      <c r="AT137" s="178" t="s">
        <v>157</v>
      </c>
      <c r="AU137" s="178" t="s">
        <v>82</v>
      </c>
      <c r="AY137" s="21" t="s">
        <v>154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1" t="s">
        <v>80</v>
      </c>
      <c r="BK137" s="179">
        <f>ROUND(I137*H137,2)</f>
        <v>0</v>
      </c>
      <c r="BL137" s="21" t="s">
        <v>322</v>
      </c>
      <c r="BM137" s="178" t="s">
        <v>2872</v>
      </c>
    </row>
    <row r="138" s="2" customFormat="1">
      <c r="A138" s="40"/>
      <c r="B138" s="41"/>
      <c r="C138" s="40"/>
      <c r="D138" s="180" t="s">
        <v>164</v>
      </c>
      <c r="E138" s="40"/>
      <c r="F138" s="181" t="s">
        <v>2873</v>
      </c>
      <c r="G138" s="40"/>
      <c r="H138" s="40"/>
      <c r="I138" s="182"/>
      <c r="J138" s="40"/>
      <c r="K138" s="40"/>
      <c r="L138" s="41"/>
      <c r="M138" s="183"/>
      <c r="N138" s="18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164</v>
      </c>
      <c r="AU138" s="21" t="s">
        <v>82</v>
      </c>
    </row>
    <row r="139" s="2" customFormat="1" ht="24.15" customHeight="1">
      <c r="A139" s="40"/>
      <c r="B139" s="166"/>
      <c r="C139" s="222" t="s">
        <v>438</v>
      </c>
      <c r="D139" s="222" t="s">
        <v>817</v>
      </c>
      <c r="E139" s="223" t="s">
        <v>2874</v>
      </c>
      <c r="F139" s="224" t="s">
        <v>2875</v>
      </c>
      <c r="G139" s="225" t="s">
        <v>160</v>
      </c>
      <c r="H139" s="226">
        <v>80</v>
      </c>
      <c r="I139" s="227"/>
      <c r="J139" s="228">
        <f>ROUND(I139*H139,2)</f>
        <v>0</v>
      </c>
      <c r="K139" s="224" t="s">
        <v>1425</v>
      </c>
      <c r="L139" s="229"/>
      <c r="M139" s="230" t="s">
        <v>3</v>
      </c>
      <c r="N139" s="231" t="s">
        <v>43</v>
      </c>
      <c r="O139" s="74"/>
      <c r="P139" s="176">
        <f>O139*H139</f>
        <v>0</v>
      </c>
      <c r="Q139" s="176">
        <v>0.00052999999999999998</v>
      </c>
      <c r="R139" s="176">
        <f>Q139*H139</f>
        <v>0.0424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495</v>
      </c>
      <c r="AT139" s="178" t="s">
        <v>817</v>
      </c>
      <c r="AU139" s="178" t="s">
        <v>82</v>
      </c>
      <c r="AY139" s="21" t="s">
        <v>154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1" t="s">
        <v>80</v>
      </c>
      <c r="BK139" s="179">
        <f>ROUND(I139*H139,2)</f>
        <v>0</v>
      </c>
      <c r="BL139" s="21" t="s">
        <v>322</v>
      </c>
      <c r="BM139" s="178" t="s">
        <v>2876</v>
      </c>
    </row>
    <row r="140" s="2" customFormat="1" ht="21.75" customHeight="1">
      <c r="A140" s="40"/>
      <c r="B140" s="166"/>
      <c r="C140" s="167" t="s">
        <v>443</v>
      </c>
      <c r="D140" s="167" t="s">
        <v>157</v>
      </c>
      <c r="E140" s="168" t="s">
        <v>2877</v>
      </c>
      <c r="F140" s="169" t="s">
        <v>2878</v>
      </c>
      <c r="G140" s="170" t="s">
        <v>468</v>
      </c>
      <c r="H140" s="171">
        <v>3</v>
      </c>
      <c r="I140" s="172"/>
      <c r="J140" s="173">
        <f>ROUND(I140*H140,2)</f>
        <v>0</v>
      </c>
      <c r="K140" s="169" t="s">
        <v>1425</v>
      </c>
      <c r="L140" s="41"/>
      <c r="M140" s="174" t="s">
        <v>3</v>
      </c>
      <c r="N140" s="175" t="s">
        <v>43</v>
      </c>
      <c r="O140" s="74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322</v>
      </c>
      <c r="AT140" s="178" t="s">
        <v>157</v>
      </c>
      <c r="AU140" s="178" t="s">
        <v>82</v>
      </c>
      <c r="AY140" s="21" t="s">
        <v>154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1" t="s">
        <v>80</v>
      </c>
      <c r="BK140" s="179">
        <f>ROUND(I140*H140,2)</f>
        <v>0</v>
      </c>
      <c r="BL140" s="21" t="s">
        <v>322</v>
      </c>
      <c r="BM140" s="178" t="s">
        <v>2879</v>
      </c>
    </row>
    <row r="141" s="2" customFormat="1">
      <c r="A141" s="40"/>
      <c r="B141" s="41"/>
      <c r="C141" s="40"/>
      <c r="D141" s="180" t="s">
        <v>164</v>
      </c>
      <c r="E141" s="40"/>
      <c r="F141" s="181" t="s">
        <v>2880</v>
      </c>
      <c r="G141" s="40"/>
      <c r="H141" s="40"/>
      <c r="I141" s="182"/>
      <c r="J141" s="40"/>
      <c r="K141" s="40"/>
      <c r="L141" s="41"/>
      <c r="M141" s="183"/>
      <c r="N141" s="184"/>
      <c r="O141" s="74"/>
      <c r="P141" s="74"/>
      <c r="Q141" s="74"/>
      <c r="R141" s="74"/>
      <c r="S141" s="74"/>
      <c r="T141" s="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21" t="s">
        <v>164</v>
      </c>
      <c r="AU141" s="21" t="s">
        <v>82</v>
      </c>
    </row>
    <row r="142" s="2" customFormat="1" ht="24.15" customHeight="1">
      <c r="A142" s="40"/>
      <c r="B142" s="166"/>
      <c r="C142" s="222" t="s">
        <v>449</v>
      </c>
      <c r="D142" s="222" t="s">
        <v>817</v>
      </c>
      <c r="E142" s="223" t="s">
        <v>2881</v>
      </c>
      <c r="F142" s="224" t="s">
        <v>2882</v>
      </c>
      <c r="G142" s="225" t="s">
        <v>317</v>
      </c>
      <c r="H142" s="226">
        <v>1</v>
      </c>
      <c r="I142" s="227"/>
      <c r="J142" s="228">
        <f>ROUND(I142*H142,2)</f>
        <v>0</v>
      </c>
      <c r="K142" s="224" t="s">
        <v>1425</v>
      </c>
      <c r="L142" s="229"/>
      <c r="M142" s="230" t="s">
        <v>3</v>
      </c>
      <c r="N142" s="231" t="s">
        <v>43</v>
      </c>
      <c r="O142" s="74"/>
      <c r="P142" s="176">
        <f>O142*H142</f>
        <v>0</v>
      </c>
      <c r="Q142" s="176">
        <v>0.012</v>
      </c>
      <c r="R142" s="176">
        <f>Q142*H142</f>
        <v>0.012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495</v>
      </c>
      <c r="AT142" s="178" t="s">
        <v>817</v>
      </c>
      <c r="AU142" s="178" t="s">
        <v>82</v>
      </c>
      <c r="AY142" s="21" t="s">
        <v>154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1" t="s">
        <v>80</v>
      </c>
      <c r="BK142" s="179">
        <f>ROUND(I142*H142,2)</f>
        <v>0</v>
      </c>
      <c r="BL142" s="21" t="s">
        <v>322</v>
      </c>
      <c r="BM142" s="178" t="s">
        <v>2883</v>
      </c>
    </row>
    <row r="143" s="2" customFormat="1" ht="24.15" customHeight="1">
      <c r="A143" s="40"/>
      <c r="B143" s="166"/>
      <c r="C143" s="222" t="s">
        <v>458</v>
      </c>
      <c r="D143" s="222" t="s">
        <v>817</v>
      </c>
      <c r="E143" s="223" t="s">
        <v>2884</v>
      </c>
      <c r="F143" s="224" t="s">
        <v>2882</v>
      </c>
      <c r="G143" s="225" t="s">
        <v>317</v>
      </c>
      <c r="H143" s="226">
        <v>1</v>
      </c>
      <c r="I143" s="227"/>
      <c r="J143" s="228">
        <f>ROUND(I143*H143,2)</f>
        <v>0</v>
      </c>
      <c r="K143" s="224" t="s">
        <v>3</v>
      </c>
      <c r="L143" s="229"/>
      <c r="M143" s="230" t="s">
        <v>3</v>
      </c>
      <c r="N143" s="231" t="s">
        <v>43</v>
      </c>
      <c r="O143" s="74"/>
      <c r="P143" s="176">
        <f>O143*H143</f>
        <v>0</v>
      </c>
      <c r="Q143" s="176">
        <v>0.012</v>
      </c>
      <c r="R143" s="176">
        <f>Q143*H143</f>
        <v>0.012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495</v>
      </c>
      <c r="AT143" s="178" t="s">
        <v>817</v>
      </c>
      <c r="AU143" s="178" t="s">
        <v>82</v>
      </c>
      <c r="AY143" s="21" t="s">
        <v>154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1" t="s">
        <v>80</v>
      </c>
      <c r="BK143" s="179">
        <f>ROUND(I143*H143,2)</f>
        <v>0</v>
      </c>
      <c r="BL143" s="21" t="s">
        <v>322</v>
      </c>
      <c r="BM143" s="178" t="s">
        <v>2885</v>
      </c>
    </row>
    <row r="144" s="2" customFormat="1" ht="24.15" customHeight="1">
      <c r="A144" s="40"/>
      <c r="B144" s="166"/>
      <c r="C144" s="222" t="s">
        <v>465</v>
      </c>
      <c r="D144" s="222" t="s">
        <v>817</v>
      </c>
      <c r="E144" s="223" t="s">
        <v>2886</v>
      </c>
      <c r="F144" s="224" t="s">
        <v>2882</v>
      </c>
      <c r="G144" s="225" t="s">
        <v>317</v>
      </c>
      <c r="H144" s="226">
        <v>1</v>
      </c>
      <c r="I144" s="227"/>
      <c r="J144" s="228">
        <f>ROUND(I144*H144,2)</f>
        <v>0</v>
      </c>
      <c r="K144" s="224" t="s">
        <v>3</v>
      </c>
      <c r="L144" s="229"/>
      <c r="M144" s="230" t="s">
        <v>3</v>
      </c>
      <c r="N144" s="231" t="s">
        <v>43</v>
      </c>
      <c r="O144" s="74"/>
      <c r="P144" s="176">
        <f>O144*H144</f>
        <v>0</v>
      </c>
      <c r="Q144" s="176">
        <v>0.012</v>
      </c>
      <c r="R144" s="176">
        <f>Q144*H144</f>
        <v>0.012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495</v>
      </c>
      <c r="AT144" s="178" t="s">
        <v>817</v>
      </c>
      <c r="AU144" s="178" t="s">
        <v>82</v>
      </c>
      <c r="AY144" s="21" t="s">
        <v>154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1" t="s">
        <v>80</v>
      </c>
      <c r="BK144" s="179">
        <f>ROUND(I144*H144,2)</f>
        <v>0</v>
      </c>
      <c r="BL144" s="21" t="s">
        <v>322</v>
      </c>
      <c r="BM144" s="178" t="s">
        <v>2887</v>
      </c>
    </row>
    <row r="145" s="2" customFormat="1" ht="16.5" customHeight="1">
      <c r="A145" s="40"/>
      <c r="B145" s="166"/>
      <c r="C145" s="167" t="s">
        <v>473</v>
      </c>
      <c r="D145" s="167" t="s">
        <v>157</v>
      </c>
      <c r="E145" s="168" t="s">
        <v>2888</v>
      </c>
      <c r="F145" s="169" t="s">
        <v>2889</v>
      </c>
      <c r="G145" s="170" t="s">
        <v>317</v>
      </c>
      <c r="H145" s="171">
        <v>1</v>
      </c>
      <c r="I145" s="172"/>
      <c r="J145" s="173">
        <f>ROUND(I145*H145,2)</f>
        <v>0</v>
      </c>
      <c r="K145" s="169" t="s">
        <v>3</v>
      </c>
      <c r="L145" s="41"/>
      <c r="M145" s="174" t="s">
        <v>3</v>
      </c>
      <c r="N145" s="175" t="s">
        <v>43</v>
      </c>
      <c r="O145" s="74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322</v>
      </c>
      <c r="AT145" s="178" t="s">
        <v>157</v>
      </c>
      <c r="AU145" s="178" t="s">
        <v>82</v>
      </c>
      <c r="AY145" s="21" t="s">
        <v>154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1" t="s">
        <v>80</v>
      </c>
      <c r="BK145" s="179">
        <f>ROUND(I145*H145,2)</f>
        <v>0</v>
      </c>
      <c r="BL145" s="21" t="s">
        <v>322</v>
      </c>
      <c r="BM145" s="178" t="s">
        <v>2890</v>
      </c>
    </row>
    <row r="146" s="2" customFormat="1" ht="49.05" customHeight="1">
      <c r="A146" s="40"/>
      <c r="B146" s="166"/>
      <c r="C146" s="167" t="s">
        <v>480</v>
      </c>
      <c r="D146" s="167" t="s">
        <v>157</v>
      </c>
      <c r="E146" s="168" t="s">
        <v>2891</v>
      </c>
      <c r="F146" s="169" t="s">
        <v>2892</v>
      </c>
      <c r="G146" s="170" t="s">
        <v>317</v>
      </c>
      <c r="H146" s="171">
        <v>26</v>
      </c>
      <c r="I146" s="172"/>
      <c r="J146" s="173">
        <f>ROUND(I146*H146,2)</f>
        <v>0</v>
      </c>
      <c r="K146" s="169" t="s">
        <v>2524</v>
      </c>
      <c r="L146" s="41"/>
      <c r="M146" s="174" t="s">
        <v>3</v>
      </c>
      <c r="N146" s="175" t="s">
        <v>43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322</v>
      </c>
      <c r="AT146" s="178" t="s">
        <v>157</v>
      </c>
      <c r="AU146" s="178" t="s">
        <v>82</v>
      </c>
      <c r="AY146" s="21" t="s">
        <v>154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1" t="s">
        <v>80</v>
      </c>
      <c r="BK146" s="179">
        <f>ROUND(I146*H146,2)</f>
        <v>0</v>
      </c>
      <c r="BL146" s="21" t="s">
        <v>322</v>
      </c>
      <c r="BM146" s="178" t="s">
        <v>2893</v>
      </c>
    </row>
    <row r="147" s="2" customFormat="1">
      <c r="A147" s="40"/>
      <c r="B147" s="41"/>
      <c r="C147" s="40"/>
      <c r="D147" s="180" t="s">
        <v>164</v>
      </c>
      <c r="E147" s="40"/>
      <c r="F147" s="181" t="s">
        <v>2894</v>
      </c>
      <c r="G147" s="40"/>
      <c r="H147" s="40"/>
      <c r="I147" s="182"/>
      <c r="J147" s="40"/>
      <c r="K147" s="40"/>
      <c r="L147" s="41"/>
      <c r="M147" s="183"/>
      <c r="N147" s="184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1" t="s">
        <v>164</v>
      </c>
      <c r="AU147" s="21" t="s">
        <v>82</v>
      </c>
    </row>
    <row r="148" s="2" customFormat="1" ht="24.15" customHeight="1">
      <c r="A148" s="40"/>
      <c r="B148" s="166"/>
      <c r="C148" s="222" t="s">
        <v>488</v>
      </c>
      <c r="D148" s="222" t="s">
        <v>817</v>
      </c>
      <c r="E148" s="223" t="s">
        <v>2895</v>
      </c>
      <c r="F148" s="224" t="s">
        <v>2896</v>
      </c>
      <c r="G148" s="225" t="s">
        <v>317</v>
      </c>
      <c r="H148" s="226">
        <v>26</v>
      </c>
      <c r="I148" s="227"/>
      <c r="J148" s="228">
        <f>ROUND(I148*H148,2)</f>
        <v>0</v>
      </c>
      <c r="K148" s="224" t="s">
        <v>2524</v>
      </c>
      <c r="L148" s="229"/>
      <c r="M148" s="230" t="s">
        <v>3</v>
      </c>
      <c r="N148" s="231" t="s">
        <v>43</v>
      </c>
      <c r="O148" s="74"/>
      <c r="P148" s="176">
        <f>O148*H148</f>
        <v>0</v>
      </c>
      <c r="Q148" s="176">
        <v>4.0000000000000003E-05</v>
      </c>
      <c r="R148" s="176">
        <f>Q148*H148</f>
        <v>0.0010400000000000001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495</v>
      </c>
      <c r="AT148" s="178" t="s">
        <v>817</v>
      </c>
      <c r="AU148" s="178" t="s">
        <v>82</v>
      </c>
      <c r="AY148" s="21" t="s">
        <v>154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1" t="s">
        <v>80</v>
      </c>
      <c r="BK148" s="179">
        <f>ROUND(I148*H148,2)</f>
        <v>0</v>
      </c>
      <c r="BL148" s="21" t="s">
        <v>322</v>
      </c>
      <c r="BM148" s="178" t="s">
        <v>2897</v>
      </c>
    </row>
    <row r="149" s="2" customFormat="1" ht="16.5" customHeight="1">
      <c r="A149" s="40"/>
      <c r="B149" s="166"/>
      <c r="C149" s="167" t="s">
        <v>495</v>
      </c>
      <c r="D149" s="167" t="s">
        <v>157</v>
      </c>
      <c r="E149" s="168" t="s">
        <v>2898</v>
      </c>
      <c r="F149" s="169" t="s">
        <v>2899</v>
      </c>
      <c r="G149" s="170" t="s">
        <v>317</v>
      </c>
      <c r="H149" s="171">
        <v>12</v>
      </c>
      <c r="I149" s="172"/>
      <c r="J149" s="173">
        <f>ROUND(I149*H149,2)</f>
        <v>0</v>
      </c>
      <c r="K149" s="169" t="s">
        <v>3</v>
      </c>
      <c r="L149" s="41"/>
      <c r="M149" s="174" t="s">
        <v>3</v>
      </c>
      <c r="N149" s="175" t="s">
        <v>43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322</v>
      </c>
      <c r="AT149" s="178" t="s">
        <v>157</v>
      </c>
      <c r="AU149" s="178" t="s">
        <v>82</v>
      </c>
      <c r="AY149" s="21" t="s">
        <v>154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1" t="s">
        <v>80</v>
      </c>
      <c r="BK149" s="179">
        <f>ROUND(I149*H149,2)</f>
        <v>0</v>
      </c>
      <c r="BL149" s="21" t="s">
        <v>322</v>
      </c>
      <c r="BM149" s="178" t="s">
        <v>2900</v>
      </c>
    </row>
    <row r="150" s="2" customFormat="1" ht="49.05" customHeight="1">
      <c r="A150" s="40"/>
      <c r="B150" s="166"/>
      <c r="C150" s="167" t="s">
        <v>500</v>
      </c>
      <c r="D150" s="167" t="s">
        <v>157</v>
      </c>
      <c r="E150" s="168" t="s">
        <v>2901</v>
      </c>
      <c r="F150" s="169" t="s">
        <v>2902</v>
      </c>
      <c r="G150" s="170" t="s">
        <v>317</v>
      </c>
      <c r="H150" s="171">
        <v>13</v>
      </c>
      <c r="I150" s="172"/>
      <c r="J150" s="173">
        <f>ROUND(I150*H150,2)</f>
        <v>0</v>
      </c>
      <c r="K150" s="169" t="s">
        <v>1425</v>
      </c>
      <c r="L150" s="41"/>
      <c r="M150" s="174" t="s">
        <v>3</v>
      </c>
      <c r="N150" s="175" t="s">
        <v>43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322</v>
      </c>
      <c r="AT150" s="178" t="s">
        <v>157</v>
      </c>
      <c r="AU150" s="178" t="s">
        <v>82</v>
      </c>
      <c r="AY150" s="21" t="s">
        <v>154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1" t="s">
        <v>80</v>
      </c>
      <c r="BK150" s="179">
        <f>ROUND(I150*H150,2)</f>
        <v>0</v>
      </c>
      <c r="BL150" s="21" t="s">
        <v>322</v>
      </c>
      <c r="BM150" s="178" t="s">
        <v>2903</v>
      </c>
    </row>
    <row r="151" s="2" customFormat="1">
      <c r="A151" s="40"/>
      <c r="B151" s="41"/>
      <c r="C151" s="40"/>
      <c r="D151" s="180" t="s">
        <v>164</v>
      </c>
      <c r="E151" s="40"/>
      <c r="F151" s="181" t="s">
        <v>2904</v>
      </c>
      <c r="G151" s="40"/>
      <c r="H151" s="40"/>
      <c r="I151" s="182"/>
      <c r="J151" s="40"/>
      <c r="K151" s="40"/>
      <c r="L151" s="41"/>
      <c r="M151" s="183"/>
      <c r="N151" s="184"/>
      <c r="O151" s="74"/>
      <c r="P151" s="74"/>
      <c r="Q151" s="74"/>
      <c r="R151" s="74"/>
      <c r="S151" s="74"/>
      <c r="T151" s="75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21" t="s">
        <v>164</v>
      </c>
      <c r="AU151" s="21" t="s">
        <v>82</v>
      </c>
    </row>
    <row r="152" s="2" customFormat="1" ht="24.15" customHeight="1">
      <c r="A152" s="40"/>
      <c r="B152" s="166"/>
      <c r="C152" s="222" t="s">
        <v>506</v>
      </c>
      <c r="D152" s="222" t="s">
        <v>817</v>
      </c>
      <c r="E152" s="223" t="s">
        <v>2905</v>
      </c>
      <c r="F152" s="224" t="s">
        <v>2906</v>
      </c>
      <c r="G152" s="225" t="s">
        <v>317</v>
      </c>
      <c r="H152" s="226">
        <v>13</v>
      </c>
      <c r="I152" s="227"/>
      <c r="J152" s="228">
        <f>ROUND(I152*H152,2)</f>
        <v>0</v>
      </c>
      <c r="K152" s="224" t="s">
        <v>1425</v>
      </c>
      <c r="L152" s="229"/>
      <c r="M152" s="230" t="s">
        <v>3</v>
      </c>
      <c r="N152" s="231" t="s">
        <v>43</v>
      </c>
      <c r="O152" s="74"/>
      <c r="P152" s="176">
        <f>O152*H152</f>
        <v>0</v>
      </c>
      <c r="Q152" s="176">
        <v>5.0000000000000002E-05</v>
      </c>
      <c r="R152" s="176">
        <f>Q152*H152</f>
        <v>0.00065000000000000008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495</v>
      </c>
      <c r="AT152" s="178" t="s">
        <v>817</v>
      </c>
      <c r="AU152" s="178" t="s">
        <v>82</v>
      </c>
      <c r="AY152" s="21" t="s">
        <v>154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1" t="s">
        <v>80</v>
      </c>
      <c r="BK152" s="179">
        <f>ROUND(I152*H152,2)</f>
        <v>0</v>
      </c>
      <c r="BL152" s="21" t="s">
        <v>322</v>
      </c>
      <c r="BM152" s="178" t="s">
        <v>2907</v>
      </c>
    </row>
    <row r="153" s="2" customFormat="1" ht="49.05" customHeight="1">
      <c r="A153" s="40"/>
      <c r="B153" s="166"/>
      <c r="C153" s="167" t="s">
        <v>511</v>
      </c>
      <c r="D153" s="167" t="s">
        <v>157</v>
      </c>
      <c r="E153" s="168" t="s">
        <v>2908</v>
      </c>
      <c r="F153" s="169" t="s">
        <v>2909</v>
      </c>
      <c r="G153" s="170" t="s">
        <v>317</v>
      </c>
      <c r="H153" s="171">
        <v>10</v>
      </c>
      <c r="I153" s="172"/>
      <c r="J153" s="173">
        <f>ROUND(I153*H153,2)</f>
        <v>0</v>
      </c>
      <c r="K153" s="169" t="s">
        <v>161</v>
      </c>
      <c r="L153" s="41"/>
      <c r="M153" s="174" t="s">
        <v>3</v>
      </c>
      <c r="N153" s="175" t="s">
        <v>43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322</v>
      </c>
      <c r="AT153" s="178" t="s">
        <v>157</v>
      </c>
      <c r="AU153" s="178" t="s">
        <v>82</v>
      </c>
      <c r="AY153" s="21" t="s">
        <v>154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1" t="s">
        <v>80</v>
      </c>
      <c r="BK153" s="179">
        <f>ROUND(I153*H153,2)</f>
        <v>0</v>
      </c>
      <c r="BL153" s="21" t="s">
        <v>322</v>
      </c>
      <c r="BM153" s="178" t="s">
        <v>2910</v>
      </c>
    </row>
    <row r="154" s="2" customFormat="1">
      <c r="A154" s="40"/>
      <c r="B154" s="41"/>
      <c r="C154" s="40"/>
      <c r="D154" s="180" t="s">
        <v>164</v>
      </c>
      <c r="E154" s="40"/>
      <c r="F154" s="181" t="s">
        <v>2911</v>
      </c>
      <c r="G154" s="40"/>
      <c r="H154" s="40"/>
      <c r="I154" s="182"/>
      <c r="J154" s="40"/>
      <c r="K154" s="40"/>
      <c r="L154" s="41"/>
      <c r="M154" s="183"/>
      <c r="N154" s="184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1" t="s">
        <v>164</v>
      </c>
      <c r="AU154" s="21" t="s">
        <v>82</v>
      </c>
    </row>
    <row r="155" s="2" customFormat="1" ht="24.15" customHeight="1">
      <c r="A155" s="40"/>
      <c r="B155" s="166"/>
      <c r="C155" s="222" t="s">
        <v>517</v>
      </c>
      <c r="D155" s="222" t="s">
        <v>817</v>
      </c>
      <c r="E155" s="223" t="s">
        <v>2912</v>
      </c>
      <c r="F155" s="224" t="s">
        <v>2913</v>
      </c>
      <c r="G155" s="225" t="s">
        <v>317</v>
      </c>
      <c r="H155" s="226">
        <v>10</v>
      </c>
      <c r="I155" s="227"/>
      <c r="J155" s="228">
        <f>ROUND(I155*H155,2)</f>
        <v>0</v>
      </c>
      <c r="K155" s="224" t="s">
        <v>161</v>
      </c>
      <c r="L155" s="229"/>
      <c r="M155" s="230" t="s">
        <v>3</v>
      </c>
      <c r="N155" s="231" t="s">
        <v>43</v>
      </c>
      <c r="O155" s="74"/>
      <c r="P155" s="176">
        <f>O155*H155</f>
        <v>0</v>
      </c>
      <c r="Q155" s="176">
        <v>4.0000000000000003E-05</v>
      </c>
      <c r="R155" s="176">
        <f>Q155*H155</f>
        <v>0.00040000000000000002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495</v>
      </c>
      <c r="AT155" s="178" t="s">
        <v>817</v>
      </c>
      <c r="AU155" s="178" t="s">
        <v>82</v>
      </c>
      <c r="AY155" s="21" t="s">
        <v>154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1" t="s">
        <v>80</v>
      </c>
      <c r="BK155" s="179">
        <f>ROUND(I155*H155,2)</f>
        <v>0</v>
      </c>
      <c r="BL155" s="21" t="s">
        <v>322</v>
      </c>
      <c r="BM155" s="178" t="s">
        <v>2914</v>
      </c>
    </row>
    <row r="156" s="2" customFormat="1" ht="49.05" customHeight="1">
      <c r="A156" s="40"/>
      <c r="B156" s="166"/>
      <c r="C156" s="167" t="s">
        <v>522</v>
      </c>
      <c r="D156" s="167" t="s">
        <v>157</v>
      </c>
      <c r="E156" s="168" t="s">
        <v>2915</v>
      </c>
      <c r="F156" s="169" t="s">
        <v>2916</v>
      </c>
      <c r="G156" s="170" t="s">
        <v>317</v>
      </c>
      <c r="H156" s="171">
        <v>1</v>
      </c>
      <c r="I156" s="172"/>
      <c r="J156" s="173">
        <f>ROUND(I156*H156,2)</f>
        <v>0</v>
      </c>
      <c r="K156" s="169" t="s">
        <v>161</v>
      </c>
      <c r="L156" s="41"/>
      <c r="M156" s="174" t="s">
        <v>3</v>
      </c>
      <c r="N156" s="175" t="s">
        <v>43</v>
      </c>
      <c r="O156" s="74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322</v>
      </c>
      <c r="AT156" s="178" t="s">
        <v>157</v>
      </c>
      <c r="AU156" s="178" t="s">
        <v>82</v>
      </c>
      <c r="AY156" s="21" t="s">
        <v>154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1" t="s">
        <v>80</v>
      </c>
      <c r="BK156" s="179">
        <f>ROUND(I156*H156,2)</f>
        <v>0</v>
      </c>
      <c r="BL156" s="21" t="s">
        <v>322</v>
      </c>
      <c r="BM156" s="178" t="s">
        <v>2917</v>
      </c>
    </row>
    <row r="157" s="2" customFormat="1">
      <c r="A157" s="40"/>
      <c r="B157" s="41"/>
      <c r="C157" s="40"/>
      <c r="D157" s="180" t="s">
        <v>164</v>
      </c>
      <c r="E157" s="40"/>
      <c r="F157" s="181" t="s">
        <v>2918</v>
      </c>
      <c r="G157" s="40"/>
      <c r="H157" s="40"/>
      <c r="I157" s="182"/>
      <c r="J157" s="40"/>
      <c r="K157" s="40"/>
      <c r="L157" s="41"/>
      <c r="M157" s="183"/>
      <c r="N157" s="184"/>
      <c r="O157" s="74"/>
      <c r="P157" s="74"/>
      <c r="Q157" s="74"/>
      <c r="R157" s="74"/>
      <c r="S157" s="74"/>
      <c r="T157" s="75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21" t="s">
        <v>164</v>
      </c>
      <c r="AU157" s="21" t="s">
        <v>82</v>
      </c>
    </row>
    <row r="158" s="2" customFormat="1" ht="24.15" customHeight="1">
      <c r="A158" s="40"/>
      <c r="B158" s="166"/>
      <c r="C158" s="222" t="s">
        <v>527</v>
      </c>
      <c r="D158" s="222" t="s">
        <v>817</v>
      </c>
      <c r="E158" s="223" t="s">
        <v>2919</v>
      </c>
      <c r="F158" s="224" t="s">
        <v>2920</v>
      </c>
      <c r="G158" s="225" t="s">
        <v>317</v>
      </c>
      <c r="H158" s="226">
        <v>1</v>
      </c>
      <c r="I158" s="227"/>
      <c r="J158" s="228">
        <f>ROUND(I158*H158,2)</f>
        <v>0</v>
      </c>
      <c r="K158" s="224" t="s">
        <v>161</v>
      </c>
      <c r="L158" s="229"/>
      <c r="M158" s="230" t="s">
        <v>3</v>
      </c>
      <c r="N158" s="231" t="s">
        <v>43</v>
      </c>
      <c r="O158" s="74"/>
      <c r="P158" s="176">
        <f>O158*H158</f>
        <v>0</v>
      </c>
      <c r="Q158" s="176">
        <v>9.0000000000000006E-05</v>
      </c>
      <c r="R158" s="176">
        <f>Q158*H158</f>
        <v>9.0000000000000006E-05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495</v>
      </c>
      <c r="AT158" s="178" t="s">
        <v>817</v>
      </c>
      <c r="AU158" s="178" t="s">
        <v>82</v>
      </c>
      <c r="AY158" s="21" t="s">
        <v>154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1" t="s">
        <v>80</v>
      </c>
      <c r="BK158" s="179">
        <f>ROUND(I158*H158,2)</f>
        <v>0</v>
      </c>
      <c r="BL158" s="21" t="s">
        <v>322</v>
      </c>
      <c r="BM158" s="178" t="s">
        <v>2921</v>
      </c>
    </row>
    <row r="159" s="2" customFormat="1" ht="37.8" customHeight="1">
      <c r="A159" s="40"/>
      <c r="B159" s="166"/>
      <c r="C159" s="167" t="s">
        <v>534</v>
      </c>
      <c r="D159" s="167" t="s">
        <v>157</v>
      </c>
      <c r="E159" s="168" t="s">
        <v>2922</v>
      </c>
      <c r="F159" s="169" t="s">
        <v>2923</v>
      </c>
      <c r="G159" s="170" t="s">
        <v>317</v>
      </c>
      <c r="H159" s="171">
        <v>84</v>
      </c>
      <c r="I159" s="172"/>
      <c r="J159" s="173">
        <f>ROUND(I159*H159,2)</f>
        <v>0</v>
      </c>
      <c r="K159" s="169" t="s">
        <v>2524</v>
      </c>
      <c r="L159" s="41"/>
      <c r="M159" s="174" t="s">
        <v>3</v>
      </c>
      <c r="N159" s="175" t="s">
        <v>43</v>
      </c>
      <c r="O159" s="74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78" t="s">
        <v>322</v>
      </c>
      <c r="AT159" s="178" t="s">
        <v>157</v>
      </c>
      <c r="AU159" s="178" t="s">
        <v>82</v>
      </c>
      <c r="AY159" s="21" t="s">
        <v>154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1" t="s">
        <v>80</v>
      </c>
      <c r="BK159" s="179">
        <f>ROUND(I159*H159,2)</f>
        <v>0</v>
      </c>
      <c r="BL159" s="21" t="s">
        <v>322</v>
      </c>
      <c r="BM159" s="178" t="s">
        <v>2924</v>
      </c>
    </row>
    <row r="160" s="2" customFormat="1">
      <c r="A160" s="40"/>
      <c r="B160" s="41"/>
      <c r="C160" s="40"/>
      <c r="D160" s="180" t="s">
        <v>164</v>
      </c>
      <c r="E160" s="40"/>
      <c r="F160" s="181" t="s">
        <v>2925</v>
      </c>
      <c r="G160" s="40"/>
      <c r="H160" s="40"/>
      <c r="I160" s="182"/>
      <c r="J160" s="40"/>
      <c r="K160" s="40"/>
      <c r="L160" s="41"/>
      <c r="M160" s="183"/>
      <c r="N160" s="184"/>
      <c r="O160" s="74"/>
      <c r="P160" s="74"/>
      <c r="Q160" s="74"/>
      <c r="R160" s="74"/>
      <c r="S160" s="74"/>
      <c r="T160" s="75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21" t="s">
        <v>164</v>
      </c>
      <c r="AU160" s="21" t="s">
        <v>82</v>
      </c>
    </row>
    <row r="161" s="2" customFormat="1" ht="24.15" customHeight="1">
      <c r="A161" s="40"/>
      <c r="B161" s="166"/>
      <c r="C161" s="222" t="s">
        <v>541</v>
      </c>
      <c r="D161" s="222" t="s">
        <v>817</v>
      </c>
      <c r="E161" s="223" t="s">
        <v>2926</v>
      </c>
      <c r="F161" s="224" t="s">
        <v>2927</v>
      </c>
      <c r="G161" s="225" t="s">
        <v>317</v>
      </c>
      <c r="H161" s="226">
        <v>84</v>
      </c>
      <c r="I161" s="227"/>
      <c r="J161" s="228">
        <f>ROUND(I161*H161,2)</f>
        <v>0</v>
      </c>
      <c r="K161" s="224" t="s">
        <v>2524</v>
      </c>
      <c r="L161" s="229"/>
      <c r="M161" s="230" t="s">
        <v>3</v>
      </c>
      <c r="N161" s="231" t="s">
        <v>43</v>
      </c>
      <c r="O161" s="74"/>
      <c r="P161" s="176">
        <f>O161*H161</f>
        <v>0</v>
      </c>
      <c r="Q161" s="176">
        <v>6.9999999999999994E-05</v>
      </c>
      <c r="R161" s="176">
        <f>Q161*H161</f>
        <v>0.0058799999999999998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495</v>
      </c>
      <c r="AT161" s="178" t="s">
        <v>817</v>
      </c>
      <c r="AU161" s="178" t="s">
        <v>82</v>
      </c>
      <c r="AY161" s="21" t="s">
        <v>154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1" t="s">
        <v>80</v>
      </c>
      <c r="BK161" s="179">
        <f>ROUND(I161*H161,2)</f>
        <v>0</v>
      </c>
      <c r="BL161" s="21" t="s">
        <v>322</v>
      </c>
      <c r="BM161" s="178" t="s">
        <v>2928</v>
      </c>
    </row>
    <row r="162" s="2" customFormat="1" ht="37.8" customHeight="1">
      <c r="A162" s="40"/>
      <c r="B162" s="166"/>
      <c r="C162" s="167" t="s">
        <v>546</v>
      </c>
      <c r="D162" s="167" t="s">
        <v>157</v>
      </c>
      <c r="E162" s="168" t="s">
        <v>2929</v>
      </c>
      <c r="F162" s="169" t="s">
        <v>2930</v>
      </c>
      <c r="G162" s="170" t="s">
        <v>317</v>
      </c>
      <c r="H162" s="171">
        <v>2</v>
      </c>
      <c r="I162" s="172"/>
      <c r="J162" s="173">
        <f>ROUND(I162*H162,2)</f>
        <v>0</v>
      </c>
      <c r="K162" s="169" t="s">
        <v>161</v>
      </c>
      <c r="L162" s="41"/>
      <c r="M162" s="174" t="s">
        <v>3</v>
      </c>
      <c r="N162" s="175" t="s">
        <v>43</v>
      </c>
      <c r="O162" s="74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322</v>
      </c>
      <c r="AT162" s="178" t="s">
        <v>157</v>
      </c>
      <c r="AU162" s="178" t="s">
        <v>82</v>
      </c>
      <c r="AY162" s="21" t="s">
        <v>154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1" t="s">
        <v>80</v>
      </c>
      <c r="BK162" s="179">
        <f>ROUND(I162*H162,2)</f>
        <v>0</v>
      </c>
      <c r="BL162" s="21" t="s">
        <v>322</v>
      </c>
      <c r="BM162" s="178" t="s">
        <v>2931</v>
      </c>
    </row>
    <row r="163" s="2" customFormat="1">
      <c r="A163" s="40"/>
      <c r="B163" s="41"/>
      <c r="C163" s="40"/>
      <c r="D163" s="180" t="s">
        <v>164</v>
      </c>
      <c r="E163" s="40"/>
      <c r="F163" s="181" t="s">
        <v>2932</v>
      </c>
      <c r="G163" s="40"/>
      <c r="H163" s="40"/>
      <c r="I163" s="182"/>
      <c r="J163" s="40"/>
      <c r="K163" s="40"/>
      <c r="L163" s="41"/>
      <c r="M163" s="183"/>
      <c r="N163" s="184"/>
      <c r="O163" s="74"/>
      <c r="P163" s="74"/>
      <c r="Q163" s="74"/>
      <c r="R163" s="74"/>
      <c r="S163" s="74"/>
      <c r="T163" s="75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21" t="s">
        <v>164</v>
      </c>
      <c r="AU163" s="21" t="s">
        <v>82</v>
      </c>
    </row>
    <row r="164" s="2" customFormat="1" ht="24.15" customHeight="1">
      <c r="A164" s="40"/>
      <c r="B164" s="166"/>
      <c r="C164" s="222" t="s">
        <v>555</v>
      </c>
      <c r="D164" s="222" t="s">
        <v>817</v>
      </c>
      <c r="E164" s="223" t="s">
        <v>2933</v>
      </c>
      <c r="F164" s="224" t="s">
        <v>2934</v>
      </c>
      <c r="G164" s="225" t="s">
        <v>317</v>
      </c>
      <c r="H164" s="226">
        <v>2</v>
      </c>
      <c r="I164" s="227"/>
      <c r="J164" s="228">
        <f>ROUND(I164*H164,2)</f>
        <v>0</v>
      </c>
      <c r="K164" s="224" t="s">
        <v>161</v>
      </c>
      <c r="L164" s="229"/>
      <c r="M164" s="230" t="s">
        <v>3</v>
      </c>
      <c r="N164" s="231" t="s">
        <v>43</v>
      </c>
      <c r="O164" s="74"/>
      <c r="P164" s="176">
        <f>O164*H164</f>
        <v>0</v>
      </c>
      <c r="Q164" s="176">
        <v>0.00010000000000000001</v>
      </c>
      <c r="R164" s="176">
        <f>Q164*H164</f>
        <v>0.00020000000000000001</v>
      </c>
      <c r="S164" s="176">
        <v>0</v>
      </c>
      <c r="T164" s="17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78" t="s">
        <v>495</v>
      </c>
      <c r="AT164" s="178" t="s">
        <v>817</v>
      </c>
      <c r="AU164" s="178" t="s">
        <v>82</v>
      </c>
      <c r="AY164" s="21" t="s">
        <v>154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1" t="s">
        <v>80</v>
      </c>
      <c r="BK164" s="179">
        <f>ROUND(I164*H164,2)</f>
        <v>0</v>
      </c>
      <c r="BL164" s="21" t="s">
        <v>322</v>
      </c>
      <c r="BM164" s="178" t="s">
        <v>2935</v>
      </c>
    </row>
    <row r="165" s="2" customFormat="1" ht="16.5" customHeight="1">
      <c r="A165" s="40"/>
      <c r="B165" s="166"/>
      <c r="C165" s="167" t="s">
        <v>564</v>
      </c>
      <c r="D165" s="167" t="s">
        <v>157</v>
      </c>
      <c r="E165" s="168" t="s">
        <v>2936</v>
      </c>
      <c r="F165" s="169" t="s">
        <v>2937</v>
      </c>
      <c r="G165" s="170" t="s">
        <v>317</v>
      </c>
      <c r="H165" s="171">
        <v>1</v>
      </c>
      <c r="I165" s="172"/>
      <c r="J165" s="173">
        <f>ROUND(I165*H165,2)</f>
        <v>0</v>
      </c>
      <c r="K165" s="169" t="s">
        <v>3</v>
      </c>
      <c r="L165" s="41"/>
      <c r="M165" s="174" t="s">
        <v>3</v>
      </c>
      <c r="N165" s="175" t="s">
        <v>43</v>
      </c>
      <c r="O165" s="74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322</v>
      </c>
      <c r="AT165" s="178" t="s">
        <v>157</v>
      </c>
      <c r="AU165" s="178" t="s">
        <v>82</v>
      </c>
      <c r="AY165" s="21" t="s">
        <v>154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1" t="s">
        <v>80</v>
      </c>
      <c r="BK165" s="179">
        <f>ROUND(I165*H165,2)</f>
        <v>0</v>
      </c>
      <c r="BL165" s="21" t="s">
        <v>322</v>
      </c>
      <c r="BM165" s="178" t="s">
        <v>2938</v>
      </c>
    </row>
    <row r="166" s="2" customFormat="1" ht="16.5" customHeight="1">
      <c r="A166" s="40"/>
      <c r="B166" s="166"/>
      <c r="C166" s="167" t="s">
        <v>572</v>
      </c>
      <c r="D166" s="167" t="s">
        <v>157</v>
      </c>
      <c r="E166" s="168" t="s">
        <v>2939</v>
      </c>
      <c r="F166" s="169" t="s">
        <v>2940</v>
      </c>
      <c r="G166" s="170" t="s">
        <v>317</v>
      </c>
      <c r="H166" s="171">
        <v>10</v>
      </c>
      <c r="I166" s="172"/>
      <c r="J166" s="173">
        <f>ROUND(I166*H166,2)</f>
        <v>0</v>
      </c>
      <c r="K166" s="169" t="s">
        <v>161</v>
      </c>
      <c r="L166" s="41"/>
      <c r="M166" s="174" t="s">
        <v>3</v>
      </c>
      <c r="N166" s="175" t="s">
        <v>43</v>
      </c>
      <c r="O166" s="74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8" t="s">
        <v>322</v>
      </c>
      <c r="AT166" s="178" t="s">
        <v>157</v>
      </c>
      <c r="AU166" s="178" t="s">
        <v>82</v>
      </c>
      <c r="AY166" s="21" t="s">
        <v>154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1" t="s">
        <v>80</v>
      </c>
      <c r="BK166" s="179">
        <f>ROUND(I166*H166,2)</f>
        <v>0</v>
      </c>
      <c r="BL166" s="21" t="s">
        <v>322</v>
      </c>
      <c r="BM166" s="178" t="s">
        <v>2941</v>
      </c>
    </row>
    <row r="167" s="2" customFormat="1">
      <c r="A167" s="40"/>
      <c r="B167" s="41"/>
      <c r="C167" s="40"/>
      <c r="D167" s="180" t="s">
        <v>164</v>
      </c>
      <c r="E167" s="40"/>
      <c r="F167" s="181" t="s">
        <v>2942</v>
      </c>
      <c r="G167" s="40"/>
      <c r="H167" s="40"/>
      <c r="I167" s="182"/>
      <c r="J167" s="40"/>
      <c r="K167" s="40"/>
      <c r="L167" s="41"/>
      <c r="M167" s="183"/>
      <c r="N167" s="184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1" t="s">
        <v>164</v>
      </c>
      <c r="AU167" s="21" t="s">
        <v>82</v>
      </c>
    </row>
    <row r="168" s="2" customFormat="1" ht="16.5" customHeight="1">
      <c r="A168" s="40"/>
      <c r="B168" s="166"/>
      <c r="C168" s="222" t="s">
        <v>578</v>
      </c>
      <c r="D168" s="222" t="s">
        <v>817</v>
      </c>
      <c r="E168" s="223" t="s">
        <v>2943</v>
      </c>
      <c r="F168" s="224" t="s">
        <v>2944</v>
      </c>
      <c r="G168" s="225" t="s">
        <v>317</v>
      </c>
      <c r="H168" s="226">
        <v>10</v>
      </c>
      <c r="I168" s="227"/>
      <c r="J168" s="228">
        <f>ROUND(I168*H168,2)</f>
        <v>0</v>
      </c>
      <c r="K168" s="224" t="s">
        <v>3</v>
      </c>
      <c r="L168" s="229"/>
      <c r="M168" s="230" t="s">
        <v>3</v>
      </c>
      <c r="N168" s="231" t="s">
        <v>43</v>
      </c>
      <c r="O168" s="74"/>
      <c r="P168" s="176">
        <f>O168*H168</f>
        <v>0</v>
      </c>
      <c r="Q168" s="176">
        <v>5.0000000000000002E-05</v>
      </c>
      <c r="R168" s="176">
        <f>Q168*H168</f>
        <v>0.00050000000000000001</v>
      </c>
      <c r="S168" s="176">
        <v>0</v>
      </c>
      <c r="T168" s="1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78" t="s">
        <v>495</v>
      </c>
      <c r="AT168" s="178" t="s">
        <v>817</v>
      </c>
      <c r="AU168" s="178" t="s">
        <v>82</v>
      </c>
      <c r="AY168" s="21" t="s">
        <v>154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1" t="s">
        <v>80</v>
      </c>
      <c r="BK168" s="179">
        <f>ROUND(I168*H168,2)</f>
        <v>0</v>
      </c>
      <c r="BL168" s="21" t="s">
        <v>322</v>
      </c>
      <c r="BM168" s="178" t="s">
        <v>2945</v>
      </c>
    </row>
    <row r="169" s="2" customFormat="1" ht="37.8" customHeight="1">
      <c r="A169" s="40"/>
      <c r="B169" s="166"/>
      <c r="C169" s="167" t="s">
        <v>586</v>
      </c>
      <c r="D169" s="167" t="s">
        <v>157</v>
      </c>
      <c r="E169" s="168" t="s">
        <v>2946</v>
      </c>
      <c r="F169" s="169" t="s">
        <v>2947</v>
      </c>
      <c r="G169" s="170" t="s">
        <v>317</v>
      </c>
      <c r="H169" s="171">
        <v>10</v>
      </c>
      <c r="I169" s="172"/>
      <c r="J169" s="173">
        <f>ROUND(I169*H169,2)</f>
        <v>0</v>
      </c>
      <c r="K169" s="169" t="s">
        <v>161</v>
      </c>
      <c r="L169" s="41"/>
      <c r="M169" s="174" t="s">
        <v>3</v>
      </c>
      <c r="N169" s="175" t="s">
        <v>43</v>
      </c>
      <c r="O169" s="74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8" t="s">
        <v>322</v>
      </c>
      <c r="AT169" s="178" t="s">
        <v>157</v>
      </c>
      <c r="AU169" s="178" t="s">
        <v>82</v>
      </c>
      <c r="AY169" s="21" t="s">
        <v>154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1" t="s">
        <v>80</v>
      </c>
      <c r="BK169" s="179">
        <f>ROUND(I169*H169,2)</f>
        <v>0</v>
      </c>
      <c r="BL169" s="21" t="s">
        <v>322</v>
      </c>
      <c r="BM169" s="178" t="s">
        <v>2948</v>
      </c>
    </row>
    <row r="170" s="2" customFormat="1">
      <c r="A170" s="40"/>
      <c r="B170" s="41"/>
      <c r="C170" s="40"/>
      <c r="D170" s="180" t="s">
        <v>164</v>
      </c>
      <c r="E170" s="40"/>
      <c r="F170" s="181" t="s">
        <v>2949</v>
      </c>
      <c r="G170" s="40"/>
      <c r="H170" s="40"/>
      <c r="I170" s="182"/>
      <c r="J170" s="40"/>
      <c r="K170" s="40"/>
      <c r="L170" s="41"/>
      <c r="M170" s="183"/>
      <c r="N170" s="184"/>
      <c r="O170" s="74"/>
      <c r="P170" s="74"/>
      <c r="Q170" s="74"/>
      <c r="R170" s="74"/>
      <c r="S170" s="74"/>
      <c r="T170" s="7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21" t="s">
        <v>164</v>
      </c>
      <c r="AU170" s="21" t="s">
        <v>82</v>
      </c>
    </row>
    <row r="171" s="2" customFormat="1" ht="16.5" customHeight="1">
      <c r="A171" s="40"/>
      <c r="B171" s="166"/>
      <c r="C171" s="222" t="s">
        <v>602</v>
      </c>
      <c r="D171" s="222" t="s">
        <v>817</v>
      </c>
      <c r="E171" s="223" t="s">
        <v>2950</v>
      </c>
      <c r="F171" s="224" t="s">
        <v>2951</v>
      </c>
      <c r="G171" s="225" t="s">
        <v>317</v>
      </c>
      <c r="H171" s="226">
        <v>10</v>
      </c>
      <c r="I171" s="227"/>
      <c r="J171" s="228">
        <f>ROUND(I171*H171,2)</f>
        <v>0</v>
      </c>
      <c r="K171" s="224" t="s">
        <v>161</v>
      </c>
      <c r="L171" s="229"/>
      <c r="M171" s="230" t="s">
        <v>3</v>
      </c>
      <c r="N171" s="231" t="s">
        <v>43</v>
      </c>
      <c r="O171" s="74"/>
      <c r="P171" s="176">
        <f>O171*H171</f>
        <v>0</v>
      </c>
      <c r="Q171" s="176">
        <v>0.00059999999999999995</v>
      </c>
      <c r="R171" s="176">
        <f>Q171*H171</f>
        <v>0.0059999999999999993</v>
      </c>
      <c r="S171" s="176">
        <v>0</v>
      </c>
      <c r="T171" s="17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78" t="s">
        <v>495</v>
      </c>
      <c r="AT171" s="178" t="s">
        <v>817</v>
      </c>
      <c r="AU171" s="178" t="s">
        <v>82</v>
      </c>
      <c r="AY171" s="21" t="s">
        <v>154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1" t="s">
        <v>80</v>
      </c>
      <c r="BK171" s="179">
        <f>ROUND(I171*H171,2)</f>
        <v>0</v>
      </c>
      <c r="BL171" s="21" t="s">
        <v>322</v>
      </c>
      <c r="BM171" s="178" t="s">
        <v>2952</v>
      </c>
    </row>
    <row r="172" s="2" customFormat="1" ht="44.25" customHeight="1">
      <c r="A172" s="40"/>
      <c r="B172" s="166"/>
      <c r="C172" s="167" t="s">
        <v>615</v>
      </c>
      <c r="D172" s="167" t="s">
        <v>157</v>
      </c>
      <c r="E172" s="168" t="s">
        <v>2953</v>
      </c>
      <c r="F172" s="169" t="s">
        <v>2954</v>
      </c>
      <c r="G172" s="170" t="s">
        <v>317</v>
      </c>
      <c r="H172" s="171">
        <v>5</v>
      </c>
      <c r="I172" s="172"/>
      <c r="J172" s="173">
        <f>ROUND(I172*H172,2)</f>
        <v>0</v>
      </c>
      <c r="K172" s="169" t="s">
        <v>161</v>
      </c>
      <c r="L172" s="41"/>
      <c r="M172" s="174" t="s">
        <v>3</v>
      </c>
      <c r="N172" s="175" t="s">
        <v>43</v>
      </c>
      <c r="O172" s="74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322</v>
      </c>
      <c r="AT172" s="178" t="s">
        <v>157</v>
      </c>
      <c r="AU172" s="178" t="s">
        <v>82</v>
      </c>
      <c r="AY172" s="21" t="s">
        <v>154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1" t="s">
        <v>80</v>
      </c>
      <c r="BK172" s="179">
        <f>ROUND(I172*H172,2)</f>
        <v>0</v>
      </c>
      <c r="BL172" s="21" t="s">
        <v>322</v>
      </c>
      <c r="BM172" s="178" t="s">
        <v>2955</v>
      </c>
    </row>
    <row r="173" s="2" customFormat="1">
      <c r="A173" s="40"/>
      <c r="B173" s="41"/>
      <c r="C173" s="40"/>
      <c r="D173" s="180" t="s">
        <v>164</v>
      </c>
      <c r="E173" s="40"/>
      <c r="F173" s="181" t="s">
        <v>2956</v>
      </c>
      <c r="G173" s="40"/>
      <c r="H173" s="40"/>
      <c r="I173" s="182"/>
      <c r="J173" s="40"/>
      <c r="K173" s="40"/>
      <c r="L173" s="41"/>
      <c r="M173" s="183"/>
      <c r="N173" s="184"/>
      <c r="O173" s="74"/>
      <c r="P173" s="74"/>
      <c r="Q173" s="74"/>
      <c r="R173" s="74"/>
      <c r="S173" s="74"/>
      <c r="T173" s="75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21" t="s">
        <v>164</v>
      </c>
      <c r="AU173" s="21" t="s">
        <v>82</v>
      </c>
    </row>
    <row r="174" s="14" customFormat="1">
      <c r="A174" s="14"/>
      <c r="B174" s="193"/>
      <c r="C174" s="14"/>
      <c r="D174" s="186" t="s">
        <v>166</v>
      </c>
      <c r="E174" s="194" t="s">
        <v>3</v>
      </c>
      <c r="F174" s="195" t="s">
        <v>2957</v>
      </c>
      <c r="G174" s="14"/>
      <c r="H174" s="196">
        <v>5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166</v>
      </c>
      <c r="AU174" s="194" t="s">
        <v>82</v>
      </c>
      <c r="AV174" s="14" t="s">
        <v>82</v>
      </c>
      <c r="AW174" s="14" t="s">
        <v>34</v>
      </c>
      <c r="AX174" s="14" t="s">
        <v>80</v>
      </c>
      <c r="AY174" s="194" t="s">
        <v>154</v>
      </c>
    </row>
    <row r="175" s="2" customFormat="1" ht="24.15" customHeight="1">
      <c r="A175" s="40"/>
      <c r="B175" s="166"/>
      <c r="C175" s="222" t="s">
        <v>622</v>
      </c>
      <c r="D175" s="222" t="s">
        <v>817</v>
      </c>
      <c r="E175" s="223" t="s">
        <v>2958</v>
      </c>
      <c r="F175" s="224" t="s">
        <v>2959</v>
      </c>
      <c r="G175" s="225" t="s">
        <v>317</v>
      </c>
      <c r="H175" s="226">
        <v>4</v>
      </c>
      <c r="I175" s="227"/>
      <c r="J175" s="228">
        <f>ROUND(I175*H175,2)</f>
        <v>0</v>
      </c>
      <c r="K175" s="224" t="s">
        <v>161</v>
      </c>
      <c r="L175" s="229"/>
      <c r="M175" s="230" t="s">
        <v>3</v>
      </c>
      <c r="N175" s="231" t="s">
        <v>43</v>
      </c>
      <c r="O175" s="74"/>
      <c r="P175" s="176">
        <f>O175*H175</f>
        <v>0</v>
      </c>
      <c r="Q175" s="176">
        <v>0.0011800000000000001</v>
      </c>
      <c r="R175" s="176">
        <f>Q175*H175</f>
        <v>0.0047200000000000002</v>
      </c>
      <c r="S175" s="176">
        <v>0</v>
      </c>
      <c r="T175" s="17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8" t="s">
        <v>495</v>
      </c>
      <c r="AT175" s="178" t="s">
        <v>817</v>
      </c>
      <c r="AU175" s="178" t="s">
        <v>82</v>
      </c>
      <c r="AY175" s="21" t="s">
        <v>154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1" t="s">
        <v>80</v>
      </c>
      <c r="BK175" s="179">
        <f>ROUND(I175*H175,2)</f>
        <v>0</v>
      </c>
      <c r="BL175" s="21" t="s">
        <v>322</v>
      </c>
      <c r="BM175" s="178" t="s">
        <v>2960</v>
      </c>
    </row>
    <row r="176" s="2" customFormat="1" ht="24.15" customHeight="1">
      <c r="A176" s="40"/>
      <c r="B176" s="166"/>
      <c r="C176" s="222" t="s">
        <v>631</v>
      </c>
      <c r="D176" s="222" t="s">
        <v>817</v>
      </c>
      <c r="E176" s="223" t="s">
        <v>2961</v>
      </c>
      <c r="F176" s="224" t="s">
        <v>2962</v>
      </c>
      <c r="G176" s="225" t="s">
        <v>317</v>
      </c>
      <c r="H176" s="226">
        <v>1</v>
      </c>
      <c r="I176" s="227"/>
      <c r="J176" s="228">
        <f>ROUND(I176*H176,2)</f>
        <v>0</v>
      </c>
      <c r="K176" s="224" t="s">
        <v>161</v>
      </c>
      <c r="L176" s="229"/>
      <c r="M176" s="230" t="s">
        <v>3</v>
      </c>
      <c r="N176" s="231" t="s">
        <v>43</v>
      </c>
      <c r="O176" s="74"/>
      <c r="P176" s="176">
        <f>O176*H176</f>
        <v>0</v>
      </c>
      <c r="Q176" s="176">
        <v>0.00048000000000000001</v>
      </c>
      <c r="R176" s="176">
        <f>Q176*H176</f>
        <v>0.00048000000000000001</v>
      </c>
      <c r="S176" s="176">
        <v>0</v>
      </c>
      <c r="T176" s="17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78" t="s">
        <v>495</v>
      </c>
      <c r="AT176" s="178" t="s">
        <v>817</v>
      </c>
      <c r="AU176" s="178" t="s">
        <v>82</v>
      </c>
      <c r="AY176" s="21" t="s">
        <v>154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1" t="s">
        <v>80</v>
      </c>
      <c r="BK176" s="179">
        <f>ROUND(I176*H176,2)</f>
        <v>0</v>
      </c>
      <c r="BL176" s="21" t="s">
        <v>322</v>
      </c>
      <c r="BM176" s="178" t="s">
        <v>2963</v>
      </c>
    </row>
    <row r="177" s="2" customFormat="1" ht="49.05" customHeight="1">
      <c r="A177" s="40"/>
      <c r="B177" s="166"/>
      <c r="C177" s="167" t="s">
        <v>638</v>
      </c>
      <c r="D177" s="167" t="s">
        <v>157</v>
      </c>
      <c r="E177" s="168" t="s">
        <v>2964</v>
      </c>
      <c r="F177" s="169" t="s">
        <v>2965</v>
      </c>
      <c r="G177" s="170" t="s">
        <v>317</v>
      </c>
      <c r="H177" s="171">
        <v>77</v>
      </c>
      <c r="I177" s="172"/>
      <c r="J177" s="173">
        <f>ROUND(I177*H177,2)</f>
        <v>0</v>
      </c>
      <c r="K177" s="169" t="s">
        <v>161</v>
      </c>
      <c r="L177" s="41"/>
      <c r="M177" s="174" t="s">
        <v>3</v>
      </c>
      <c r="N177" s="175" t="s">
        <v>43</v>
      </c>
      <c r="O177" s="74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178" t="s">
        <v>322</v>
      </c>
      <c r="AT177" s="178" t="s">
        <v>157</v>
      </c>
      <c r="AU177" s="178" t="s">
        <v>82</v>
      </c>
      <c r="AY177" s="21" t="s">
        <v>154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1" t="s">
        <v>80</v>
      </c>
      <c r="BK177" s="179">
        <f>ROUND(I177*H177,2)</f>
        <v>0</v>
      </c>
      <c r="BL177" s="21" t="s">
        <v>322</v>
      </c>
      <c r="BM177" s="178" t="s">
        <v>2966</v>
      </c>
    </row>
    <row r="178" s="2" customFormat="1">
      <c r="A178" s="40"/>
      <c r="B178" s="41"/>
      <c r="C178" s="40"/>
      <c r="D178" s="180" t="s">
        <v>164</v>
      </c>
      <c r="E178" s="40"/>
      <c r="F178" s="181" t="s">
        <v>2967</v>
      </c>
      <c r="G178" s="40"/>
      <c r="H178" s="40"/>
      <c r="I178" s="182"/>
      <c r="J178" s="40"/>
      <c r="K178" s="40"/>
      <c r="L178" s="41"/>
      <c r="M178" s="183"/>
      <c r="N178" s="184"/>
      <c r="O178" s="74"/>
      <c r="P178" s="74"/>
      <c r="Q178" s="74"/>
      <c r="R178" s="74"/>
      <c r="S178" s="74"/>
      <c r="T178" s="75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21" t="s">
        <v>164</v>
      </c>
      <c r="AU178" s="21" t="s">
        <v>82</v>
      </c>
    </row>
    <row r="179" s="14" customFormat="1">
      <c r="A179" s="14"/>
      <c r="B179" s="193"/>
      <c r="C179" s="14"/>
      <c r="D179" s="186" t="s">
        <v>166</v>
      </c>
      <c r="E179" s="194" t="s">
        <v>3</v>
      </c>
      <c r="F179" s="195" t="s">
        <v>2968</v>
      </c>
      <c r="G179" s="14"/>
      <c r="H179" s="196">
        <v>77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166</v>
      </c>
      <c r="AU179" s="194" t="s">
        <v>82</v>
      </c>
      <c r="AV179" s="14" t="s">
        <v>82</v>
      </c>
      <c r="AW179" s="14" t="s">
        <v>34</v>
      </c>
      <c r="AX179" s="14" t="s">
        <v>80</v>
      </c>
      <c r="AY179" s="194" t="s">
        <v>154</v>
      </c>
    </row>
    <row r="180" s="2" customFormat="1" ht="24.15" customHeight="1">
      <c r="A180" s="40"/>
      <c r="B180" s="166"/>
      <c r="C180" s="222" t="s">
        <v>646</v>
      </c>
      <c r="D180" s="222" t="s">
        <v>817</v>
      </c>
      <c r="E180" s="223" t="s">
        <v>2969</v>
      </c>
      <c r="F180" s="224" t="s">
        <v>2970</v>
      </c>
      <c r="G180" s="225" t="s">
        <v>317</v>
      </c>
      <c r="H180" s="226">
        <v>68</v>
      </c>
      <c r="I180" s="227"/>
      <c r="J180" s="228">
        <f>ROUND(I180*H180,2)</f>
        <v>0</v>
      </c>
      <c r="K180" s="224" t="s">
        <v>3</v>
      </c>
      <c r="L180" s="229"/>
      <c r="M180" s="230" t="s">
        <v>3</v>
      </c>
      <c r="N180" s="231" t="s">
        <v>43</v>
      </c>
      <c r="O180" s="74"/>
      <c r="P180" s="176">
        <f>O180*H180</f>
        <v>0</v>
      </c>
      <c r="Q180" s="176">
        <v>0.0012999999999999999</v>
      </c>
      <c r="R180" s="176">
        <f>Q180*H180</f>
        <v>0.088399999999999992</v>
      </c>
      <c r="S180" s="176">
        <v>0</v>
      </c>
      <c r="T180" s="17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78" t="s">
        <v>495</v>
      </c>
      <c r="AT180" s="178" t="s">
        <v>817</v>
      </c>
      <c r="AU180" s="178" t="s">
        <v>82</v>
      </c>
      <c r="AY180" s="21" t="s">
        <v>154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1" t="s">
        <v>80</v>
      </c>
      <c r="BK180" s="179">
        <f>ROUND(I180*H180,2)</f>
        <v>0</v>
      </c>
      <c r="BL180" s="21" t="s">
        <v>322</v>
      </c>
      <c r="BM180" s="178" t="s">
        <v>2971</v>
      </c>
    </row>
    <row r="181" s="2" customFormat="1" ht="24.15" customHeight="1">
      <c r="A181" s="40"/>
      <c r="B181" s="166"/>
      <c r="C181" s="222" t="s">
        <v>657</v>
      </c>
      <c r="D181" s="222" t="s">
        <v>817</v>
      </c>
      <c r="E181" s="223" t="s">
        <v>2972</v>
      </c>
      <c r="F181" s="224" t="s">
        <v>2973</v>
      </c>
      <c r="G181" s="225" t="s">
        <v>317</v>
      </c>
      <c r="H181" s="226">
        <v>3</v>
      </c>
      <c r="I181" s="227"/>
      <c r="J181" s="228">
        <f>ROUND(I181*H181,2)</f>
        <v>0</v>
      </c>
      <c r="K181" s="224" t="s">
        <v>3</v>
      </c>
      <c r="L181" s="229"/>
      <c r="M181" s="230" t="s">
        <v>3</v>
      </c>
      <c r="N181" s="231" t="s">
        <v>43</v>
      </c>
      <c r="O181" s="74"/>
      <c r="P181" s="176">
        <f>O181*H181</f>
        <v>0</v>
      </c>
      <c r="Q181" s="176">
        <v>0.001</v>
      </c>
      <c r="R181" s="176">
        <f>Q181*H181</f>
        <v>0.0030000000000000001</v>
      </c>
      <c r="S181" s="176">
        <v>0</v>
      </c>
      <c r="T181" s="17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78" t="s">
        <v>495</v>
      </c>
      <c r="AT181" s="178" t="s">
        <v>817</v>
      </c>
      <c r="AU181" s="178" t="s">
        <v>82</v>
      </c>
      <c r="AY181" s="21" t="s">
        <v>154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1" t="s">
        <v>80</v>
      </c>
      <c r="BK181" s="179">
        <f>ROUND(I181*H181,2)</f>
        <v>0</v>
      </c>
      <c r="BL181" s="21" t="s">
        <v>322</v>
      </c>
      <c r="BM181" s="178" t="s">
        <v>2974</v>
      </c>
    </row>
    <row r="182" s="2" customFormat="1" ht="24.15" customHeight="1">
      <c r="A182" s="40"/>
      <c r="B182" s="166"/>
      <c r="C182" s="222" t="s">
        <v>665</v>
      </c>
      <c r="D182" s="222" t="s">
        <v>817</v>
      </c>
      <c r="E182" s="223" t="s">
        <v>2975</v>
      </c>
      <c r="F182" s="224" t="s">
        <v>2976</v>
      </c>
      <c r="G182" s="225" t="s">
        <v>317</v>
      </c>
      <c r="H182" s="226">
        <v>6</v>
      </c>
      <c r="I182" s="227"/>
      <c r="J182" s="228">
        <f>ROUND(I182*H182,2)</f>
        <v>0</v>
      </c>
      <c r="K182" s="224" t="s">
        <v>161</v>
      </c>
      <c r="L182" s="229"/>
      <c r="M182" s="230" t="s">
        <v>3</v>
      </c>
      <c r="N182" s="231" t="s">
        <v>43</v>
      </c>
      <c r="O182" s="74"/>
      <c r="P182" s="176">
        <f>O182*H182</f>
        <v>0</v>
      </c>
      <c r="Q182" s="176">
        <v>0.0015</v>
      </c>
      <c r="R182" s="176">
        <f>Q182*H182</f>
        <v>0.0090000000000000011</v>
      </c>
      <c r="S182" s="176">
        <v>0</v>
      </c>
      <c r="T182" s="17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78" t="s">
        <v>495</v>
      </c>
      <c r="AT182" s="178" t="s">
        <v>817</v>
      </c>
      <c r="AU182" s="178" t="s">
        <v>82</v>
      </c>
      <c r="AY182" s="21" t="s">
        <v>154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1" t="s">
        <v>80</v>
      </c>
      <c r="BK182" s="179">
        <f>ROUND(I182*H182,2)</f>
        <v>0</v>
      </c>
      <c r="BL182" s="21" t="s">
        <v>322</v>
      </c>
      <c r="BM182" s="178" t="s">
        <v>2977</v>
      </c>
    </row>
    <row r="183" s="2" customFormat="1" ht="44.25" customHeight="1">
      <c r="A183" s="40"/>
      <c r="B183" s="166"/>
      <c r="C183" s="167" t="s">
        <v>671</v>
      </c>
      <c r="D183" s="167" t="s">
        <v>157</v>
      </c>
      <c r="E183" s="168" t="s">
        <v>2978</v>
      </c>
      <c r="F183" s="169" t="s">
        <v>2979</v>
      </c>
      <c r="G183" s="170" t="s">
        <v>435</v>
      </c>
      <c r="H183" s="171">
        <v>0.44400000000000001</v>
      </c>
      <c r="I183" s="172"/>
      <c r="J183" s="173">
        <f>ROUND(I183*H183,2)</f>
        <v>0</v>
      </c>
      <c r="K183" s="169" t="s">
        <v>773</v>
      </c>
      <c r="L183" s="41"/>
      <c r="M183" s="174" t="s">
        <v>3</v>
      </c>
      <c r="N183" s="175" t="s">
        <v>43</v>
      </c>
      <c r="O183" s="74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78" t="s">
        <v>322</v>
      </c>
      <c r="AT183" s="178" t="s">
        <v>157</v>
      </c>
      <c r="AU183" s="178" t="s">
        <v>82</v>
      </c>
      <c r="AY183" s="21" t="s">
        <v>154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1" t="s">
        <v>80</v>
      </c>
      <c r="BK183" s="179">
        <f>ROUND(I183*H183,2)</f>
        <v>0</v>
      </c>
      <c r="BL183" s="21" t="s">
        <v>322</v>
      </c>
      <c r="BM183" s="178" t="s">
        <v>2980</v>
      </c>
    </row>
    <row r="184" s="2" customFormat="1">
      <c r="A184" s="40"/>
      <c r="B184" s="41"/>
      <c r="C184" s="40"/>
      <c r="D184" s="180" t="s">
        <v>164</v>
      </c>
      <c r="E184" s="40"/>
      <c r="F184" s="181" t="s">
        <v>2981</v>
      </c>
      <c r="G184" s="40"/>
      <c r="H184" s="40"/>
      <c r="I184" s="182"/>
      <c r="J184" s="40"/>
      <c r="K184" s="40"/>
      <c r="L184" s="41"/>
      <c r="M184" s="183"/>
      <c r="N184" s="184"/>
      <c r="O184" s="74"/>
      <c r="P184" s="74"/>
      <c r="Q184" s="74"/>
      <c r="R184" s="74"/>
      <c r="S184" s="74"/>
      <c r="T184" s="75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21" t="s">
        <v>164</v>
      </c>
      <c r="AU184" s="21" t="s">
        <v>82</v>
      </c>
    </row>
    <row r="185" s="2" customFormat="1" ht="16.5" customHeight="1">
      <c r="A185" s="40"/>
      <c r="B185" s="166"/>
      <c r="C185" s="167" t="s">
        <v>682</v>
      </c>
      <c r="D185" s="167" t="s">
        <v>157</v>
      </c>
      <c r="E185" s="168" t="s">
        <v>2982</v>
      </c>
      <c r="F185" s="169" t="s">
        <v>2983</v>
      </c>
      <c r="G185" s="170" t="s">
        <v>468</v>
      </c>
      <c r="H185" s="171">
        <v>15</v>
      </c>
      <c r="I185" s="172"/>
      <c r="J185" s="173">
        <f>ROUND(I185*H185,2)</f>
        <v>0</v>
      </c>
      <c r="K185" s="169" t="s">
        <v>3</v>
      </c>
      <c r="L185" s="41"/>
      <c r="M185" s="174" t="s">
        <v>3</v>
      </c>
      <c r="N185" s="175" t="s">
        <v>43</v>
      </c>
      <c r="O185" s="74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78" t="s">
        <v>1999</v>
      </c>
      <c r="AT185" s="178" t="s">
        <v>157</v>
      </c>
      <c r="AU185" s="178" t="s">
        <v>82</v>
      </c>
      <c r="AY185" s="21" t="s">
        <v>154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1" t="s">
        <v>80</v>
      </c>
      <c r="BK185" s="179">
        <f>ROUND(I185*H185,2)</f>
        <v>0</v>
      </c>
      <c r="BL185" s="21" t="s">
        <v>1999</v>
      </c>
      <c r="BM185" s="178" t="s">
        <v>2984</v>
      </c>
    </row>
    <row r="186" s="2" customFormat="1" ht="16.5" customHeight="1">
      <c r="A186" s="40"/>
      <c r="B186" s="166"/>
      <c r="C186" s="167" t="s">
        <v>690</v>
      </c>
      <c r="D186" s="167" t="s">
        <v>157</v>
      </c>
      <c r="E186" s="168" t="s">
        <v>2985</v>
      </c>
      <c r="F186" s="169" t="s">
        <v>2986</v>
      </c>
      <c r="G186" s="170" t="s">
        <v>468</v>
      </c>
      <c r="H186" s="171">
        <v>1</v>
      </c>
      <c r="I186" s="172"/>
      <c r="J186" s="173">
        <f>ROUND(I186*H186,2)</f>
        <v>0</v>
      </c>
      <c r="K186" s="169" t="s">
        <v>1425</v>
      </c>
      <c r="L186" s="41"/>
      <c r="M186" s="174" t="s">
        <v>3</v>
      </c>
      <c r="N186" s="175" t="s">
        <v>43</v>
      </c>
      <c r="O186" s="74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78" t="s">
        <v>1999</v>
      </c>
      <c r="AT186" s="178" t="s">
        <v>157</v>
      </c>
      <c r="AU186" s="178" t="s">
        <v>82</v>
      </c>
      <c r="AY186" s="21" t="s">
        <v>154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1" t="s">
        <v>80</v>
      </c>
      <c r="BK186" s="179">
        <f>ROUND(I186*H186,2)</f>
        <v>0</v>
      </c>
      <c r="BL186" s="21" t="s">
        <v>1999</v>
      </c>
      <c r="BM186" s="178" t="s">
        <v>2987</v>
      </c>
    </row>
    <row r="187" s="2" customFormat="1">
      <c r="A187" s="40"/>
      <c r="B187" s="41"/>
      <c r="C187" s="40"/>
      <c r="D187" s="180" t="s">
        <v>164</v>
      </c>
      <c r="E187" s="40"/>
      <c r="F187" s="181" t="s">
        <v>2988</v>
      </c>
      <c r="G187" s="40"/>
      <c r="H187" s="40"/>
      <c r="I187" s="182"/>
      <c r="J187" s="40"/>
      <c r="K187" s="40"/>
      <c r="L187" s="41"/>
      <c r="M187" s="183"/>
      <c r="N187" s="184"/>
      <c r="O187" s="74"/>
      <c r="P187" s="74"/>
      <c r="Q187" s="74"/>
      <c r="R187" s="74"/>
      <c r="S187" s="74"/>
      <c r="T187" s="75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21" t="s">
        <v>164</v>
      </c>
      <c r="AU187" s="21" t="s">
        <v>82</v>
      </c>
    </row>
    <row r="188" s="2" customFormat="1" ht="16.5" customHeight="1">
      <c r="A188" s="40"/>
      <c r="B188" s="166"/>
      <c r="C188" s="167" t="s">
        <v>701</v>
      </c>
      <c r="D188" s="167" t="s">
        <v>157</v>
      </c>
      <c r="E188" s="168" t="s">
        <v>2989</v>
      </c>
      <c r="F188" s="169" t="s">
        <v>2990</v>
      </c>
      <c r="G188" s="170" t="s">
        <v>468</v>
      </c>
      <c r="H188" s="171">
        <v>2</v>
      </c>
      <c r="I188" s="172"/>
      <c r="J188" s="173">
        <f>ROUND(I188*H188,2)</f>
        <v>0</v>
      </c>
      <c r="K188" s="169" t="s">
        <v>1425</v>
      </c>
      <c r="L188" s="41"/>
      <c r="M188" s="174" t="s">
        <v>3</v>
      </c>
      <c r="N188" s="175" t="s">
        <v>43</v>
      </c>
      <c r="O188" s="74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78" t="s">
        <v>1999</v>
      </c>
      <c r="AT188" s="178" t="s">
        <v>157</v>
      </c>
      <c r="AU188" s="178" t="s">
        <v>82</v>
      </c>
      <c r="AY188" s="21" t="s">
        <v>154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1" t="s">
        <v>80</v>
      </c>
      <c r="BK188" s="179">
        <f>ROUND(I188*H188,2)</f>
        <v>0</v>
      </c>
      <c r="BL188" s="21" t="s">
        <v>1999</v>
      </c>
      <c r="BM188" s="178" t="s">
        <v>2991</v>
      </c>
    </row>
    <row r="189" s="2" customFormat="1">
      <c r="A189" s="40"/>
      <c r="B189" s="41"/>
      <c r="C189" s="40"/>
      <c r="D189" s="180" t="s">
        <v>164</v>
      </c>
      <c r="E189" s="40"/>
      <c r="F189" s="181" t="s">
        <v>2992</v>
      </c>
      <c r="G189" s="40"/>
      <c r="H189" s="40"/>
      <c r="I189" s="182"/>
      <c r="J189" s="40"/>
      <c r="K189" s="40"/>
      <c r="L189" s="41"/>
      <c r="M189" s="183"/>
      <c r="N189" s="184"/>
      <c r="O189" s="74"/>
      <c r="P189" s="74"/>
      <c r="Q189" s="74"/>
      <c r="R189" s="74"/>
      <c r="S189" s="74"/>
      <c r="T189" s="75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21" t="s">
        <v>164</v>
      </c>
      <c r="AU189" s="21" t="s">
        <v>82</v>
      </c>
    </row>
    <row r="190" s="2" customFormat="1" ht="16.5" customHeight="1">
      <c r="A190" s="40"/>
      <c r="B190" s="166"/>
      <c r="C190" s="167" t="s">
        <v>706</v>
      </c>
      <c r="D190" s="167" t="s">
        <v>157</v>
      </c>
      <c r="E190" s="168" t="s">
        <v>2993</v>
      </c>
      <c r="F190" s="169" t="s">
        <v>2994</v>
      </c>
      <c r="G190" s="170" t="s">
        <v>468</v>
      </c>
      <c r="H190" s="171">
        <v>1</v>
      </c>
      <c r="I190" s="172"/>
      <c r="J190" s="173">
        <f>ROUND(I190*H190,2)</f>
        <v>0</v>
      </c>
      <c r="K190" s="169" t="s">
        <v>1425</v>
      </c>
      <c r="L190" s="41"/>
      <c r="M190" s="174" t="s">
        <v>3</v>
      </c>
      <c r="N190" s="175" t="s">
        <v>43</v>
      </c>
      <c r="O190" s="74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1999</v>
      </c>
      <c r="AT190" s="178" t="s">
        <v>157</v>
      </c>
      <c r="AU190" s="178" t="s">
        <v>82</v>
      </c>
      <c r="AY190" s="21" t="s">
        <v>154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1" t="s">
        <v>80</v>
      </c>
      <c r="BK190" s="179">
        <f>ROUND(I190*H190,2)</f>
        <v>0</v>
      </c>
      <c r="BL190" s="21" t="s">
        <v>1999</v>
      </c>
      <c r="BM190" s="178" t="s">
        <v>2995</v>
      </c>
    </row>
    <row r="191" s="2" customFormat="1">
      <c r="A191" s="40"/>
      <c r="B191" s="41"/>
      <c r="C191" s="40"/>
      <c r="D191" s="180" t="s">
        <v>164</v>
      </c>
      <c r="E191" s="40"/>
      <c r="F191" s="181" t="s">
        <v>2996</v>
      </c>
      <c r="G191" s="40"/>
      <c r="H191" s="40"/>
      <c r="I191" s="182"/>
      <c r="J191" s="40"/>
      <c r="K191" s="40"/>
      <c r="L191" s="41"/>
      <c r="M191" s="183"/>
      <c r="N191" s="184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164</v>
      </c>
      <c r="AU191" s="21" t="s">
        <v>82</v>
      </c>
    </row>
    <row r="192" s="12" customFormat="1" ht="22.8" customHeight="1">
      <c r="A192" s="12"/>
      <c r="B192" s="153"/>
      <c r="C192" s="12"/>
      <c r="D192" s="154" t="s">
        <v>71</v>
      </c>
      <c r="E192" s="164" t="s">
        <v>1464</v>
      </c>
      <c r="F192" s="164" t="s">
        <v>1465</v>
      </c>
      <c r="G192" s="12"/>
      <c r="H192" s="12"/>
      <c r="I192" s="156"/>
      <c r="J192" s="165">
        <f>BK192</f>
        <v>0</v>
      </c>
      <c r="K192" s="12"/>
      <c r="L192" s="153"/>
      <c r="M192" s="158"/>
      <c r="N192" s="159"/>
      <c r="O192" s="159"/>
      <c r="P192" s="160">
        <f>SUM(P193:P213)</f>
        <v>0</v>
      </c>
      <c r="Q192" s="159"/>
      <c r="R192" s="160">
        <f>SUM(R193:R213)</f>
        <v>0.022600000000000002</v>
      </c>
      <c r="S192" s="159"/>
      <c r="T192" s="161">
        <f>SUM(T193:T213)</f>
        <v>0.00040000000000000002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4" t="s">
        <v>82</v>
      </c>
      <c r="AT192" s="162" t="s">
        <v>71</v>
      </c>
      <c r="AU192" s="162" t="s">
        <v>80</v>
      </c>
      <c r="AY192" s="154" t="s">
        <v>154</v>
      </c>
      <c r="BK192" s="163">
        <f>SUM(BK193:BK213)</f>
        <v>0</v>
      </c>
    </row>
    <row r="193" s="2" customFormat="1" ht="16.5" customHeight="1">
      <c r="A193" s="40"/>
      <c r="B193" s="166"/>
      <c r="C193" s="167" t="s">
        <v>720</v>
      </c>
      <c r="D193" s="167" t="s">
        <v>157</v>
      </c>
      <c r="E193" s="168" t="s">
        <v>2997</v>
      </c>
      <c r="F193" s="169" t="s">
        <v>2998</v>
      </c>
      <c r="G193" s="170" t="s">
        <v>491</v>
      </c>
      <c r="H193" s="171">
        <v>1</v>
      </c>
      <c r="I193" s="172"/>
      <c r="J193" s="173">
        <f>ROUND(I193*H193,2)</f>
        <v>0</v>
      </c>
      <c r="K193" s="169" t="s">
        <v>3</v>
      </c>
      <c r="L193" s="41"/>
      <c r="M193" s="174" t="s">
        <v>3</v>
      </c>
      <c r="N193" s="175" t="s">
        <v>43</v>
      </c>
      <c r="O193" s="74"/>
      <c r="P193" s="176">
        <f>O193*H193</f>
        <v>0</v>
      </c>
      <c r="Q193" s="176">
        <v>0</v>
      </c>
      <c r="R193" s="176">
        <f>Q193*H193</f>
        <v>0</v>
      </c>
      <c r="S193" s="176">
        <v>0.00040000000000000002</v>
      </c>
      <c r="T193" s="177">
        <f>S193*H193</f>
        <v>0.00040000000000000002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78" t="s">
        <v>322</v>
      </c>
      <c r="AT193" s="178" t="s">
        <v>157</v>
      </c>
      <c r="AU193" s="178" t="s">
        <v>82</v>
      </c>
      <c r="AY193" s="21" t="s">
        <v>154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1" t="s">
        <v>80</v>
      </c>
      <c r="BK193" s="179">
        <f>ROUND(I193*H193,2)</f>
        <v>0</v>
      </c>
      <c r="BL193" s="21" t="s">
        <v>322</v>
      </c>
      <c r="BM193" s="178" t="s">
        <v>2999</v>
      </c>
    </row>
    <row r="194" s="2" customFormat="1" ht="24.15" customHeight="1">
      <c r="A194" s="40"/>
      <c r="B194" s="166"/>
      <c r="C194" s="167" t="s">
        <v>1132</v>
      </c>
      <c r="D194" s="167" t="s">
        <v>157</v>
      </c>
      <c r="E194" s="168" t="s">
        <v>3000</v>
      </c>
      <c r="F194" s="169" t="s">
        <v>3001</v>
      </c>
      <c r="G194" s="170" t="s">
        <v>160</v>
      </c>
      <c r="H194" s="171">
        <v>200</v>
      </c>
      <c r="I194" s="172"/>
      <c r="J194" s="173">
        <f>ROUND(I194*H194,2)</f>
        <v>0</v>
      </c>
      <c r="K194" s="169" t="s">
        <v>1425</v>
      </c>
      <c r="L194" s="41"/>
      <c r="M194" s="174" t="s">
        <v>3</v>
      </c>
      <c r="N194" s="175" t="s">
        <v>43</v>
      </c>
      <c r="O194" s="74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78" t="s">
        <v>322</v>
      </c>
      <c r="AT194" s="178" t="s">
        <v>157</v>
      </c>
      <c r="AU194" s="178" t="s">
        <v>82</v>
      </c>
      <c r="AY194" s="21" t="s">
        <v>154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1" t="s">
        <v>80</v>
      </c>
      <c r="BK194" s="179">
        <f>ROUND(I194*H194,2)</f>
        <v>0</v>
      </c>
      <c r="BL194" s="21" t="s">
        <v>322</v>
      </c>
      <c r="BM194" s="178" t="s">
        <v>3002</v>
      </c>
    </row>
    <row r="195" s="2" customFormat="1">
      <c r="A195" s="40"/>
      <c r="B195" s="41"/>
      <c r="C195" s="40"/>
      <c r="D195" s="180" t="s">
        <v>164</v>
      </c>
      <c r="E195" s="40"/>
      <c r="F195" s="181" t="s">
        <v>3003</v>
      </c>
      <c r="G195" s="40"/>
      <c r="H195" s="40"/>
      <c r="I195" s="182"/>
      <c r="J195" s="40"/>
      <c r="K195" s="40"/>
      <c r="L195" s="41"/>
      <c r="M195" s="183"/>
      <c r="N195" s="184"/>
      <c r="O195" s="74"/>
      <c r="P195" s="74"/>
      <c r="Q195" s="74"/>
      <c r="R195" s="74"/>
      <c r="S195" s="74"/>
      <c r="T195" s="75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21" t="s">
        <v>164</v>
      </c>
      <c r="AU195" s="21" t="s">
        <v>82</v>
      </c>
    </row>
    <row r="196" s="2" customFormat="1" ht="24.15" customHeight="1">
      <c r="A196" s="40"/>
      <c r="B196" s="166"/>
      <c r="C196" s="222" t="s">
        <v>1138</v>
      </c>
      <c r="D196" s="222" t="s">
        <v>817</v>
      </c>
      <c r="E196" s="223" t="s">
        <v>3004</v>
      </c>
      <c r="F196" s="224" t="s">
        <v>3005</v>
      </c>
      <c r="G196" s="225" t="s">
        <v>160</v>
      </c>
      <c r="H196" s="226">
        <v>210</v>
      </c>
      <c r="I196" s="227"/>
      <c r="J196" s="228">
        <f>ROUND(I196*H196,2)</f>
        <v>0</v>
      </c>
      <c r="K196" s="224" t="s">
        <v>161</v>
      </c>
      <c r="L196" s="229"/>
      <c r="M196" s="230" t="s">
        <v>3</v>
      </c>
      <c r="N196" s="231" t="s">
        <v>43</v>
      </c>
      <c r="O196" s="74"/>
      <c r="P196" s="176">
        <f>O196*H196</f>
        <v>0</v>
      </c>
      <c r="Q196" s="176">
        <v>4.0000000000000003E-05</v>
      </c>
      <c r="R196" s="176">
        <f>Q196*H196</f>
        <v>0.0084000000000000012</v>
      </c>
      <c r="S196" s="176">
        <v>0</v>
      </c>
      <c r="T196" s="17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78" t="s">
        <v>495</v>
      </c>
      <c r="AT196" s="178" t="s">
        <v>817</v>
      </c>
      <c r="AU196" s="178" t="s">
        <v>82</v>
      </c>
      <c r="AY196" s="21" t="s">
        <v>154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1" t="s">
        <v>80</v>
      </c>
      <c r="BK196" s="179">
        <f>ROUND(I196*H196,2)</f>
        <v>0</v>
      </c>
      <c r="BL196" s="21" t="s">
        <v>322</v>
      </c>
      <c r="BM196" s="178" t="s">
        <v>3006</v>
      </c>
    </row>
    <row r="197" s="14" customFormat="1">
      <c r="A197" s="14"/>
      <c r="B197" s="193"/>
      <c r="C197" s="14"/>
      <c r="D197" s="186" t="s">
        <v>166</v>
      </c>
      <c r="E197" s="14"/>
      <c r="F197" s="195" t="s">
        <v>3007</v>
      </c>
      <c r="G197" s="14"/>
      <c r="H197" s="196">
        <v>210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166</v>
      </c>
      <c r="AU197" s="194" t="s">
        <v>82</v>
      </c>
      <c r="AV197" s="14" t="s">
        <v>82</v>
      </c>
      <c r="AW197" s="14" t="s">
        <v>4</v>
      </c>
      <c r="AX197" s="14" t="s">
        <v>80</v>
      </c>
      <c r="AY197" s="194" t="s">
        <v>154</v>
      </c>
    </row>
    <row r="198" s="2" customFormat="1" ht="24.15" customHeight="1">
      <c r="A198" s="40"/>
      <c r="B198" s="166"/>
      <c r="C198" s="167" t="s">
        <v>1145</v>
      </c>
      <c r="D198" s="167" t="s">
        <v>157</v>
      </c>
      <c r="E198" s="168" t="s">
        <v>3008</v>
      </c>
      <c r="F198" s="169" t="s">
        <v>3009</v>
      </c>
      <c r="G198" s="170" t="s">
        <v>317</v>
      </c>
      <c r="H198" s="171">
        <v>10</v>
      </c>
      <c r="I198" s="172"/>
      <c r="J198" s="173">
        <f>ROUND(I198*H198,2)</f>
        <v>0</v>
      </c>
      <c r="K198" s="169" t="s">
        <v>161</v>
      </c>
      <c r="L198" s="41"/>
      <c r="M198" s="174" t="s">
        <v>3</v>
      </c>
      <c r="N198" s="175" t="s">
        <v>43</v>
      </c>
      <c r="O198" s="74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78" t="s">
        <v>322</v>
      </c>
      <c r="AT198" s="178" t="s">
        <v>157</v>
      </c>
      <c r="AU198" s="178" t="s">
        <v>82</v>
      </c>
      <c r="AY198" s="21" t="s">
        <v>154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1" t="s">
        <v>80</v>
      </c>
      <c r="BK198" s="179">
        <f>ROUND(I198*H198,2)</f>
        <v>0</v>
      </c>
      <c r="BL198" s="21" t="s">
        <v>322</v>
      </c>
      <c r="BM198" s="178" t="s">
        <v>3010</v>
      </c>
    </row>
    <row r="199" s="2" customFormat="1">
      <c r="A199" s="40"/>
      <c r="B199" s="41"/>
      <c r="C199" s="40"/>
      <c r="D199" s="180" t="s">
        <v>164</v>
      </c>
      <c r="E199" s="40"/>
      <c r="F199" s="181" t="s">
        <v>3011</v>
      </c>
      <c r="G199" s="40"/>
      <c r="H199" s="40"/>
      <c r="I199" s="182"/>
      <c r="J199" s="40"/>
      <c r="K199" s="40"/>
      <c r="L199" s="41"/>
      <c r="M199" s="183"/>
      <c r="N199" s="184"/>
      <c r="O199" s="74"/>
      <c r="P199" s="74"/>
      <c r="Q199" s="74"/>
      <c r="R199" s="74"/>
      <c r="S199" s="74"/>
      <c r="T199" s="75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21" t="s">
        <v>164</v>
      </c>
      <c r="AU199" s="21" t="s">
        <v>82</v>
      </c>
    </row>
    <row r="200" s="2" customFormat="1" ht="24.15" customHeight="1">
      <c r="A200" s="40"/>
      <c r="B200" s="166"/>
      <c r="C200" s="222" t="s">
        <v>1151</v>
      </c>
      <c r="D200" s="222" t="s">
        <v>817</v>
      </c>
      <c r="E200" s="223" t="s">
        <v>3012</v>
      </c>
      <c r="F200" s="224" t="s">
        <v>3013</v>
      </c>
      <c r="G200" s="225" t="s">
        <v>317</v>
      </c>
      <c r="H200" s="226">
        <v>10</v>
      </c>
      <c r="I200" s="227"/>
      <c r="J200" s="228">
        <f>ROUND(I200*H200,2)</f>
        <v>0</v>
      </c>
      <c r="K200" s="224" t="s">
        <v>161</v>
      </c>
      <c r="L200" s="229"/>
      <c r="M200" s="230" t="s">
        <v>3</v>
      </c>
      <c r="N200" s="231" t="s">
        <v>43</v>
      </c>
      <c r="O200" s="74"/>
      <c r="P200" s="176">
        <f>O200*H200</f>
        <v>0</v>
      </c>
      <c r="Q200" s="176">
        <v>4.0000000000000003E-05</v>
      </c>
      <c r="R200" s="176">
        <f>Q200*H200</f>
        <v>0.00040000000000000002</v>
      </c>
      <c r="S200" s="176">
        <v>0</v>
      </c>
      <c r="T200" s="17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78" t="s">
        <v>495</v>
      </c>
      <c r="AT200" s="178" t="s">
        <v>817</v>
      </c>
      <c r="AU200" s="178" t="s">
        <v>82</v>
      </c>
      <c r="AY200" s="21" t="s">
        <v>154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1" t="s">
        <v>80</v>
      </c>
      <c r="BK200" s="179">
        <f>ROUND(I200*H200,2)</f>
        <v>0</v>
      </c>
      <c r="BL200" s="21" t="s">
        <v>322</v>
      </c>
      <c r="BM200" s="178" t="s">
        <v>3014</v>
      </c>
    </row>
    <row r="201" s="2" customFormat="1" ht="24.15" customHeight="1">
      <c r="A201" s="40"/>
      <c r="B201" s="166"/>
      <c r="C201" s="167" t="s">
        <v>1156</v>
      </c>
      <c r="D201" s="167" t="s">
        <v>157</v>
      </c>
      <c r="E201" s="168" t="s">
        <v>3015</v>
      </c>
      <c r="F201" s="169" t="s">
        <v>3016</v>
      </c>
      <c r="G201" s="170" t="s">
        <v>160</v>
      </c>
      <c r="H201" s="171">
        <v>300</v>
      </c>
      <c r="I201" s="172"/>
      <c r="J201" s="173">
        <f>ROUND(I201*H201,2)</f>
        <v>0</v>
      </c>
      <c r="K201" s="169" t="s">
        <v>161</v>
      </c>
      <c r="L201" s="41"/>
      <c r="M201" s="174" t="s">
        <v>3</v>
      </c>
      <c r="N201" s="175" t="s">
        <v>43</v>
      </c>
      <c r="O201" s="74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78" t="s">
        <v>322</v>
      </c>
      <c r="AT201" s="178" t="s">
        <v>157</v>
      </c>
      <c r="AU201" s="178" t="s">
        <v>82</v>
      </c>
      <c r="AY201" s="21" t="s">
        <v>154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1" t="s">
        <v>80</v>
      </c>
      <c r="BK201" s="179">
        <f>ROUND(I201*H201,2)</f>
        <v>0</v>
      </c>
      <c r="BL201" s="21" t="s">
        <v>322</v>
      </c>
      <c r="BM201" s="178" t="s">
        <v>3017</v>
      </c>
    </row>
    <row r="202" s="2" customFormat="1">
      <c r="A202" s="40"/>
      <c r="B202" s="41"/>
      <c r="C202" s="40"/>
      <c r="D202" s="180" t="s">
        <v>164</v>
      </c>
      <c r="E202" s="40"/>
      <c r="F202" s="181" t="s">
        <v>3018</v>
      </c>
      <c r="G202" s="40"/>
      <c r="H202" s="40"/>
      <c r="I202" s="182"/>
      <c r="J202" s="40"/>
      <c r="K202" s="40"/>
      <c r="L202" s="41"/>
      <c r="M202" s="183"/>
      <c r="N202" s="184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1" t="s">
        <v>164</v>
      </c>
      <c r="AU202" s="21" t="s">
        <v>82</v>
      </c>
    </row>
    <row r="203" s="2" customFormat="1" ht="24.15" customHeight="1">
      <c r="A203" s="40"/>
      <c r="B203" s="166"/>
      <c r="C203" s="222" t="s">
        <v>1161</v>
      </c>
      <c r="D203" s="222" t="s">
        <v>817</v>
      </c>
      <c r="E203" s="223" t="s">
        <v>3019</v>
      </c>
      <c r="F203" s="224" t="s">
        <v>3020</v>
      </c>
      <c r="G203" s="225" t="s">
        <v>160</v>
      </c>
      <c r="H203" s="226">
        <v>360</v>
      </c>
      <c r="I203" s="227"/>
      <c r="J203" s="228">
        <f>ROUND(I203*H203,2)</f>
        <v>0</v>
      </c>
      <c r="K203" s="224" t="s">
        <v>161</v>
      </c>
      <c r="L203" s="229"/>
      <c r="M203" s="230" t="s">
        <v>3</v>
      </c>
      <c r="N203" s="231" t="s">
        <v>43</v>
      </c>
      <c r="O203" s="74"/>
      <c r="P203" s="176">
        <f>O203*H203</f>
        <v>0</v>
      </c>
      <c r="Q203" s="176">
        <v>3.0000000000000001E-05</v>
      </c>
      <c r="R203" s="176">
        <f>Q203*H203</f>
        <v>0.010800000000000001</v>
      </c>
      <c r="S203" s="176">
        <v>0</v>
      </c>
      <c r="T203" s="17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78" t="s">
        <v>495</v>
      </c>
      <c r="AT203" s="178" t="s">
        <v>817</v>
      </c>
      <c r="AU203" s="178" t="s">
        <v>82</v>
      </c>
      <c r="AY203" s="21" t="s">
        <v>154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1" t="s">
        <v>80</v>
      </c>
      <c r="BK203" s="179">
        <f>ROUND(I203*H203,2)</f>
        <v>0</v>
      </c>
      <c r="BL203" s="21" t="s">
        <v>322</v>
      </c>
      <c r="BM203" s="178" t="s">
        <v>3021</v>
      </c>
    </row>
    <row r="204" s="14" customFormat="1">
      <c r="A204" s="14"/>
      <c r="B204" s="193"/>
      <c r="C204" s="14"/>
      <c r="D204" s="186" t="s">
        <v>166</v>
      </c>
      <c r="E204" s="14"/>
      <c r="F204" s="195" t="s">
        <v>3022</v>
      </c>
      <c r="G204" s="14"/>
      <c r="H204" s="196">
        <v>360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166</v>
      </c>
      <c r="AU204" s="194" t="s">
        <v>82</v>
      </c>
      <c r="AV204" s="14" t="s">
        <v>82</v>
      </c>
      <c r="AW204" s="14" t="s">
        <v>4</v>
      </c>
      <c r="AX204" s="14" t="s">
        <v>80</v>
      </c>
      <c r="AY204" s="194" t="s">
        <v>154</v>
      </c>
    </row>
    <row r="205" s="2" customFormat="1" ht="24.15" customHeight="1">
      <c r="A205" s="40"/>
      <c r="B205" s="166"/>
      <c r="C205" s="167" t="s">
        <v>1167</v>
      </c>
      <c r="D205" s="167" t="s">
        <v>157</v>
      </c>
      <c r="E205" s="168" t="s">
        <v>3023</v>
      </c>
      <c r="F205" s="169" t="s">
        <v>3024</v>
      </c>
      <c r="G205" s="170" t="s">
        <v>317</v>
      </c>
      <c r="H205" s="171">
        <v>40</v>
      </c>
      <c r="I205" s="172"/>
      <c r="J205" s="173">
        <f>ROUND(I205*H205,2)</f>
        <v>0</v>
      </c>
      <c r="K205" s="169" t="s">
        <v>161</v>
      </c>
      <c r="L205" s="41"/>
      <c r="M205" s="174" t="s">
        <v>3</v>
      </c>
      <c r="N205" s="175" t="s">
        <v>43</v>
      </c>
      <c r="O205" s="74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322</v>
      </c>
      <c r="AT205" s="178" t="s">
        <v>157</v>
      </c>
      <c r="AU205" s="178" t="s">
        <v>82</v>
      </c>
      <c r="AY205" s="21" t="s">
        <v>154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1" t="s">
        <v>80</v>
      </c>
      <c r="BK205" s="179">
        <f>ROUND(I205*H205,2)</f>
        <v>0</v>
      </c>
      <c r="BL205" s="21" t="s">
        <v>322</v>
      </c>
      <c r="BM205" s="178" t="s">
        <v>3025</v>
      </c>
    </row>
    <row r="206" s="2" customFormat="1">
      <c r="A206" s="40"/>
      <c r="B206" s="41"/>
      <c r="C206" s="40"/>
      <c r="D206" s="180" t="s">
        <v>164</v>
      </c>
      <c r="E206" s="40"/>
      <c r="F206" s="181" t="s">
        <v>3026</v>
      </c>
      <c r="G206" s="40"/>
      <c r="H206" s="40"/>
      <c r="I206" s="182"/>
      <c r="J206" s="40"/>
      <c r="K206" s="40"/>
      <c r="L206" s="41"/>
      <c r="M206" s="183"/>
      <c r="N206" s="184"/>
      <c r="O206" s="74"/>
      <c r="P206" s="74"/>
      <c r="Q206" s="74"/>
      <c r="R206" s="74"/>
      <c r="S206" s="74"/>
      <c r="T206" s="7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21" t="s">
        <v>164</v>
      </c>
      <c r="AU206" s="21" t="s">
        <v>82</v>
      </c>
    </row>
    <row r="207" s="2" customFormat="1" ht="24.15" customHeight="1">
      <c r="A207" s="40"/>
      <c r="B207" s="166"/>
      <c r="C207" s="222" t="s">
        <v>1244</v>
      </c>
      <c r="D207" s="222" t="s">
        <v>817</v>
      </c>
      <c r="E207" s="223" t="s">
        <v>3027</v>
      </c>
      <c r="F207" s="224" t="s">
        <v>3028</v>
      </c>
      <c r="G207" s="225" t="s">
        <v>317</v>
      </c>
      <c r="H207" s="226">
        <v>40</v>
      </c>
      <c r="I207" s="227"/>
      <c r="J207" s="228">
        <f>ROUND(I207*H207,2)</f>
        <v>0</v>
      </c>
      <c r="K207" s="224" t="s">
        <v>161</v>
      </c>
      <c r="L207" s="229"/>
      <c r="M207" s="230" t="s">
        <v>3</v>
      </c>
      <c r="N207" s="231" t="s">
        <v>43</v>
      </c>
      <c r="O207" s="74"/>
      <c r="P207" s="176">
        <f>O207*H207</f>
        <v>0</v>
      </c>
      <c r="Q207" s="176">
        <v>5.0000000000000002E-05</v>
      </c>
      <c r="R207" s="176">
        <f>Q207*H207</f>
        <v>0.002</v>
      </c>
      <c r="S207" s="176">
        <v>0</v>
      </c>
      <c r="T207" s="17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78" t="s">
        <v>495</v>
      </c>
      <c r="AT207" s="178" t="s">
        <v>817</v>
      </c>
      <c r="AU207" s="178" t="s">
        <v>82</v>
      </c>
      <c r="AY207" s="21" t="s">
        <v>154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1" t="s">
        <v>80</v>
      </c>
      <c r="BK207" s="179">
        <f>ROUND(I207*H207,2)</f>
        <v>0</v>
      </c>
      <c r="BL207" s="21" t="s">
        <v>322</v>
      </c>
      <c r="BM207" s="178" t="s">
        <v>3029</v>
      </c>
    </row>
    <row r="208" s="2" customFormat="1" ht="16.5" customHeight="1">
      <c r="A208" s="40"/>
      <c r="B208" s="166"/>
      <c r="C208" s="167" t="s">
        <v>1251</v>
      </c>
      <c r="D208" s="167" t="s">
        <v>157</v>
      </c>
      <c r="E208" s="168" t="s">
        <v>3030</v>
      </c>
      <c r="F208" s="169" t="s">
        <v>3031</v>
      </c>
      <c r="G208" s="170" t="s">
        <v>3032</v>
      </c>
      <c r="H208" s="171">
        <v>1</v>
      </c>
      <c r="I208" s="172"/>
      <c r="J208" s="173">
        <f>ROUND(I208*H208,2)</f>
        <v>0</v>
      </c>
      <c r="K208" s="169" t="s">
        <v>3</v>
      </c>
      <c r="L208" s="41"/>
      <c r="M208" s="174" t="s">
        <v>3</v>
      </c>
      <c r="N208" s="175" t="s">
        <v>43</v>
      </c>
      <c r="O208" s="74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162</v>
      </c>
      <c r="AT208" s="178" t="s">
        <v>157</v>
      </c>
      <c r="AU208" s="178" t="s">
        <v>82</v>
      </c>
      <c r="AY208" s="21" t="s">
        <v>154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1" t="s">
        <v>80</v>
      </c>
      <c r="BK208" s="179">
        <f>ROUND(I208*H208,2)</f>
        <v>0</v>
      </c>
      <c r="BL208" s="21" t="s">
        <v>162</v>
      </c>
      <c r="BM208" s="178" t="s">
        <v>3033</v>
      </c>
    </row>
    <row r="209" s="2" customFormat="1" ht="37.8" customHeight="1">
      <c r="A209" s="40"/>
      <c r="B209" s="166"/>
      <c r="C209" s="167" t="s">
        <v>1269</v>
      </c>
      <c r="D209" s="167" t="s">
        <v>157</v>
      </c>
      <c r="E209" s="168" t="s">
        <v>3034</v>
      </c>
      <c r="F209" s="169" t="s">
        <v>3035</v>
      </c>
      <c r="G209" s="170" t="s">
        <v>317</v>
      </c>
      <c r="H209" s="171">
        <v>10</v>
      </c>
      <c r="I209" s="172"/>
      <c r="J209" s="173">
        <f>ROUND(I209*H209,2)</f>
        <v>0</v>
      </c>
      <c r="K209" s="169" t="s">
        <v>161</v>
      </c>
      <c r="L209" s="41"/>
      <c r="M209" s="174" t="s">
        <v>3</v>
      </c>
      <c r="N209" s="175" t="s">
        <v>43</v>
      </c>
      <c r="O209" s="74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78" t="s">
        <v>322</v>
      </c>
      <c r="AT209" s="178" t="s">
        <v>157</v>
      </c>
      <c r="AU209" s="178" t="s">
        <v>82</v>
      </c>
      <c r="AY209" s="21" t="s">
        <v>154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1" t="s">
        <v>80</v>
      </c>
      <c r="BK209" s="179">
        <f>ROUND(I209*H209,2)</f>
        <v>0</v>
      </c>
      <c r="BL209" s="21" t="s">
        <v>322</v>
      </c>
      <c r="BM209" s="178" t="s">
        <v>3036</v>
      </c>
    </row>
    <row r="210" s="2" customFormat="1">
      <c r="A210" s="40"/>
      <c r="B210" s="41"/>
      <c r="C210" s="40"/>
      <c r="D210" s="180" t="s">
        <v>164</v>
      </c>
      <c r="E210" s="40"/>
      <c r="F210" s="181" t="s">
        <v>3037</v>
      </c>
      <c r="G210" s="40"/>
      <c r="H210" s="40"/>
      <c r="I210" s="182"/>
      <c r="J210" s="40"/>
      <c r="K210" s="40"/>
      <c r="L210" s="41"/>
      <c r="M210" s="183"/>
      <c r="N210" s="184"/>
      <c r="O210" s="74"/>
      <c r="P210" s="74"/>
      <c r="Q210" s="74"/>
      <c r="R210" s="74"/>
      <c r="S210" s="74"/>
      <c r="T210" s="75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21" t="s">
        <v>164</v>
      </c>
      <c r="AU210" s="21" t="s">
        <v>82</v>
      </c>
    </row>
    <row r="211" s="2" customFormat="1" ht="24.15" customHeight="1">
      <c r="A211" s="40"/>
      <c r="B211" s="166"/>
      <c r="C211" s="222" t="s">
        <v>1286</v>
      </c>
      <c r="D211" s="222" t="s">
        <v>817</v>
      </c>
      <c r="E211" s="223" t="s">
        <v>3038</v>
      </c>
      <c r="F211" s="224" t="s">
        <v>3039</v>
      </c>
      <c r="G211" s="225" t="s">
        <v>317</v>
      </c>
      <c r="H211" s="226">
        <v>10</v>
      </c>
      <c r="I211" s="227"/>
      <c r="J211" s="228">
        <f>ROUND(I211*H211,2)</f>
        <v>0</v>
      </c>
      <c r="K211" s="224" t="s">
        <v>161</v>
      </c>
      <c r="L211" s="229"/>
      <c r="M211" s="230" t="s">
        <v>3</v>
      </c>
      <c r="N211" s="231" t="s">
        <v>43</v>
      </c>
      <c r="O211" s="74"/>
      <c r="P211" s="176">
        <f>O211*H211</f>
        <v>0</v>
      </c>
      <c r="Q211" s="176">
        <v>0.00010000000000000001</v>
      </c>
      <c r="R211" s="176">
        <f>Q211*H211</f>
        <v>0.001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214</v>
      </c>
      <c r="AT211" s="178" t="s">
        <v>817</v>
      </c>
      <c r="AU211" s="178" t="s">
        <v>82</v>
      </c>
      <c r="AY211" s="21" t="s">
        <v>154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1" t="s">
        <v>80</v>
      </c>
      <c r="BK211" s="179">
        <f>ROUND(I211*H211,2)</f>
        <v>0</v>
      </c>
      <c r="BL211" s="21" t="s">
        <v>162</v>
      </c>
      <c r="BM211" s="178" t="s">
        <v>3040</v>
      </c>
    </row>
    <row r="212" s="2" customFormat="1" ht="44.25" customHeight="1">
      <c r="A212" s="40"/>
      <c r="B212" s="166"/>
      <c r="C212" s="167" t="s">
        <v>1294</v>
      </c>
      <c r="D212" s="167" t="s">
        <v>157</v>
      </c>
      <c r="E212" s="168" t="s">
        <v>3041</v>
      </c>
      <c r="F212" s="169" t="s">
        <v>3042</v>
      </c>
      <c r="G212" s="170" t="s">
        <v>435</v>
      </c>
      <c r="H212" s="171">
        <v>0.021999999999999999</v>
      </c>
      <c r="I212" s="172"/>
      <c r="J212" s="173">
        <f>ROUND(I212*H212,2)</f>
        <v>0</v>
      </c>
      <c r="K212" s="169" t="s">
        <v>2524</v>
      </c>
      <c r="L212" s="41"/>
      <c r="M212" s="174" t="s">
        <v>3</v>
      </c>
      <c r="N212" s="175" t="s">
        <v>43</v>
      </c>
      <c r="O212" s="74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8" t="s">
        <v>322</v>
      </c>
      <c r="AT212" s="178" t="s">
        <v>157</v>
      </c>
      <c r="AU212" s="178" t="s">
        <v>82</v>
      </c>
      <c r="AY212" s="21" t="s">
        <v>154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1" t="s">
        <v>80</v>
      </c>
      <c r="BK212" s="179">
        <f>ROUND(I212*H212,2)</f>
        <v>0</v>
      </c>
      <c r="BL212" s="21" t="s">
        <v>322</v>
      </c>
      <c r="BM212" s="178" t="s">
        <v>3043</v>
      </c>
    </row>
    <row r="213" s="2" customFormat="1">
      <c r="A213" s="40"/>
      <c r="B213" s="41"/>
      <c r="C213" s="40"/>
      <c r="D213" s="180" t="s">
        <v>164</v>
      </c>
      <c r="E213" s="40"/>
      <c r="F213" s="181" t="s">
        <v>3044</v>
      </c>
      <c r="G213" s="40"/>
      <c r="H213" s="40"/>
      <c r="I213" s="182"/>
      <c r="J213" s="40"/>
      <c r="K213" s="40"/>
      <c r="L213" s="41"/>
      <c r="M213" s="183"/>
      <c r="N213" s="184"/>
      <c r="O213" s="74"/>
      <c r="P213" s="74"/>
      <c r="Q213" s="74"/>
      <c r="R213" s="74"/>
      <c r="S213" s="74"/>
      <c r="T213" s="75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21" t="s">
        <v>164</v>
      </c>
      <c r="AU213" s="21" t="s">
        <v>82</v>
      </c>
    </row>
    <row r="214" s="12" customFormat="1" ht="22.8" customHeight="1">
      <c r="A214" s="12"/>
      <c r="B214" s="153"/>
      <c r="C214" s="12"/>
      <c r="D214" s="154" t="s">
        <v>71</v>
      </c>
      <c r="E214" s="164" t="s">
        <v>3045</v>
      </c>
      <c r="F214" s="164" t="s">
        <v>3046</v>
      </c>
      <c r="G214" s="12"/>
      <c r="H214" s="12"/>
      <c r="I214" s="156"/>
      <c r="J214" s="165">
        <f>BK214</f>
        <v>0</v>
      </c>
      <c r="K214" s="12"/>
      <c r="L214" s="153"/>
      <c r="M214" s="158"/>
      <c r="N214" s="159"/>
      <c r="O214" s="159"/>
      <c r="P214" s="160">
        <f>SUM(P215:P236)</f>
        <v>0</v>
      </c>
      <c r="Q214" s="159"/>
      <c r="R214" s="160">
        <f>SUM(R215:R236)</f>
        <v>0.052537</v>
      </c>
      <c r="S214" s="159"/>
      <c r="T214" s="161">
        <f>SUM(T215:T236)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4" t="s">
        <v>82</v>
      </c>
      <c r="AT214" s="162" t="s">
        <v>71</v>
      </c>
      <c r="AU214" s="162" t="s">
        <v>80</v>
      </c>
      <c r="AY214" s="154" t="s">
        <v>154</v>
      </c>
      <c r="BK214" s="163">
        <f>SUM(BK215:BK236)</f>
        <v>0</v>
      </c>
    </row>
    <row r="215" s="2" customFormat="1" ht="44.25" customHeight="1">
      <c r="A215" s="40"/>
      <c r="B215" s="166"/>
      <c r="C215" s="167" t="s">
        <v>1304</v>
      </c>
      <c r="D215" s="167" t="s">
        <v>157</v>
      </c>
      <c r="E215" s="168" t="s">
        <v>3047</v>
      </c>
      <c r="F215" s="169" t="s">
        <v>3048</v>
      </c>
      <c r="G215" s="170" t="s">
        <v>160</v>
      </c>
      <c r="H215" s="171">
        <v>40</v>
      </c>
      <c r="I215" s="172"/>
      <c r="J215" s="173">
        <f>ROUND(I215*H215,2)</f>
        <v>0</v>
      </c>
      <c r="K215" s="169" t="s">
        <v>161</v>
      </c>
      <c r="L215" s="41"/>
      <c r="M215" s="174" t="s">
        <v>3</v>
      </c>
      <c r="N215" s="175" t="s">
        <v>43</v>
      </c>
      <c r="O215" s="74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78" t="s">
        <v>1151</v>
      </c>
      <c r="AT215" s="178" t="s">
        <v>157</v>
      </c>
      <c r="AU215" s="178" t="s">
        <v>82</v>
      </c>
      <c r="AY215" s="21" t="s">
        <v>154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1" t="s">
        <v>80</v>
      </c>
      <c r="BK215" s="179">
        <f>ROUND(I215*H215,2)</f>
        <v>0</v>
      </c>
      <c r="BL215" s="21" t="s">
        <v>1151</v>
      </c>
      <c r="BM215" s="178" t="s">
        <v>3049</v>
      </c>
    </row>
    <row r="216" s="2" customFormat="1">
      <c r="A216" s="40"/>
      <c r="B216" s="41"/>
      <c r="C216" s="40"/>
      <c r="D216" s="180" t="s">
        <v>164</v>
      </c>
      <c r="E216" s="40"/>
      <c r="F216" s="181" t="s">
        <v>3050</v>
      </c>
      <c r="G216" s="40"/>
      <c r="H216" s="40"/>
      <c r="I216" s="182"/>
      <c r="J216" s="40"/>
      <c r="K216" s="40"/>
      <c r="L216" s="41"/>
      <c r="M216" s="183"/>
      <c r="N216" s="184"/>
      <c r="O216" s="74"/>
      <c r="P216" s="74"/>
      <c r="Q216" s="74"/>
      <c r="R216" s="74"/>
      <c r="S216" s="74"/>
      <c r="T216" s="75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21" t="s">
        <v>164</v>
      </c>
      <c r="AU216" s="21" t="s">
        <v>82</v>
      </c>
    </row>
    <row r="217" s="2" customFormat="1" ht="16.5" customHeight="1">
      <c r="A217" s="40"/>
      <c r="B217" s="166"/>
      <c r="C217" s="222" t="s">
        <v>1312</v>
      </c>
      <c r="D217" s="222" t="s">
        <v>817</v>
      </c>
      <c r="E217" s="223" t="s">
        <v>3051</v>
      </c>
      <c r="F217" s="224" t="s">
        <v>3052</v>
      </c>
      <c r="G217" s="225" t="s">
        <v>3053</v>
      </c>
      <c r="H217" s="226">
        <v>41.905000000000001</v>
      </c>
      <c r="I217" s="227"/>
      <c r="J217" s="228">
        <f>ROUND(I217*H217,2)</f>
        <v>0</v>
      </c>
      <c r="K217" s="224" t="s">
        <v>161</v>
      </c>
      <c r="L217" s="229"/>
      <c r="M217" s="230" t="s">
        <v>3</v>
      </c>
      <c r="N217" s="231" t="s">
        <v>43</v>
      </c>
      <c r="O217" s="74"/>
      <c r="P217" s="176">
        <f>O217*H217</f>
        <v>0</v>
      </c>
      <c r="Q217" s="176">
        <v>0.001</v>
      </c>
      <c r="R217" s="176">
        <f>Q217*H217</f>
        <v>0.041905000000000005</v>
      </c>
      <c r="S217" s="176">
        <v>0</v>
      </c>
      <c r="T217" s="17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8" t="s">
        <v>1621</v>
      </c>
      <c r="AT217" s="178" t="s">
        <v>817</v>
      </c>
      <c r="AU217" s="178" t="s">
        <v>82</v>
      </c>
      <c r="AY217" s="21" t="s">
        <v>154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1" t="s">
        <v>80</v>
      </c>
      <c r="BK217" s="179">
        <f>ROUND(I217*H217,2)</f>
        <v>0</v>
      </c>
      <c r="BL217" s="21" t="s">
        <v>1621</v>
      </c>
      <c r="BM217" s="178" t="s">
        <v>3054</v>
      </c>
    </row>
    <row r="218" s="14" customFormat="1">
      <c r="A218" s="14"/>
      <c r="B218" s="193"/>
      <c r="C218" s="14"/>
      <c r="D218" s="186" t="s">
        <v>166</v>
      </c>
      <c r="E218" s="194" t="s">
        <v>3</v>
      </c>
      <c r="F218" s="195" t="s">
        <v>3055</v>
      </c>
      <c r="G218" s="14"/>
      <c r="H218" s="196">
        <v>41.905000000000001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166</v>
      </c>
      <c r="AU218" s="194" t="s">
        <v>82</v>
      </c>
      <c r="AV218" s="14" t="s">
        <v>82</v>
      </c>
      <c r="AW218" s="14" t="s">
        <v>34</v>
      </c>
      <c r="AX218" s="14" t="s">
        <v>72</v>
      </c>
      <c r="AY218" s="194" t="s">
        <v>154</v>
      </c>
    </row>
    <row r="219" s="15" customFormat="1">
      <c r="A219" s="15"/>
      <c r="B219" s="201"/>
      <c r="C219" s="15"/>
      <c r="D219" s="186" t="s">
        <v>166</v>
      </c>
      <c r="E219" s="202" t="s">
        <v>3</v>
      </c>
      <c r="F219" s="203" t="s">
        <v>171</v>
      </c>
      <c r="G219" s="15"/>
      <c r="H219" s="204">
        <v>41.905000000000001</v>
      </c>
      <c r="I219" s="205"/>
      <c r="J219" s="15"/>
      <c r="K219" s="15"/>
      <c r="L219" s="201"/>
      <c r="M219" s="206"/>
      <c r="N219" s="207"/>
      <c r="O219" s="207"/>
      <c r="P219" s="207"/>
      <c r="Q219" s="207"/>
      <c r="R219" s="207"/>
      <c r="S219" s="207"/>
      <c r="T219" s="20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2" t="s">
        <v>166</v>
      </c>
      <c r="AU219" s="202" t="s">
        <v>82</v>
      </c>
      <c r="AV219" s="15" t="s">
        <v>162</v>
      </c>
      <c r="AW219" s="15" t="s">
        <v>34</v>
      </c>
      <c r="AX219" s="15" t="s">
        <v>80</v>
      </c>
      <c r="AY219" s="202" t="s">
        <v>154</v>
      </c>
    </row>
    <row r="220" s="2" customFormat="1" ht="24.15" customHeight="1">
      <c r="A220" s="40"/>
      <c r="B220" s="166"/>
      <c r="C220" s="167" t="s">
        <v>1318</v>
      </c>
      <c r="D220" s="167" t="s">
        <v>157</v>
      </c>
      <c r="E220" s="168" t="s">
        <v>3056</v>
      </c>
      <c r="F220" s="169" t="s">
        <v>3057</v>
      </c>
      <c r="G220" s="170" t="s">
        <v>160</v>
      </c>
      <c r="H220" s="171">
        <v>6</v>
      </c>
      <c r="I220" s="172"/>
      <c r="J220" s="173">
        <f>ROUND(I220*H220,2)</f>
        <v>0</v>
      </c>
      <c r="K220" s="169" t="s">
        <v>161</v>
      </c>
      <c r="L220" s="41"/>
      <c r="M220" s="174" t="s">
        <v>3</v>
      </c>
      <c r="N220" s="175" t="s">
        <v>43</v>
      </c>
      <c r="O220" s="74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1151</v>
      </c>
      <c r="AT220" s="178" t="s">
        <v>157</v>
      </c>
      <c r="AU220" s="178" t="s">
        <v>82</v>
      </c>
      <c r="AY220" s="21" t="s">
        <v>154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1" t="s">
        <v>80</v>
      </c>
      <c r="BK220" s="179">
        <f>ROUND(I220*H220,2)</f>
        <v>0</v>
      </c>
      <c r="BL220" s="21" t="s">
        <v>1151</v>
      </c>
      <c r="BM220" s="178" t="s">
        <v>3058</v>
      </c>
    </row>
    <row r="221" s="2" customFormat="1">
      <c r="A221" s="40"/>
      <c r="B221" s="41"/>
      <c r="C221" s="40"/>
      <c r="D221" s="180" t="s">
        <v>164</v>
      </c>
      <c r="E221" s="40"/>
      <c r="F221" s="181" t="s">
        <v>3059</v>
      </c>
      <c r="G221" s="40"/>
      <c r="H221" s="40"/>
      <c r="I221" s="182"/>
      <c r="J221" s="40"/>
      <c r="K221" s="40"/>
      <c r="L221" s="41"/>
      <c r="M221" s="183"/>
      <c r="N221" s="184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1" t="s">
        <v>164</v>
      </c>
      <c r="AU221" s="21" t="s">
        <v>82</v>
      </c>
    </row>
    <row r="222" s="2" customFormat="1" ht="16.5" customHeight="1">
      <c r="A222" s="40"/>
      <c r="B222" s="166"/>
      <c r="C222" s="222" t="s">
        <v>1322</v>
      </c>
      <c r="D222" s="222" t="s">
        <v>817</v>
      </c>
      <c r="E222" s="223" t="s">
        <v>3060</v>
      </c>
      <c r="F222" s="224" t="s">
        <v>3061</v>
      </c>
      <c r="G222" s="225" t="s">
        <v>3053</v>
      </c>
      <c r="H222" s="226">
        <v>4.0919999999999996</v>
      </c>
      <c r="I222" s="227"/>
      <c r="J222" s="228">
        <f>ROUND(I222*H222,2)</f>
        <v>0</v>
      </c>
      <c r="K222" s="224" t="s">
        <v>161</v>
      </c>
      <c r="L222" s="229"/>
      <c r="M222" s="230" t="s">
        <v>3</v>
      </c>
      <c r="N222" s="231" t="s">
        <v>43</v>
      </c>
      <c r="O222" s="74"/>
      <c r="P222" s="176">
        <f>O222*H222</f>
        <v>0</v>
      </c>
      <c r="Q222" s="176">
        <v>0.001</v>
      </c>
      <c r="R222" s="176">
        <f>Q222*H222</f>
        <v>0.0040920000000000002</v>
      </c>
      <c r="S222" s="176">
        <v>0</v>
      </c>
      <c r="T222" s="17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78" t="s">
        <v>1621</v>
      </c>
      <c r="AT222" s="178" t="s">
        <v>817</v>
      </c>
      <c r="AU222" s="178" t="s">
        <v>82</v>
      </c>
      <c r="AY222" s="21" t="s">
        <v>154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1" t="s">
        <v>80</v>
      </c>
      <c r="BK222" s="179">
        <f>ROUND(I222*H222,2)</f>
        <v>0</v>
      </c>
      <c r="BL222" s="21" t="s">
        <v>1621</v>
      </c>
      <c r="BM222" s="178" t="s">
        <v>3062</v>
      </c>
    </row>
    <row r="223" s="14" customFormat="1">
      <c r="A223" s="14"/>
      <c r="B223" s="193"/>
      <c r="C223" s="14"/>
      <c r="D223" s="186" t="s">
        <v>166</v>
      </c>
      <c r="E223" s="194" t="s">
        <v>3</v>
      </c>
      <c r="F223" s="195" t="s">
        <v>3063</v>
      </c>
      <c r="G223" s="14"/>
      <c r="H223" s="196">
        <v>4.0919999999999996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166</v>
      </c>
      <c r="AU223" s="194" t="s">
        <v>82</v>
      </c>
      <c r="AV223" s="14" t="s">
        <v>82</v>
      </c>
      <c r="AW223" s="14" t="s">
        <v>34</v>
      </c>
      <c r="AX223" s="14" t="s">
        <v>80</v>
      </c>
      <c r="AY223" s="194" t="s">
        <v>154</v>
      </c>
    </row>
    <row r="224" s="2" customFormat="1" ht="24.15" customHeight="1">
      <c r="A224" s="40"/>
      <c r="B224" s="166"/>
      <c r="C224" s="167" t="s">
        <v>1329</v>
      </c>
      <c r="D224" s="167" t="s">
        <v>157</v>
      </c>
      <c r="E224" s="168" t="s">
        <v>3064</v>
      </c>
      <c r="F224" s="169" t="s">
        <v>3065</v>
      </c>
      <c r="G224" s="170" t="s">
        <v>317</v>
      </c>
      <c r="H224" s="171">
        <v>6</v>
      </c>
      <c r="I224" s="172"/>
      <c r="J224" s="173">
        <f>ROUND(I224*H224,2)</f>
        <v>0</v>
      </c>
      <c r="K224" s="169" t="s">
        <v>161</v>
      </c>
      <c r="L224" s="41"/>
      <c r="M224" s="174" t="s">
        <v>3</v>
      </c>
      <c r="N224" s="175" t="s">
        <v>43</v>
      </c>
      <c r="O224" s="74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78" t="s">
        <v>322</v>
      </c>
      <c r="AT224" s="178" t="s">
        <v>157</v>
      </c>
      <c r="AU224" s="178" t="s">
        <v>82</v>
      </c>
      <c r="AY224" s="21" t="s">
        <v>154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1" t="s">
        <v>80</v>
      </c>
      <c r="BK224" s="179">
        <f>ROUND(I224*H224,2)</f>
        <v>0</v>
      </c>
      <c r="BL224" s="21" t="s">
        <v>322</v>
      </c>
      <c r="BM224" s="178" t="s">
        <v>3066</v>
      </c>
    </row>
    <row r="225" s="2" customFormat="1">
      <c r="A225" s="40"/>
      <c r="B225" s="41"/>
      <c r="C225" s="40"/>
      <c r="D225" s="180" t="s">
        <v>164</v>
      </c>
      <c r="E225" s="40"/>
      <c r="F225" s="181" t="s">
        <v>3067</v>
      </c>
      <c r="G225" s="40"/>
      <c r="H225" s="40"/>
      <c r="I225" s="182"/>
      <c r="J225" s="40"/>
      <c r="K225" s="40"/>
      <c r="L225" s="41"/>
      <c r="M225" s="183"/>
      <c r="N225" s="184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1" t="s">
        <v>164</v>
      </c>
      <c r="AU225" s="21" t="s">
        <v>82</v>
      </c>
    </row>
    <row r="226" s="2" customFormat="1" ht="16.5" customHeight="1">
      <c r="A226" s="40"/>
      <c r="B226" s="166"/>
      <c r="C226" s="222" t="s">
        <v>1335</v>
      </c>
      <c r="D226" s="222" t="s">
        <v>817</v>
      </c>
      <c r="E226" s="223" t="s">
        <v>3068</v>
      </c>
      <c r="F226" s="224" t="s">
        <v>3069</v>
      </c>
      <c r="G226" s="225" t="s">
        <v>317</v>
      </c>
      <c r="H226" s="226">
        <v>6</v>
      </c>
      <c r="I226" s="227"/>
      <c r="J226" s="228">
        <f>ROUND(I226*H226,2)</f>
        <v>0</v>
      </c>
      <c r="K226" s="224" t="s">
        <v>3</v>
      </c>
      <c r="L226" s="229"/>
      <c r="M226" s="230" t="s">
        <v>3</v>
      </c>
      <c r="N226" s="231" t="s">
        <v>43</v>
      </c>
      <c r="O226" s="74"/>
      <c r="P226" s="176">
        <f>O226*H226</f>
        <v>0</v>
      </c>
      <c r="Q226" s="176">
        <v>0.00025000000000000001</v>
      </c>
      <c r="R226" s="176">
        <f>Q226*H226</f>
        <v>0.0015</v>
      </c>
      <c r="S226" s="176">
        <v>0</v>
      </c>
      <c r="T226" s="17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8" t="s">
        <v>495</v>
      </c>
      <c r="AT226" s="178" t="s">
        <v>817</v>
      </c>
      <c r="AU226" s="178" t="s">
        <v>82</v>
      </c>
      <c r="AY226" s="21" t="s">
        <v>154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1" t="s">
        <v>80</v>
      </c>
      <c r="BK226" s="179">
        <f>ROUND(I226*H226,2)</f>
        <v>0</v>
      </c>
      <c r="BL226" s="21" t="s">
        <v>322</v>
      </c>
      <c r="BM226" s="178" t="s">
        <v>3070</v>
      </c>
    </row>
    <row r="227" s="2" customFormat="1" ht="16.5" customHeight="1">
      <c r="A227" s="40"/>
      <c r="B227" s="166"/>
      <c r="C227" s="167" t="s">
        <v>1340</v>
      </c>
      <c r="D227" s="167" t="s">
        <v>157</v>
      </c>
      <c r="E227" s="168" t="s">
        <v>3071</v>
      </c>
      <c r="F227" s="169" t="s">
        <v>3072</v>
      </c>
      <c r="G227" s="170" t="s">
        <v>317</v>
      </c>
      <c r="H227" s="171">
        <v>1</v>
      </c>
      <c r="I227" s="172"/>
      <c r="J227" s="173">
        <f>ROUND(I227*H227,2)</f>
        <v>0</v>
      </c>
      <c r="K227" s="169" t="s">
        <v>3</v>
      </c>
      <c r="L227" s="41"/>
      <c r="M227" s="174" t="s">
        <v>3</v>
      </c>
      <c r="N227" s="175" t="s">
        <v>43</v>
      </c>
      <c r="O227" s="74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78" t="s">
        <v>322</v>
      </c>
      <c r="AT227" s="178" t="s">
        <v>157</v>
      </c>
      <c r="AU227" s="178" t="s">
        <v>82</v>
      </c>
      <c r="AY227" s="21" t="s">
        <v>154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1" t="s">
        <v>80</v>
      </c>
      <c r="BK227" s="179">
        <f>ROUND(I227*H227,2)</f>
        <v>0</v>
      </c>
      <c r="BL227" s="21" t="s">
        <v>322</v>
      </c>
      <c r="BM227" s="178" t="s">
        <v>3073</v>
      </c>
    </row>
    <row r="228" s="2" customFormat="1" ht="16.5" customHeight="1">
      <c r="A228" s="40"/>
      <c r="B228" s="166"/>
      <c r="C228" s="167" t="s">
        <v>1346</v>
      </c>
      <c r="D228" s="167" t="s">
        <v>157</v>
      </c>
      <c r="E228" s="168" t="s">
        <v>3074</v>
      </c>
      <c r="F228" s="169" t="s">
        <v>3075</v>
      </c>
      <c r="G228" s="170" t="s">
        <v>317</v>
      </c>
      <c r="H228" s="171">
        <v>18</v>
      </c>
      <c r="I228" s="172"/>
      <c r="J228" s="173">
        <f>ROUND(I228*H228,2)</f>
        <v>0</v>
      </c>
      <c r="K228" s="169" t="s">
        <v>3</v>
      </c>
      <c r="L228" s="41"/>
      <c r="M228" s="174" t="s">
        <v>3</v>
      </c>
      <c r="N228" s="175" t="s">
        <v>43</v>
      </c>
      <c r="O228" s="74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78" t="s">
        <v>322</v>
      </c>
      <c r="AT228" s="178" t="s">
        <v>157</v>
      </c>
      <c r="AU228" s="178" t="s">
        <v>82</v>
      </c>
      <c r="AY228" s="21" t="s">
        <v>154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1" t="s">
        <v>80</v>
      </c>
      <c r="BK228" s="179">
        <f>ROUND(I228*H228,2)</f>
        <v>0</v>
      </c>
      <c r="BL228" s="21" t="s">
        <v>322</v>
      </c>
      <c r="BM228" s="178" t="s">
        <v>3076</v>
      </c>
    </row>
    <row r="229" s="2" customFormat="1" ht="16.5" customHeight="1">
      <c r="A229" s="40"/>
      <c r="B229" s="166"/>
      <c r="C229" s="222" t="s">
        <v>1352</v>
      </c>
      <c r="D229" s="222" t="s">
        <v>817</v>
      </c>
      <c r="E229" s="223" t="s">
        <v>3077</v>
      </c>
      <c r="F229" s="224" t="s">
        <v>3078</v>
      </c>
      <c r="G229" s="225" t="s">
        <v>317</v>
      </c>
      <c r="H229" s="226">
        <v>18</v>
      </c>
      <c r="I229" s="227"/>
      <c r="J229" s="228">
        <f>ROUND(I229*H229,2)</f>
        <v>0</v>
      </c>
      <c r="K229" s="224" t="s">
        <v>3</v>
      </c>
      <c r="L229" s="229"/>
      <c r="M229" s="230" t="s">
        <v>3</v>
      </c>
      <c r="N229" s="231" t="s">
        <v>43</v>
      </c>
      <c r="O229" s="74"/>
      <c r="P229" s="176">
        <f>O229*H229</f>
        <v>0</v>
      </c>
      <c r="Q229" s="176">
        <v>0.00027999999999999998</v>
      </c>
      <c r="R229" s="176">
        <f>Q229*H229</f>
        <v>0.0050399999999999993</v>
      </c>
      <c r="S229" s="176">
        <v>0</v>
      </c>
      <c r="T229" s="17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78" t="s">
        <v>495</v>
      </c>
      <c r="AT229" s="178" t="s">
        <v>817</v>
      </c>
      <c r="AU229" s="178" t="s">
        <v>82</v>
      </c>
      <c r="AY229" s="21" t="s">
        <v>154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1" t="s">
        <v>80</v>
      </c>
      <c r="BK229" s="179">
        <f>ROUND(I229*H229,2)</f>
        <v>0</v>
      </c>
      <c r="BL229" s="21" t="s">
        <v>322</v>
      </c>
      <c r="BM229" s="178" t="s">
        <v>3079</v>
      </c>
    </row>
    <row r="230" s="2" customFormat="1" ht="21.75" customHeight="1">
      <c r="A230" s="40"/>
      <c r="B230" s="166"/>
      <c r="C230" s="167" t="s">
        <v>1363</v>
      </c>
      <c r="D230" s="167" t="s">
        <v>157</v>
      </c>
      <c r="E230" s="168" t="s">
        <v>3080</v>
      </c>
      <c r="F230" s="169" t="s">
        <v>3081</v>
      </c>
      <c r="G230" s="170" t="s">
        <v>3032</v>
      </c>
      <c r="H230" s="171">
        <v>3</v>
      </c>
      <c r="I230" s="172"/>
      <c r="J230" s="173">
        <f>ROUND(I230*H230,2)</f>
        <v>0</v>
      </c>
      <c r="K230" s="169" t="s">
        <v>3</v>
      </c>
      <c r="L230" s="41"/>
      <c r="M230" s="174" t="s">
        <v>3</v>
      </c>
      <c r="N230" s="175" t="s">
        <v>43</v>
      </c>
      <c r="O230" s="74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78" t="s">
        <v>162</v>
      </c>
      <c r="AT230" s="178" t="s">
        <v>157</v>
      </c>
      <c r="AU230" s="178" t="s">
        <v>82</v>
      </c>
      <c r="AY230" s="21" t="s">
        <v>154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1" t="s">
        <v>80</v>
      </c>
      <c r="BK230" s="179">
        <f>ROUND(I230*H230,2)</f>
        <v>0</v>
      </c>
      <c r="BL230" s="21" t="s">
        <v>162</v>
      </c>
      <c r="BM230" s="178" t="s">
        <v>3082</v>
      </c>
    </row>
    <row r="231" s="2" customFormat="1" ht="24.15" customHeight="1">
      <c r="A231" s="40"/>
      <c r="B231" s="166"/>
      <c r="C231" s="167" t="s">
        <v>1369</v>
      </c>
      <c r="D231" s="167" t="s">
        <v>157</v>
      </c>
      <c r="E231" s="168" t="s">
        <v>3083</v>
      </c>
      <c r="F231" s="169" t="s">
        <v>3084</v>
      </c>
      <c r="G231" s="170" t="s">
        <v>3032</v>
      </c>
      <c r="H231" s="171">
        <v>3</v>
      </c>
      <c r="I231" s="172"/>
      <c r="J231" s="173">
        <f>ROUND(I231*H231,2)</f>
        <v>0</v>
      </c>
      <c r="K231" s="169" t="s">
        <v>3</v>
      </c>
      <c r="L231" s="41"/>
      <c r="M231" s="174" t="s">
        <v>3</v>
      </c>
      <c r="N231" s="175" t="s">
        <v>43</v>
      </c>
      <c r="O231" s="74"/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78" t="s">
        <v>162</v>
      </c>
      <c r="AT231" s="178" t="s">
        <v>157</v>
      </c>
      <c r="AU231" s="178" t="s">
        <v>82</v>
      </c>
      <c r="AY231" s="21" t="s">
        <v>154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1" t="s">
        <v>80</v>
      </c>
      <c r="BK231" s="179">
        <f>ROUND(I231*H231,2)</f>
        <v>0</v>
      </c>
      <c r="BL231" s="21" t="s">
        <v>162</v>
      </c>
      <c r="BM231" s="178" t="s">
        <v>3085</v>
      </c>
    </row>
    <row r="232" s="2" customFormat="1" ht="16.5" customHeight="1">
      <c r="A232" s="40"/>
      <c r="B232" s="166"/>
      <c r="C232" s="167" t="s">
        <v>1374</v>
      </c>
      <c r="D232" s="167" t="s">
        <v>157</v>
      </c>
      <c r="E232" s="168" t="s">
        <v>3086</v>
      </c>
      <c r="F232" s="169" t="s">
        <v>3087</v>
      </c>
      <c r="G232" s="170" t="s">
        <v>3032</v>
      </c>
      <c r="H232" s="171">
        <v>2</v>
      </c>
      <c r="I232" s="172"/>
      <c r="J232" s="173">
        <f>ROUND(I232*H232,2)</f>
        <v>0</v>
      </c>
      <c r="K232" s="169" t="s">
        <v>3</v>
      </c>
      <c r="L232" s="41"/>
      <c r="M232" s="174" t="s">
        <v>3</v>
      </c>
      <c r="N232" s="175" t="s">
        <v>43</v>
      </c>
      <c r="O232" s="74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8" t="s">
        <v>162</v>
      </c>
      <c r="AT232" s="178" t="s">
        <v>157</v>
      </c>
      <c r="AU232" s="178" t="s">
        <v>82</v>
      </c>
      <c r="AY232" s="21" t="s">
        <v>154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1" t="s">
        <v>80</v>
      </c>
      <c r="BK232" s="179">
        <f>ROUND(I232*H232,2)</f>
        <v>0</v>
      </c>
      <c r="BL232" s="21" t="s">
        <v>162</v>
      </c>
      <c r="BM232" s="178" t="s">
        <v>3088</v>
      </c>
    </row>
    <row r="233" s="2" customFormat="1" ht="16.5" customHeight="1">
      <c r="A233" s="40"/>
      <c r="B233" s="166"/>
      <c r="C233" s="167" t="s">
        <v>1379</v>
      </c>
      <c r="D233" s="167" t="s">
        <v>157</v>
      </c>
      <c r="E233" s="168" t="s">
        <v>3089</v>
      </c>
      <c r="F233" s="169" t="s">
        <v>3090</v>
      </c>
      <c r="G233" s="170" t="s">
        <v>3032</v>
      </c>
      <c r="H233" s="171">
        <v>3</v>
      </c>
      <c r="I233" s="172"/>
      <c r="J233" s="173">
        <f>ROUND(I233*H233,2)</f>
        <v>0</v>
      </c>
      <c r="K233" s="169" t="s">
        <v>3</v>
      </c>
      <c r="L233" s="41"/>
      <c r="M233" s="174" t="s">
        <v>3</v>
      </c>
      <c r="N233" s="175" t="s">
        <v>43</v>
      </c>
      <c r="O233" s="74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78" t="s">
        <v>162</v>
      </c>
      <c r="AT233" s="178" t="s">
        <v>157</v>
      </c>
      <c r="AU233" s="178" t="s">
        <v>82</v>
      </c>
      <c r="AY233" s="21" t="s">
        <v>154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21" t="s">
        <v>80</v>
      </c>
      <c r="BK233" s="179">
        <f>ROUND(I233*H233,2)</f>
        <v>0</v>
      </c>
      <c r="BL233" s="21" t="s">
        <v>162</v>
      </c>
      <c r="BM233" s="178" t="s">
        <v>3091</v>
      </c>
    </row>
    <row r="234" s="2" customFormat="1" ht="16.5" customHeight="1">
      <c r="A234" s="40"/>
      <c r="B234" s="166"/>
      <c r="C234" s="167" t="s">
        <v>1384</v>
      </c>
      <c r="D234" s="167" t="s">
        <v>157</v>
      </c>
      <c r="E234" s="168" t="s">
        <v>3092</v>
      </c>
      <c r="F234" s="169" t="s">
        <v>3093</v>
      </c>
      <c r="G234" s="170" t="s">
        <v>160</v>
      </c>
      <c r="H234" s="171">
        <v>32</v>
      </c>
      <c r="I234" s="172"/>
      <c r="J234" s="173">
        <f>ROUND(I234*H234,2)</f>
        <v>0</v>
      </c>
      <c r="K234" s="169" t="s">
        <v>3</v>
      </c>
      <c r="L234" s="41"/>
      <c r="M234" s="174" t="s">
        <v>3</v>
      </c>
      <c r="N234" s="175" t="s">
        <v>43</v>
      </c>
      <c r="O234" s="74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8" t="s">
        <v>162</v>
      </c>
      <c r="AT234" s="178" t="s">
        <v>157</v>
      </c>
      <c r="AU234" s="178" t="s">
        <v>82</v>
      </c>
      <c r="AY234" s="21" t="s">
        <v>154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1" t="s">
        <v>80</v>
      </c>
      <c r="BK234" s="179">
        <f>ROUND(I234*H234,2)</f>
        <v>0</v>
      </c>
      <c r="BL234" s="21" t="s">
        <v>162</v>
      </c>
      <c r="BM234" s="178" t="s">
        <v>3094</v>
      </c>
    </row>
    <row r="235" s="2" customFormat="1">
      <c r="A235" s="40"/>
      <c r="B235" s="41"/>
      <c r="C235" s="40"/>
      <c r="D235" s="186" t="s">
        <v>3095</v>
      </c>
      <c r="E235" s="40"/>
      <c r="F235" s="235" t="s">
        <v>3096</v>
      </c>
      <c r="G235" s="40"/>
      <c r="H235" s="40"/>
      <c r="I235" s="182"/>
      <c r="J235" s="40"/>
      <c r="K235" s="40"/>
      <c r="L235" s="41"/>
      <c r="M235" s="183"/>
      <c r="N235" s="184"/>
      <c r="O235" s="74"/>
      <c r="P235" s="74"/>
      <c r="Q235" s="74"/>
      <c r="R235" s="74"/>
      <c r="S235" s="74"/>
      <c r="T235" s="75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21" t="s">
        <v>3095</v>
      </c>
      <c r="AU235" s="21" t="s">
        <v>82</v>
      </c>
    </row>
    <row r="236" s="2" customFormat="1" ht="16.5" customHeight="1">
      <c r="A236" s="40"/>
      <c r="B236" s="166"/>
      <c r="C236" s="167" t="s">
        <v>1389</v>
      </c>
      <c r="D236" s="167" t="s">
        <v>157</v>
      </c>
      <c r="E236" s="168" t="s">
        <v>3097</v>
      </c>
      <c r="F236" s="169" t="s">
        <v>3098</v>
      </c>
      <c r="G236" s="170" t="s">
        <v>3032</v>
      </c>
      <c r="H236" s="171">
        <v>6</v>
      </c>
      <c r="I236" s="172"/>
      <c r="J236" s="173">
        <f>ROUND(I236*H236,2)</f>
        <v>0</v>
      </c>
      <c r="K236" s="169" t="s">
        <v>3</v>
      </c>
      <c r="L236" s="41"/>
      <c r="M236" s="174" t="s">
        <v>3</v>
      </c>
      <c r="N236" s="175" t="s">
        <v>43</v>
      </c>
      <c r="O236" s="74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78" t="s">
        <v>162</v>
      </c>
      <c r="AT236" s="178" t="s">
        <v>157</v>
      </c>
      <c r="AU236" s="178" t="s">
        <v>82</v>
      </c>
      <c r="AY236" s="21" t="s">
        <v>154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1" t="s">
        <v>80</v>
      </c>
      <c r="BK236" s="179">
        <f>ROUND(I236*H236,2)</f>
        <v>0</v>
      </c>
      <c r="BL236" s="21" t="s">
        <v>162</v>
      </c>
      <c r="BM236" s="178" t="s">
        <v>3099</v>
      </c>
    </row>
    <row r="237" s="12" customFormat="1" ht="22.8" customHeight="1">
      <c r="A237" s="12"/>
      <c r="B237" s="153"/>
      <c r="C237" s="12"/>
      <c r="D237" s="154" t="s">
        <v>71</v>
      </c>
      <c r="E237" s="164" t="s">
        <v>1475</v>
      </c>
      <c r="F237" s="164" t="s">
        <v>1476</v>
      </c>
      <c r="G237" s="12"/>
      <c r="H237" s="12"/>
      <c r="I237" s="156"/>
      <c r="J237" s="165">
        <f>BK237</f>
        <v>0</v>
      </c>
      <c r="K237" s="12"/>
      <c r="L237" s="153"/>
      <c r="M237" s="158"/>
      <c r="N237" s="159"/>
      <c r="O237" s="159"/>
      <c r="P237" s="160">
        <f>SUM(P238:P240)</f>
        <v>0</v>
      </c>
      <c r="Q237" s="159"/>
      <c r="R237" s="160">
        <f>SUM(R238:R240)</f>
        <v>0.00059999999999999995</v>
      </c>
      <c r="S237" s="159"/>
      <c r="T237" s="161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4" t="s">
        <v>82</v>
      </c>
      <c r="AT237" s="162" t="s">
        <v>71</v>
      </c>
      <c r="AU237" s="162" t="s">
        <v>80</v>
      </c>
      <c r="AY237" s="154" t="s">
        <v>154</v>
      </c>
      <c r="BK237" s="163">
        <f>SUM(BK238:BK240)</f>
        <v>0</v>
      </c>
    </row>
    <row r="238" s="2" customFormat="1" ht="24.15" customHeight="1">
      <c r="A238" s="40"/>
      <c r="B238" s="166"/>
      <c r="C238" s="167" t="s">
        <v>1395</v>
      </c>
      <c r="D238" s="167" t="s">
        <v>157</v>
      </c>
      <c r="E238" s="168" t="s">
        <v>3100</v>
      </c>
      <c r="F238" s="169" t="s">
        <v>3101</v>
      </c>
      <c r="G238" s="170" t="s">
        <v>317</v>
      </c>
      <c r="H238" s="171">
        <v>2</v>
      </c>
      <c r="I238" s="172"/>
      <c r="J238" s="173">
        <f>ROUND(I238*H238,2)</f>
        <v>0</v>
      </c>
      <c r="K238" s="169" t="s">
        <v>161</v>
      </c>
      <c r="L238" s="41"/>
      <c r="M238" s="174" t="s">
        <v>3</v>
      </c>
      <c r="N238" s="175" t="s">
        <v>43</v>
      </c>
      <c r="O238" s="74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78" t="s">
        <v>322</v>
      </c>
      <c r="AT238" s="178" t="s">
        <v>157</v>
      </c>
      <c r="AU238" s="178" t="s">
        <v>82</v>
      </c>
      <c r="AY238" s="21" t="s">
        <v>154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1" t="s">
        <v>80</v>
      </c>
      <c r="BK238" s="179">
        <f>ROUND(I238*H238,2)</f>
        <v>0</v>
      </c>
      <c r="BL238" s="21" t="s">
        <v>322</v>
      </c>
      <c r="BM238" s="178" t="s">
        <v>3102</v>
      </c>
    </row>
    <row r="239" s="2" customFormat="1">
      <c r="A239" s="40"/>
      <c r="B239" s="41"/>
      <c r="C239" s="40"/>
      <c r="D239" s="180" t="s">
        <v>164</v>
      </c>
      <c r="E239" s="40"/>
      <c r="F239" s="181" t="s">
        <v>3103</v>
      </c>
      <c r="G239" s="40"/>
      <c r="H239" s="40"/>
      <c r="I239" s="182"/>
      <c r="J239" s="40"/>
      <c r="K239" s="40"/>
      <c r="L239" s="41"/>
      <c r="M239" s="183"/>
      <c r="N239" s="184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1" t="s">
        <v>164</v>
      </c>
      <c r="AU239" s="21" t="s">
        <v>82</v>
      </c>
    </row>
    <row r="240" s="2" customFormat="1" ht="16.5" customHeight="1">
      <c r="A240" s="40"/>
      <c r="B240" s="166"/>
      <c r="C240" s="222" t="s">
        <v>1400</v>
      </c>
      <c r="D240" s="222" t="s">
        <v>817</v>
      </c>
      <c r="E240" s="223" t="s">
        <v>3104</v>
      </c>
      <c r="F240" s="224" t="s">
        <v>3105</v>
      </c>
      <c r="G240" s="225" t="s">
        <v>317</v>
      </c>
      <c r="H240" s="226">
        <v>2</v>
      </c>
      <c r="I240" s="227"/>
      <c r="J240" s="228">
        <f>ROUND(I240*H240,2)</f>
        <v>0</v>
      </c>
      <c r="K240" s="224" t="s">
        <v>161</v>
      </c>
      <c r="L240" s="229"/>
      <c r="M240" s="230" t="s">
        <v>3</v>
      </c>
      <c r="N240" s="231" t="s">
        <v>43</v>
      </c>
      <c r="O240" s="74"/>
      <c r="P240" s="176">
        <f>O240*H240</f>
        <v>0</v>
      </c>
      <c r="Q240" s="176">
        <v>0.00029999999999999997</v>
      </c>
      <c r="R240" s="176">
        <f>Q240*H240</f>
        <v>0.00059999999999999995</v>
      </c>
      <c r="S240" s="176">
        <v>0</v>
      </c>
      <c r="T240" s="17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8" t="s">
        <v>495</v>
      </c>
      <c r="AT240" s="178" t="s">
        <v>817</v>
      </c>
      <c r="AU240" s="178" t="s">
        <v>82</v>
      </c>
      <c r="AY240" s="21" t="s">
        <v>154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1" t="s">
        <v>80</v>
      </c>
      <c r="BK240" s="179">
        <f>ROUND(I240*H240,2)</f>
        <v>0</v>
      </c>
      <c r="BL240" s="21" t="s">
        <v>322</v>
      </c>
      <c r="BM240" s="178" t="s">
        <v>3106</v>
      </c>
    </row>
    <row r="241" s="12" customFormat="1" ht="22.8" customHeight="1">
      <c r="A241" s="12"/>
      <c r="B241" s="153"/>
      <c r="C241" s="12"/>
      <c r="D241" s="154" t="s">
        <v>71</v>
      </c>
      <c r="E241" s="164" t="s">
        <v>3107</v>
      </c>
      <c r="F241" s="164" t="s">
        <v>3108</v>
      </c>
      <c r="G241" s="12"/>
      <c r="H241" s="12"/>
      <c r="I241" s="156"/>
      <c r="J241" s="165">
        <f>BK241</f>
        <v>0</v>
      </c>
      <c r="K241" s="12"/>
      <c r="L241" s="153"/>
      <c r="M241" s="158"/>
      <c r="N241" s="159"/>
      <c r="O241" s="159"/>
      <c r="P241" s="160">
        <f>SUM(P242:P243)</f>
        <v>0</v>
      </c>
      <c r="Q241" s="159"/>
      <c r="R241" s="160">
        <f>SUM(R242:R243)</f>
        <v>0</v>
      </c>
      <c r="S241" s="159"/>
      <c r="T241" s="161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4" t="s">
        <v>197</v>
      </c>
      <c r="AT241" s="162" t="s">
        <v>71</v>
      </c>
      <c r="AU241" s="162" t="s">
        <v>80</v>
      </c>
      <c r="AY241" s="154" t="s">
        <v>154</v>
      </c>
      <c r="BK241" s="163">
        <f>SUM(BK242:BK243)</f>
        <v>0</v>
      </c>
    </row>
    <row r="242" s="2" customFormat="1" ht="16.5" customHeight="1">
      <c r="A242" s="40"/>
      <c r="B242" s="166"/>
      <c r="C242" s="167" t="s">
        <v>1407</v>
      </c>
      <c r="D242" s="167" t="s">
        <v>157</v>
      </c>
      <c r="E242" s="168" t="s">
        <v>3109</v>
      </c>
      <c r="F242" s="169" t="s">
        <v>3110</v>
      </c>
      <c r="G242" s="170" t="s">
        <v>491</v>
      </c>
      <c r="H242" s="171">
        <v>1</v>
      </c>
      <c r="I242" s="172"/>
      <c r="J242" s="173">
        <f>ROUND(I242*H242,2)</f>
        <v>0</v>
      </c>
      <c r="K242" s="169" t="s">
        <v>3111</v>
      </c>
      <c r="L242" s="41"/>
      <c r="M242" s="174" t="s">
        <v>3</v>
      </c>
      <c r="N242" s="175" t="s">
        <v>43</v>
      </c>
      <c r="O242" s="74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8" t="s">
        <v>723</v>
      </c>
      <c r="AT242" s="178" t="s">
        <v>157</v>
      </c>
      <c r="AU242" s="178" t="s">
        <v>82</v>
      </c>
      <c r="AY242" s="21" t="s">
        <v>154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1" t="s">
        <v>80</v>
      </c>
      <c r="BK242" s="179">
        <f>ROUND(I242*H242,2)</f>
        <v>0</v>
      </c>
      <c r="BL242" s="21" t="s">
        <v>723</v>
      </c>
      <c r="BM242" s="178" t="s">
        <v>3112</v>
      </c>
    </row>
    <row r="243" s="2" customFormat="1">
      <c r="A243" s="40"/>
      <c r="B243" s="41"/>
      <c r="C243" s="40"/>
      <c r="D243" s="180" t="s">
        <v>164</v>
      </c>
      <c r="E243" s="40"/>
      <c r="F243" s="181" t="s">
        <v>3113</v>
      </c>
      <c r="G243" s="40"/>
      <c r="H243" s="40"/>
      <c r="I243" s="182"/>
      <c r="J243" s="40"/>
      <c r="K243" s="40"/>
      <c r="L243" s="41"/>
      <c r="M243" s="183"/>
      <c r="N243" s="184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1" t="s">
        <v>164</v>
      </c>
      <c r="AU243" s="21" t="s">
        <v>82</v>
      </c>
    </row>
    <row r="244" s="12" customFormat="1" ht="22.8" customHeight="1">
      <c r="A244" s="12"/>
      <c r="B244" s="153"/>
      <c r="C244" s="12"/>
      <c r="D244" s="154" t="s">
        <v>71</v>
      </c>
      <c r="E244" s="164" t="s">
        <v>3114</v>
      </c>
      <c r="F244" s="164" t="s">
        <v>3115</v>
      </c>
      <c r="G244" s="12"/>
      <c r="H244" s="12"/>
      <c r="I244" s="156"/>
      <c r="J244" s="165">
        <f>BK244</f>
        <v>0</v>
      </c>
      <c r="K244" s="12"/>
      <c r="L244" s="153"/>
      <c r="M244" s="158"/>
      <c r="N244" s="159"/>
      <c r="O244" s="159"/>
      <c r="P244" s="160">
        <f>SUM(P245:P246)</f>
        <v>0</v>
      </c>
      <c r="Q244" s="159"/>
      <c r="R244" s="160">
        <f>SUM(R245:R246)</f>
        <v>0</v>
      </c>
      <c r="S244" s="159"/>
      <c r="T244" s="161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4" t="s">
        <v>197</v>
      </c>
      <c r="AT244" s="162" t="s">
        <v>71</v>
      </c>
      <c r="AU244" s="162" t="s">
        <v>80</v>
      </c>
      <c r="AY244" s="154" t="s">
        <v>154</v>
      </c>
      <c r="BK244" s="163">
        <f>SUM(BK245:BK246)</f>
        <v>0</v>
      </c>
    </row>
    <row r="245" s="2" customFormat="1" ht="24.15" customHeight="1">
      <c r="A245" s="40"/>
      <c r="B245" s="166"/>
      <c r="C245" s="167" t="s">
        <v>1411</v>
      </c>
      <c r="D245" s="167" t="s">
        <v>157</v>
      </c>
      <c r="E245" s="168" t="s">
        <v>3116</v>
      </c>
      <c r="F245" s="169" t="s">
        <v>3117</v>
      </c>
      <c r="G245" s="170" t="s">
        <v>491</v>
      </c>
      <c r="H245" s="171">
        <v>1</v>
      </c>
      <c r="I245" s="172"/>
      <c r="J245" s="173">
        <f>ROUND(I245*H245,2)</f>
        <v>0</v>
      </c>
      <c r="K245" s="169" t="s">
        <v>3</v>
      </c>
      <c r="L245" s="41"/>
      <c r="M245" s="174" t="s">
        <v>3</v>
      </c>
      <c r="N245" s="175" t="s">
        <v>43</v>
      </c>
      <c r="O245" s="74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78" t="s">
        <v>723</v>
      </c>
      <c r="AT245" s="178" t="s">
        <v>157</v>
      </c>
      <c r="AU245" s="178" t="s">
        <v>82</v>
      </c>
      <c r="AY245" s="21" t="s">
        <v>154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1" t="s">
        <v>80</v>
      </c>
      <c r="BK245" s="179">
        <f>ROUND(I245*H245,2)</f>
        <v>0</v>
      </c>
      <c r="BL245" s="21" t="s">
        <v>723</v>
      </c>
      <c r="BM245" s="178" t="s">
        <v>3118</v>
      </c>
    </row>
    <row r="246" s="2" customFormat="1" ht="16.5" customHeight="1">
      <c r="A246" s="40"/>
      <c r="B246" s="166"/>
      <c r="C246" s="167" t="s">
        <v>1415</v>
      </c>
      <c r="D246" s="167" t="s">
        <v>157</v>
      </c>
      <c r="E246" s="168" t="s">
        <v>3119</v>
      </c>
      <c r="F246" s="169" t="s">
        <v>3120</v>
      </c>
      <c r="G246" s="170" t="s">
        <v>468</v>
      </c>
      <c r="H246" s="171">
        <v>1</v>
      </c>
      <c r="I246" s="172"/>
      <c r="J246" s="173">
        <f>ROUND(I246*H246,2)</f>
        <v>0</v>
      </c>
      <c r="K246" s="169" t="s">
        <v>3</v>
      </c>
      <c r="L246" s="41"/>
      <c r="M246" s="174" t="s">
        <v>3</v>
      </c>
      <c r="N246" s="175" t="s">
        <v>43</v>
      </c>
      <c r="O246" s="74"/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78" t="s">
        <v>162</v>
      </c>
      <c r="AT246" s="178" t="s">
        <v>157</v>
      </c>
      <c r="AU246" s="178" t="s">
        <v>82</v>
      </c>
      <c r="AY246" s="21" t="s">
        <v>154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1" t="s">
        <v>80</v>
      </c>
      <c r="BK246" s="179">
        <f>ROUND(I246*H246,2)</f>
        <v>0</v>
      </c>
      <c r="BL246" s="21" t="s">
        <v>162</v>
      </c>
      <c r="BM246" s="178" t="s">
        <v>3121</v>
      </c>
    </row>
    <row r="247" s="12" customFormat="1" ht="22.8" customHeight="1">
      <c r="A247" s="12"/>
      <c r="B247" s="153"/>
      <c r="C247" s="12"/>
      <c r="D247" s="154" t="s">
        <v>71</v>
      </c>
      <c r="E247" s="164" t="s">
        <v>3122</v>
      </c>
      <c r="F247" s="164" t="s">
        <v>3123</v>
      </c>
      <c r="G247" s="12"/>
      <c r="H247" s="12"/>
      <c r="I247" s="156"/>
      <c r="J247" s="165">
        <f>BK247</f>
        <v>0</v>
      </c>
      <c r="K247" s="12"/>
      <c r="L247" s="153"/>
      <c r="M247" s="158"/>
      <c r="N247" s="159"/>
      <c r="O247" s="159"/>
      <c r="P247" s="160">
        <f>P248</f>
        <v>0</v>
      </c>
      <c r="Q247" s="159"/>
      <c r="R247" s="160">
        <f>R248</f>
        <v>0</v>
      </c>
      <c r="S247" s="159"/>
      <c r="T247" s="161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4" t="s">
        <v>197</v>
      </c>
      <c r="AT247" s="162" t="s">
        <v>71</v>
      </c>
      <c r="AU247" s="162" t="s">
        <v>80</v>
      </c>
      <c r="AY247" s="154" t="s">
        <v>154</v>
      </c>
      <c r="BK247" s="163">
        <f>BK248</f>
        <v>0</v>
      </c>
    </row>
    <row r="248" s="2" customFormat="1" ht="16.5" customHeight="1">
      <c r="A248" s="40"/>
      <c r="B248" s="166"/>
      <c r="C248" s="167" t="s">
        <v>1422</v>
      </c>
      <c r="D248" s="167" t="s">
        <v>157</v>
      </c>
      <c r="E248" s="168" t="s">
        <v>3124</v>
      </c>
      <c r="F248" s="169" t="s">
        <v>3125</v>
      </c>
      <c r="G248" s="170" t="s">
        <v>491</v>
      </c>
      <c r="H248" s="171">
        <v>1</v>
      </c>
      <c r="I248" s="172"/>
      <c r="J248" s="173">
        <f>ROUND(I248*H248,2)</f>
        <v>0</v>
      </c>
      <c r="K248" s="169" t="s">
        <v>3</v>
      </c>
      <c r="L248" s="41"/>
      <c r="M248" s="174" t="s">
        <v>3</v>
      </c>
      <c r="N248" s="175" t="s">
        <v>43</v>
      </c>
      <c r="O248" s="74"/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78" t="s">
        <v>723</v>
      </c>
      <c r="AT248" s="178" t="s">
        <v>157</v>
      </c>
      <c r="AU248" s="178" t="s">
        <v>82</v>
      </c>
      <c r="AY248" s="21" t="s">
        <v>154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21" t="s">
        <v>80</v>
      </c>
      <c r="BK248" s="179">
        <f>ROUND(I248*H248,2)</f>
        <v>0</v>
      </c>
      <c r="BL248" s="21" t="s">
        <v>723</v>
      </c>
      <c r="BM248" s="178" t="s">
        <v>3126</v>
      </c>
    </row>
    <row r="249" s="12" customFormat="1" ht="22.8" customHeight="1">
      <c r="A249" s="12"/>
      <c r="B249" s="153"/>
      <c r="C249" s="12"/>
      <c r="D249" s="154" t="s">
        <v>71</v>
      </c>
      <c r="E249" s="164" t="s">
        <v>3127</v>
      </c>
      <c r="F249" s="164" t="s">
        <v>3128</v>
      </c>
      <c r="G249" s="12"/>
      <c r="H249" s="12"/>
      <c r="I249" s="156"/>
      <c r="J249" s="165">
        <f>BK249</f>
        <v>0</v>
      </c>
      <c r="K249" s="12"/>
      <c r="L249" s="153"/>
      <c r="M249" s="158"/>
      <c r="N249" s="159"/>
      <c r="O249" s="159"/>
      <c r="P249" s="160">
        <f>P250</f>
        <v>0</v>
      </c>
      <c r="Q249" s="159"/>
      <c r="R249" s="160">
        <f>R250</f>
        <v>0</v>
      </c>
      <c r="S249" s="159"/>
      <c r="T249" s="161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4" t="s">
        <v>197</v>
      </c>
      <c r="AT249" s="162" t="s">
        <v>71</v>
      </c>
      <c r="AU249" s="162" t="s">
        <v>80</v>
      </c>
      <c r="AY249" s="154" t="s">
        <v>154</v>
      </c>
      <c r="BK249" s="163">
        <f>BK250</f>
        <v>0</v>
      </c>
    </row>
    <row r="250" s="2" customFormat="1" ht="16.5" customHeight="1">
      <c r="A250" s="40"/>
      <c r="B250" s="166"/>
      <c r="C250" s="167" t="s">
        <v>1428</v>
      </c>
      <c r="D250" s="167" t="s">
        <v>157</v>
      </c>
      <c r="E250" s="168" t="s">
        <v>3129</v>
      </c>
      <c r="F250" s="169" t="s">
        <v>3130</v>
      </c>
      <c r="G250" s="170" t="s">
        <v>491</v>
      </c>
      <c r="H250" s="171">
        <v>1</v>
      </c>
      <c r="I250" s="172"/>
      <c r="J250" s="173">
        <f>ROUND(I250*H250,2)</f>
        <v>0</v>
      </c>
      <c r="K250" s="169" t="s">
        <v>3</v>
      </c>
      <c r="L250" s="41"/>
      <c r="M250" s="174" t="s">
        <v>3</v>
      </c>
      <c r="N250" s="175" t="s">
        <v>43</v>
      </c>
      <c r="O250" s="74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78" t="s">
        <v>723</v>
      </c>
      <c r="AT250" s="178" t="s">
        <v>157</v>
      </c>
      <c r="AU250" s="178" t="s">
        <v>82</v>
      </c>
      <c r="AY250" s="21" t="s">
        <v>154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1" t="s">
        <v>80</v>
      </c>
      <c r="BK250" s="179">
        <f>ROUND(I250*H250,2)</f>
        <v>0</v>
      </c>
      <c r="BL250" s="21" t="s">
        <v>723</v>
      </c>
      <c r="BM250" s="178" t="s">
        <v>3131</v>
      </c>
    </row>
    <row r="251" s="12" customFormat="1" ht="25.92" customHeight="1">
      <c r="A251" s="12"/>
      <c r="B251" s="153"/>
      <c r="C251" s="12"/>
      <c r="D251" s="154" t="s">
        <v>71</v>
      </c>
      <c r="E251" s="155" t="s">
        <v>817</v>
      </c>
      <c r="F251" s="155" t="s">
        <v>3132</v>
      </c>
      <c r="G251" s="12"/>
      <c r="H251" s="12"/>
      <c r="I251" s="156"/>
      <c r="J251" s="157">
        <f>BK251</f>
        <v>0</v>
      </c>
      <c r="K251" s="12"/>
      <c r="L251" s="153"/>
      <c r="M251" s="158"/>
      <c r="N251" s="159"/>
      <c r="O251" s="159"/>
      <c r="P251" s="160">
        <f>P252</f>
        <v>0</v>
      </c>
      <c r="Q251" s="159"/>
      <c r="R251" s="160">
        <f>R252</f>
        <v>0</v>
      </c>
      <c r="S251" s="159"/>
      <c r="T251" s="161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4" t="s">
        <v>183</v>
      </c>
      <c r="AT251" s="162" t="s">
        <v>71</v>
      </c>
      <c r="AU251" s="162" t="s">
        <v>72</v>
      </c>
      <c r="AY251" s="154" t="s">
        <v>154</v>
      </c>
      <c r="BK251" s="163">
        <f>BK252</f>
        <v>0</v>
      </c>
    </row>
    <row r="252" s="12" customFormat="1" ht="22.8" customHeight="1">
      <c r="A252" s="12"/>
      <c r="B252" s="153"/>
      <c r="C252" s="12"/>
      <c r="D252" s="154" t="s">
        <v>71</v>
      </c>
      <c r="E252" s="164" t="s">
        <v>3133</v>
      </c>
      <c r="F252" s="164" t="s">
        <v>3134</v>
      </c>
      <c r="G252" s="12"/>
      <c r="H252" s="12"/>
      <c r="I252" s="156"/>
      <c r="J252" s="165">
        <f>BK252</f>
        <v>0</v>
      </c>
      <c r="K252" s="12"/>
      <c r="L252" s="153"/>
      <c r="M252" s="158"/>
      <c r="N252" s="159"/>
      <c r="O252" s="159"/>
      <c r="P252" s="160">
        <f>SUM(P253:P258)</f>
        <v>0</v>
      </c>
      <c r="Q252" s="159"/>
      <c r="R252" s="160">
        <f>SUM(R253:R258)</f>
        <v>0</v>
      </c>
      <c r="S252" s="159"/>
      <c r="T252" s="161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4" t="s">
        <v>183</v>
      </c>
      <c r="AT252" s="162" t="s">
        <v>71</v>
      </c>
      <c r="AU252" s="162" t="s">
        <v>80</v>
      </c>
      <c r="AY252" s="154" t="s">
        <v>154</v>
      </c>
      <c r="BK252" s="163">
        <f>SUM(BK253:BK258)</f>
        <v>0</v>
      </c>
    </row>
    <row r="253" s="2" customFormat="1" ht="62.7" customHeight="1">
      <c r="A253" s="40"/>
      <c r="B253" s="166"/>
      <c r="C253" s="167" t="s">
        <v>1430</v>
      </c>
      <c r="D253" s="167" t="s">
        <v>157</v>
      </c>
      <c r="E253" s="168" t="s">
        <v>3135</v>
      </c>
      <c r="F253" s="169" t="s">
        <v>3136</v>
      </c>
      <c r="G253" s="170" t="s">
        <v>160</v>
      </c>
      <c r="H253" s="171">
        <v>15</v>
      </c>
      <c r="I253" s="172"/>
      <c r="J253" s="173">
        <f>ROUND(I253*H253,2)</f>
        <v>0</v>
      </c>
      <c r="K253" s="169" t="s">
        <v>161</v>
      </c>
      <c r="L253" s="41"/>
      <c r="M253" s="174" t="s">
        <v>3</v>
      </c>
      <c r="N253" s="175" t="s">
        <v>43</v>
      </c>
      <c r="O253" s="74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78" t="s">
        <v>1151</v>
      </c>
      <c r="AT253" s="178" t="s">
        <v>157</v>
      </c>
      <c r="AU253" s="178" t="s">
        <v>82</v>
      </c>
      <c r="AY253" s="21" t="s">
        <v>154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1" t="s">
        <v>80</v>
      </c>
      <c r="BK253" s="179">
        <f>ROUND(I253*H253,2)</f>
        <v>0</v>
      </c>
      <c r="BL253" s="21" t="s">
        <v>1151</v>
      </c>
      <c r="BM253" s="178" t="s">
        <v>3137</v>
      </c>
    </row>
    <row r="254" s="2" customFormat="1">
      <c r="A254" s="40"/>
      <c r="B254" s="41"/>
      <c r="C254" s="40"/>
      <c r="D254" s="180" t="s">
        <v>164</v>
      </c>
      <c r="E254" s="40"/>
      <c r="F254" s="181" t="s">
        <v>3138</v>
      </c>
      <c r="G254" s="40"/>
      <c r="H254" s="40"/>
      <c r="I254" s="182"/>
      <c r="J254" s="40"/>
      <c r="K254" s="40"/>
      <c r="L254" s="41"/>
      <c r="M254" s="183"/>
      <c r="N254" s="184"/>
      <c r="O254" s="74"/>
      <c r="P254" s="74"/>
      <c r="Q254" s="74"/>
      <c r="R254" s="74"/>
      <c r="S254" s="74"/>
      <c r="T254" s="75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21" t="s">
        <v>164</v>
      </c>
      <c r="AU254" s="21" t="s">
        <v>82</v>
      </c>
    </row>
    <row r="255" s="2" customFormat="1" ht="62.7" customHeight="1">
      <c r="A255" s="40"/>
      <c r="B255" s="166"/>
      <c r="C255" s="167" t="s">
        <v>1433</v>
      </c>
      <c r="D255" s="167" t="s">
        <v>157</v>
      </c>
      <c r="E255" s="168" t="s">
        <v>3139</v>
      </c>
      <c r="F255" s="169" t="s">
        <v>3140</v>
      </c>
      <c r="G255" s="170" t="s">
        <v>160</v>
      </c>
      <c r="H255" s="171">
        <v>12</v>
      </c>
      <c r="I255" s="172"/>
      <c r="J255" s="173">
        <f>ROUND(I255*H255,2)</f>
        <v>0</v>
      </c>
      <c r="K255" s="169" t="s">
        <v>161</v>
      </c>
      <c r="L255" s="41"/>
      <c r="M255" s="174" t="s">
        <v>3</v>
      </c>
      <c r="N255" s="175" t="s">
        <v>43</v>
      </c>
      <c r="O255" s="74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78" t="s">
        <v>1151</v>
      </c>
      <c r="AT255" s="178" t="s">
        <v>157</v>
      </c>
      <c r="AU255" s="178" t="s">
        <v>82</v>
      </c>
      <c r="AY255" s="21" t="s">
        <v>154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1" t="s">
        <v>80</v>
      </c>
      <c r="BK255" s="179">
        <f>ROUND(I255*H255,2)</f>
        <v>0</v>
      </c>
      <c r="BL255" s="21" t="s">
        <v>1151</v>
      </c>
      <c r="BM255" s="178" t="s">
        <v>3141</v>
      </c>
    </row>
    <row r="256" s="2" customFormat="1">
      <c r="A256" s="40"/>
      <c r="B256" s="41"/>
      <c r="C256" s="40"/>
      <c r="D256" s="180" t="s">
        <v>164</v>
      </c>
      <c r="E256" s="40"/>
      <c r="F256" s="181" t="s">
        <v>3142</v>
      </c>
      <c r="G256" s="40"/>
      <c r="H256" s="40"/>
      <c r="I256" s="182"/>
      <c r="J256" s="40"/>
      <c r="K256" s="40"/>
      <c r="L256" s="41"/>
      <c r="M256" s="183"/>
      <c r="N256" s="184"/>
      <c r="O256" s="74"/>
      <c r="P256" s="74"/>
      <c r="Q256" s="74"/>
      <c r="R256" s="74"/>
      <c r="S256" s="74"/>
      <c r="T256" s="7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21" t="s">
        <v>164</v>
      </c>
      <c r="AU256" s="21" t="s">
        <v>82</v>
      </c>
    </row>
    <row r="257" s="2" customFormat="1" ht="62.7" customHeight="1">
      <c r="A257" s="40"/>
      <c r="B257" s="166"/>
      <c r="C257" s="167" t="s">
        <v>1437</v>
      </c>
      <c r="D257" s="167" t="s">
        <v>157</v>
      </c>
      <c r="E257" s="168" t="s">
        <v>3143</v>
      </c>
      <c r="F257" s="169" t="s">
        <v>3144</v>
      </c>
      <c r="G257" s="170" t="s">
        <v>160</v>
      </c>
      <c r="H257" s="171">
        <v>15</v>
      </c>
      <c r="I257" s="172"/>
      <c r="J257" s="173">
        <f>ROUND(I257*H257,2)</f>
        <v>0</v>
      </c>
      <c r="K257" s="169" t="s">
        <v>161</v>
      </c>
      <c r="L257" s="41"/>
      <c r="M257" s="174" t="s">
        <v>3</v>
      </c>
      <c r="N257" s="175" t="s">
        <v>43</v>
      </c>
      <c r="O257" s="74"/>
      <c r="P257" s="176">
        <f>O257*H257</f>
        <v>0</v>
      </c>
      <c r="Q257" s="176">
        <v>0</v>
      </c>
      <c r="R257" s="176">
        <f>Q257*H257</f>
        <v>0</v>
      </c>
      <c r="S257" s="176">
        <v>0</v>
      </c>
      <c r="T257" s="17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78" t="s">
        <v>1151</v>
      </c>
      <c r="AT257" s="178" t="s">
        <v>157</v>
      </c>
      <c r="AU257" s="178" t="s">
        <v>82</v>
      </c>
      <c r="AY257" s="21" t="s">
        <v>154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1" t="s">
        <v>80</v>
      </c>
      <c r="BK257" s="179">
        <f>ROUND(I257*H257,2)</f>
        <v>0</v>
      </c>
      <c r="BL257" s="21" t="s">
        <v>1151</v>
      </c>
      <c r="BM257" s="178" t="s">
        <v>3145</v>
      </c>
    </row>
    <row r="258" s="2" customFormat="1">
      <c r="A258" s="40"/>
      <c r="B258" s="41"/>
      <c r="C258" s="40"/>
      <c r="D258" s="180" t="s">
        <v>164</v>
      </c>
      <c r="E258" s="40"/>
      <c r="F258" s="181" t="s">
        <v>3146</v>
      </c>
      <c r="G258" s="40"/>
      <c r="H258" s="40"/>
      <c r="I258" s="182"/>
      <c r="J258" s="40"/>
      <c r="K258" s="40"/>
      <c r="L258" s="41"/>
      <c r="M258" s="217"/>
      <c r="N258" s="218"/>
      <c r="O258" s="219"/>
      <c r="P258" s="219"/>
      <c r="Q258" s="219"/>
      <c r="R258" s="219"/>
      <c r="S258" s="219"/>
      <c r="T258" s="22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21" t="s">
        <v>164</v>
      </c>
      <c r="AU258" s="21" t="s">
        <v>82</v>
      </c>
    </row>
    <row r="259" s="2" customFormat="1" ht="6.96" customHeight="1">
      <c r="A259" s="40"/>
      <c r="B259" s="57"/>
      <c r="C259" s="58"/>
      <c r="D259" s="58"/>
      <c r="E259" s="58"/>
      <c r="F259" s="58"/>
      <c r="G259" s="58"/>
      <c r="H259" s="58"/>
      <c r="I259" s="58"/>
      <c r="J259" s="58"/>
      <c r="K259" s="58"/>
      <c r="L259" s="41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autoFilter ref="C93:K25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1/612135101"/>
    <hyperlink ref="F102" r:id="rId2" display="https://podminky.urs.cz/item/CS_URS_2024_01/974031121"/>
    <hyperlink ref="F104" r:id="rId3" display="https://podminky.urs.cz/item/CS_URS_2024_01/974031132"/>
    <hyperlink ref="F106" r:id="rId4" display="https://podminky.urs.cz/item/CS_URS_2024_01/977132112"/>
    <hyperlink ref="F113" r:id="rId5" display="https://podminky.urs.cz/item/CS_URS_2024_02/741110063"/>
    <hyperlink ref="F117" r:id="rId6" display="https://podminky.urs.cz/item/CS_URS_2023_02/741112001"/>
    <hyperlink ref="F121" r:id="rId7" display="https://podminky.urs.cz/item/CS_URS_2023_02/741112061"/>
    <hyperlink ref="F125" r:id="rId8" display="https://podminky.urs.cz/item/CS_URS_2023_02/741122015"/>
    <hyperlink ref="F129" r:id="rId9" display="https://podminky.urs.cz/item/CS_URS_2023_02/741122016"/>
    <hyperlink ref="F132" r:id="rId10" display="https://podminky.urs.cz/item/CS_URS_2023_02/741122031"/>
    <hyperlink ref="F135" r:id="rId11" display="https://podminky.urs.cz/item/CS_URS_2023_02/741122031"/>
    <hyperlink ref="F138" r:id="rId12" display="https://podminky.urs.cz/item/CS_URS_2024_01/741122032"/>
    <hyperlink ref="F141" r:id="rId13" display="https://podminky.urs.cz/item/CS_URS_2024_01/741210201R"/>
    <hyperlink ref="F147" r:id="rId14" display="https://podminky.urs.cz/item/CS_URS_2023_02/741310201"/>
    <hyperlink ref="F151" r:id="rId15" display="https://podminky.urs.cz/item/CS_URS_2024_01/741310231"/>
    <hyperlink ref="F154" r:id="rId16" display="https://podminky.urs.cz/item/CS_URS_2024_02/741310233"/>
    <hyperlink ref="F157" r:id="rId17" display="https://podminky.urs.cz/item/CS_URS_2024_02/741310251"/>
    <hyperlink ref="F160" r:id="rId18" display="https://podminky.urs.cz/item/CS_URS_2023_02/741313001"/>
    <hyperlink ref="F163" r:id="rId19" display="https://podminky.urs.cz/item/CS_URS_2024_02/741313082"/>
    <hyperlink ref="F167" r:id="rId20" display="https://podminky.urs.cz/item/CS_URS_2024_02/741330763"/>
    <hyperlink ref="F170" r:id="rId21" display="https://podminky.urs.cz/item/CS_URS_2024_02/741370034"/>
    <hyperlink ref="F173" r:id="rId22" display="https://podminky.urs.cz/item/CS_URS_2024_02/741372061"/>
    <hyperlink ref="F178" r:id="rId23" display="https://podminky.urs.cz/item/CS_URS_2024_02/741372062"/>
    <hyperlink ref="F184" r:id="rId24" display="https://podminky.urs.cz/item/CS_URS_2021_02/998741102"/>
    <hyperlink ref="F187" r:id="rId25" display="https://podminky.urs.cz/item/CS_URS_2024_01/HZS3131R2"/>
    <hyperlink ref="F189" r:id="rId26" display="https://podminky.urs.cz/item/CS_URS_2024_01/HZS3131R3"/>
    <hyperlink ref="F191" r:id="rId27" display="https://podminky.urs.cz/item/CS_URS_2024_01/HZS3131R4"/>
    <hyperlink ref="F195" r:id="rId28" display="https://podminky.urs.cz/item/CS_URS_2024_01/742110002"/>
    <hyperlink ref="F199" r:id="rId29" display="https://podminky.urs.cz/item/CS_URS_2024_02/742110504"/>
    <hyperlink ref="F202" r:id="rId30" display="https://podminky.urs.cz/item/CS_URS_2024_02/742124002"/>
    <hyperlink ref="F206" r:id="rId31" display="https://podminky.urs.cz/item/CS_URS_2024_02/742124005"/>
    <hyperlink ref="F210" r:id="rId32" display="https://podminky.urs.cz/item/CS_URS_2024_02/742330044"/>
    <hyperlink ref="F213" r:id="rId33" display="https://podminky.urs.cz/item/CS_URS_2023_02/998742102"/>
    <hyperlink ref="F216" r:id="rId34" display="https://podminky.urs.cz/item/CS_URS_2024_02/210220001"/>
    <hyperlink ref="F221" r:id="rId35" display="https://podminky.urs.cz/item/CS_URS_2024_02/210220101"/>
    <hyperlink ref="F225" r:id="rId36" display="https://podminky.urs.cz/item/CS_URS_2024_02/741420052"/>
    <hyperlink ref="F239" r:id="rId37" display="https://podminky.urs.cz/item/CS_URS_2024_02/751614111"/>
    <hyperlink ref="F243" r:id="rId38" display="https://podminky.urs.cz/item/CS_URS_2022_01/013254000"/>
    <hyperlink ref="F254" r:id="rId39" display="https://podminky.urs.cz/item/CS_URS_2024_02/460171142"/>
    <hyperlink ref="F256" r:id="rId40" display="https://podminky.urs.cz/item/CS_URS_2024_02/460171172"/>
    <hyperlink ref="F258" r:id="rId41" display="https://podminky.urs.cz/item/CS_URS_2024_02/46017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103</v>
      </c>
      <c r="AZ2" s="221" t="s">
        <v>3147</v>
      </c>
      <c r="BA2" s="221" t="s">
        <v>3148</v>
      </c>
      <c r="BB2" s="221" t="s">
        <v>186</v>
      </c>
      <c r="BC2" s="221" t="s">
        <v>3149</v>
      </c>
      <c r="BD2" s="221" t="s">
        <v>183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  <c r="AZ3" s="221" t="s">
        <v>2154</v>
      </c>
      <c r="BA3" s="221" t="s">
        <v>3150</v>
      </c>
      <c r="BB3" s="221" t="s">
        <v>186</v>
      </c>
      <c r="BC3" s="221" t="s">
        <v>495</v>
      </c>
      <c r="BD3" s="221" t="s">
        <v>183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3151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ROUND((SUM(BE88:BE769)),  2)</f>
        <v>0</v>
      </c>
      <c r="G33" s="40"/>
      <c r="H33" s="40"/>
      <c r="I33" s="125">
        <v>0.20999999999999999</v>
      </c>
      <c r="J33" s="124">
        <f>ROUND(((SUM(BE88:BE769))*I33),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ROUND((SUM(BF88:BF769)),  2)</f>
        <v>0</v>
      </c>
      <c r="G34" s="40"/>
      <c r="H34" s="40"/>
      <c r="I34" s="125">
        <v>0.12</v>
      </c>
      <c r="J34" s="124">
        <f>ROUND(((SUM(BF88:BF769))*I34),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ROUND((SUM(BG88:BG769)),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ROUND((SUM(BH88:BH769)),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ROUND((SUM(BI88:BI769)),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08 - Energetické opatření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741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743</v>
      </c>
      <c r="E62" s="141"/>
      <c r="F62" s="141"/>
      <c r="G62" s="141"/>
      <c r="H62" s="141"/>
      <c r="I62" s="141"/>
      <c r="J62" s="142">
        <f>J446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5"/>
      <c r="C63" s="9"/>
      <c r="D63" s="136" t="s">
        <v>120</v>
      </c>
      <c r="E63" s="137"/>
      <c r="F63" s="137"/>
      <c r="G63" s="137"/>
      <c r="H63" s="137"/>
      <c r="I63" s="137"/>
      <c r="J63" s="138">
        <f>J449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9"/>
      <c r="C64" s="10"/>
      <c r="D64" s="140" t="s">
        <v>121</v>
      </c>
      <c r="E64" s="141"/>
      <c r="F64" s="141"/>
      <c r="G64" s="141"/>
      <c r="H64" s="141"/>
      <c r="I64" s="141"/>
      <c r="J64" s="142">
        <f>J450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3152</v>
      </c>
      <c r="E65" s="141"/>
      <c r="F65" s="141"/>
      <c r="G65" s="141"/>
      <c r="H65" s="141"/>
      <c r="I65" s="141"/>
      <c r="J65" s="142">
        <f>J496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3153</v>
      </c>
      <c r="E66" s="141"/>
      <c r="F66" s="141"/>
      <c r="G66" s="141"/>
      <c r="H66" s="141"/>
      <c r="I66" s="141"/>
      <c r="J66" s="142">
        <f>J532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128</v>
      </c>
      <c r="E67" s="141"/>
      <c r="F67" s="141"/>
      <c r="G67" s="141"/>
      <c r="H67" s="141"/>
      <c r="I67" s="141"/>
      <c r="J67" s="142">
        <f>J595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132</v>
      </c>
      <c r="E68" s="141"/>
      <c r="F68" s="141"/>
      <c r="G68" s="141"/>
      <c r="H68" s="141"/>
      <c r="I68" s="141"/>
      <c r="J68" s="142">
        <f>J605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139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0"/>
      <c r="D78" s="40"/>
      <c r="E78" s="117" t="str">
        <f>E7</f>
        <v>Stavební úpravy včetně změny užívání objektu Hradní 61, Žebrák 267 53</v>
      </c>
      <c r="F78" s="34"/>
      <c r="G78" s="34"/>
      <c r="H78" s="34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111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08 - Energetické opatření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0"/>
      <c r="E82" s="40"/>
      <c r="F82" s="29" t="str">
        <f>F12</f>
        <v>Žebrák</v>
      </c>
      <c r="G82" s="40"/>
      <c r="H82" s="40"/>
      <c r="I82" s="34" t="s">
        <v>23</v>
      </c>
      <c r="J82" s="66" t="str">
        <f>IF(J12="","",J12)</f>
        <v>9. 7. 2025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0"/>
      <c r="E84" s="40"/>
      <c r="F84" s="29" t="str">
        <f>E15</f>
        <v>Město Žebrák; 00234079, Náměstí 1, 267 53 Žebrák</v>
      </c>
      <c r="G84" s="40"/>
      <c r="H84" s="40"/>
      <c r="I84" s="34" t="s">
        <v>31</v>
      </c>
      <c r="J84" s="38" t="str">
        <f>E21</f>
        <v>A.D.S. Rokycany s.r.o.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29</v>
      </c>
      <c r="D85" s="40"/>
      <c r="E85" s="40"/>
      <c r="F85" s="29" t="str">
        <f>IF(E18="","",E18)</f>
        <v>Vyplň údaj</v>
      </c>
      <c r="G85" s="40"/>
      <c r="H85" s="40"/>
      <c r="I85" s="34" t="s">
        <v>35</v>
      </c>
      <c r="J85" s="38" t="str">
        <f>E24</f>
        <v>A.D.S. Rokycany s.r.o.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140</v>
      </c>
      <c r="D87" s="146" t="s">
        <v>57</v>
      </c>
      <c r="E87" s="146" t="s">
        <v>53</v>
      </c>
      <c r="F87" s="146" t="s">
        <v>54</v>
      </c>
      <c r="G87" s="146" t="s">
        <v>141</v>
      </c>
      <c r="H87" s="146" t="s">
        <v>142</v>
      </c>
      <c r="I87" s="146" t="s">
        <v>143</v>
      </c>
      <c r="J87" s="146" t="s">
        <v>115</v>
      </c>
      <c r="K87" s="147" t="s">
        <v>144</v>
      </c>
      <c r="L87" s="148"/>
      <c r="M87" s="82" t="s">
        <v>3</v>
      </c>
      <c r="N87" s="83" t="s">
        <v>42</v>
      </c>
      <c r="O87" s="83" t="s">
        <v>145</v>
      </c>
      <c r="P87" s="83" t="s">
        <v>146</v>
      </c>
      <c r="Q87" s="83" t="s">
        <v>147</v>
      </c>
      <c r="R87" s="83" t="s">
        <v>148</v>
      </c>
      <c r="S87" s="83" t="s">
        <v>149</v>
      </c>
      <c r="T87" s="84" t="s">
        <v>150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151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P89+P449</f>
        <v>0</v>
      </c>
      <c r="Q88" s="86"/>
      <c r="R88" s="150">
        <f>R89+R449</f>
        <v>12.535202959999999</v>
      </c>
      <c r="S88" s="86"/>
      <c r="T88" s="151">
        <f>T89+T449</f>
        <v>0.00055706000000000006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1" t="s">
        <v>71</v>
      </c>
      <c r="AU88" s="21" t="s">
        <v>116</v>
      </c>
      <c r="BK88" s="152">
        <f>BK89+BK449</f>
        <v>0</v>
      </c>
    </row>
    <row r="89" s="12" customFormat="1" ht="25.92" customHeight="1">
      <c r="A89" s="12"/>
      <c r="B89" s="153"/>
      <c r="C89" s="12"/>
      <c r="D89" s="154" t="s">
        <v>71</v>
      </c>
      <c r="E89" s="155" t="s">
        <v>152</v>
      </c>
      <c r="F89" s="155" t="s">
        <v>153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P90+P446</f>
        <v>0</v>
      </c>
      <c r="Q89" s="159"/>
      <c r="R89" s="160">
        <f>R90+R446</f>
        <v>8.7941870399999988</v>
      </c>
      <c r="S89" s="159"/>
      <c r="T89" s="161">
        <f>T90+T446</f>
        <v>0.00055706000000000006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80</v>
      </c>
      <c r="AT89" s="162" t="s">
        <v>71</v>
      </c>
      <c r="AU89" s="162" t="s">
        <v>72</v>
      </c>
      <c r="AY89" s="154" t="s">
        <v>154</v>
      </c>
      <c r="BK89" s="163">
        <f>BK90+BK446</f>
        <v>0</v>
      </c>
    </row>
    <row r="90" s="12" customFormat="1" ht="22.8" customHeight="1">
      <c r="A90" s="12"/>
      <c r="B90" s="153"/>
      <c r="C90" s="12"/>
      <c r="D90" s="154" t="s">
        <v>71</v>
      </c>
      <c r="E90" s="164" t="s">
        <v>204</v>
      </c>
      <c r="F90" s="164" t="s">
        <v>1144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SUM(P91:P445)</f>
        <v>0</v>
      </c>
      <c r="Q90" s="159"/>
      <c r="R90" s="160">
        <f>SUM(R91:R445)</f>
        <v>8.7941870399999988</v>
      </c>
      <c r="S90" s="159"/>
      <c r="T90" s="161">
        <f>SUM(T91:T445)</f>
        <v>0.00055706000000000006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80</v>
      </c>
      <c r="AT90" s="162" t="s">
        <v>71</v>
      </c>
      <c r="AU90" s="162" t="s">
        <v>80</v>
      </c>
      <c r="AY90" s="154" t="s">
        <v>154</v>
      </c>
      <c r="BK90" s="163">
        <f>SUM(BK91:BK445)</f>
        <v>0</v>
      </c>
    </row>
    <row r="91" s="2" customFormat="1" ht="55.5" customHeight="1">
      <c r="A91" s="40"/>
      <c r="B91" s="166"/>
      <c r="C91" s="167" t="s">
        <v>80</v>
      </c>
      <c r="D91" s="167" t="s">
        <v>157</v>
      </c>
      <c r="E91" s="168" t="s">
        <v>3154</v>
      </c>
      <c r="F91" s="169" t="s">
        <v>3155</v>
      </c>
      <c r="G91" s="170" t="s">
        <v>160</v>
      </c>
      <c r="H91" s="171">
        <v>25.199999999999999</v>
      </c>
      <c r="I91" s="172"/>
      <c r="J91" s="173">
        <f>ROUND(I91*H91,2)</f>
        <v>0</v>
      </c>
      <c r="K91" s="169" t="s">
        <v>161</v>
      </c>
      <c r="L91" s="41"/>
      <c r="M91" s="174" t="s">
        <v>3</v>
      </c>
      <c r="N91" s="175" t="s">
        <v>43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162</v>
      </c>
      <c r="AT91" s="178" t="s">
        <v>157</v>
      </c>
      <c r="AU91" s="178" t="s">
        <v>82</v>
      </c>
      <c r="AY91" s="21" t="s">
        <v>154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1" t="s">
        <v>80</v>
      </c>
      <c r="BK91" s="179">
        <f>ROUND(I91*H91,2)</f>
        <v>0</v>
      </c>
      <c r="BL91" s="21" t="s">
        <v>162</v>
      </c>
      <c r="BM91" s="178" t="s">
        <v>3156</v>
      </c>
    </row>
    <row r="92" s="2" customFormat="1">
      <c r="A92" s="40"/>
      <c r="B92" s="41"/>
      <c r="C92" s="40"/>
      <c r="D92" s="180" t="s">
        <v>164</v>
      </c>
      <c r="E92" s="40"/>
      <c r="F92" s="181" t="s">
        <v>3157</v>
      </c>
      <c r="G92" s="40"/>
      <c r="H92" s="40"/>
      <c r="I92" s="182"/>
      <c r="J92" s="40"/>
      <c r="K92" s="40"/>
      <c r="L92" s="41"/>
      <c r="M92" s="183"/>
      <c r="N92" s="184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1" t="s">
        <v>164</v>
      </c>
      <c r="AU92" s="21" t="s">
        <v>82</v>
      </c>
    </row>
    <row r="93" s="13" customFormat="1">
      <c r="A93" s="13"/>
      <c r="B93" s="185"/>
      <c r="C93" s="13"/>
      <c r="D93" s="186" t="s">
        <v>166</v>
      </c>
      <c r="E93" s="187" t="s">
        <v>3</v>
      </c>
      <c r="F93" s="188" t="s">
        <v>195</v>
      </c>
      <c r="G93" s="13"/>
      <c r="H93" s="187" t="s">
        <v>3</v>
      </c>
      <c r="I93" s="189"/>
      <c r="J93" s="13"/>
      <c r="K93" s="13"/>
      <c r="L93" s="185"/>
      <c r="M93" s="190"/>
      <c r="N93" s="191"/>
      <c r="O93" s="191"/>
      <c r="P93" s="191"/>
      <c r="Q93" s="191"/>
      <c r="R93" s="191"/>
      <c r="S93" s="191"/>
      <c r="T93" s="19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7" t="s">
        <v>166</v>
      </c>
      <c r="AU93" s="187" t="s">
        <v>82</v>
      </c>
      <c r="AV93" s="13" t="s">
        <v>80</v>
      </c>
      <c r="AW93" s="13" t="s">
        <v>34</v>
      </c>
      <c r="AX93" s="13" t="s">
        <v>72</v>
      </c>
      <c r="AY93" s="187" t="s">
        <v>154</v>
      </c>
    </row>
    <row r="94" s="14" customFormat="1">
      <c r="A94" s="14"/>
      <c r="B94" s="193"/>
      <c r="C94" s="14"/>
      <c r="D94" s="186" t="s">
        <v>166</v>
      </c>
      <c r="E94" s="194" t="s">
        <v>3</v>
      </c>
      <c r="F94" s="195" t="s">
        <v>3158</v>
      </c>
      <c r="G94" s="14"/>
      <c r="H94" s="196">
        <v>9</v>
      </c>
      <c r="I94" s="197"/>
      <c r="J94" s="14"/>
      <c r="K94" s="14"/>
      <c r="L94" s="193"/>
      <c r="M94" s="198"/>
      <c r="N94" s="199"/>
      <c r="O94" s="199"/>
      <c r="P94" s="199"/>
      <c r="Q94" s="199"/>
      <c r="R94" s="199"/>
      <c r="S94" s="199"/>
      <c r="T94" s="20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4" t="s">
        <v>166</v>
      </c>
      <c r="AU94" s="194" t="s">
        <v>82</v>
      </c>
      <c r="AV94" s="14" t="s">
        <v>82</v>
      </c>
      <c r="AW94" s="14" t="s">
        <v>34</v>
      </c>
      <c r="AX94" s="14" t="s">
        <v>72</v>
      </c>
      <c r="AY94" s="194" t="s">
        <v>154</v>
      </c>
    </row>
    <row r="95" s="13" customFormat="1">
      <c r="A95" s="13"/>
      <c r="B95" s="185"/>
      <c r="C95" s="13"/>
      <c r="D95" s="186" t="s">
        <v>166</v>
      </c>
      <c r="E95" s="187" t="s">
        <v>3</v>
      </c>
      <c r="F95" s="188" t="s">
        <v>222</v>
      </c>
      <c r="G95" s="13"/>
      <c r="H95" s="187" t="s">
        <v>3</v>
      </c>
      <c r="I95" s="189"/>
      <c r="J95" s="13"/>
      <c r="K95" s="13"/>
      <c r="L95" s="185"/>
      <c r="M95" s="190"/>
      <c r="N95" s="191"/>
      <c r="O95" s="191"/>
      <c r="P95" s="191"/>
      <c r="Q95" s="191"/>
      <c r="R95" s="191"/>
      <c r="S95" s="191"/>
      <c r="T95" s="19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7" t="s">
        <v>166</v>
      </c>
      <c r="AU95" s="187" t="s">
        <v>82</v>
      </c>
      <c r="AV95" s="13" t="s">
        <v>80</v>
      </c>
      <c r="AW95" s="13" t="s">
        <v>34</v>
      </c>
      <c r="AX95" s="13" t="s">
        <v>72</v>
      </c>
      <c r="AY95" s="187" t="s">
        <v>154</v>
      </c>
    </row>
    <row r="96" s="14" customFormat="1">
      <c r="A96" s="14"/>
      <c r="B96" s="193"/>
      <c r="C96" s="14"/>
      <c r="D96" s="186" t="s">
        <v>166</v>
      </c>
      <c r="E96" s="194" t="s">
        <v>3</v>
      </c>
      <c r="F96" s="195" t="s">
        <v>3159</v>
      </c>
      <c r="G96" s="14"/>
      <c r="H96" s="196">
        <v>11.699999999999999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166</v>
      </c>
      <c r="AU96" s="194" t="s">
        <v>82</v>
      </c>
      <c r="AV96" s="14" t="s">
        <v>82</v>
      </c>
      <c r="AW96" s="14" t="s">
        <v>34</v>
      </c>
      <c r="AX96" s="14" t="s">
        <v>72</v>
      </c>
      <c r="AY96" s="194" t="s">
        <v>154</v>
      </c>
    </row>
    <row r="97" s="13" customFormat="1">
      <c r="A97" s="13"/>
      <c r="B97" s="185"/>
      <c r="C97" s="13"/>
      <c r="D97" s="186" t="s">
        <v>166</v>
      </c>
      <c r="E97" s="187" t="s">
        <v>3</v>
      </c>
      <c r="F97" s="188" t="s">
        <v>246</v>
      </c>
      <c r="G97" s="13"/>
      <c r="H97" s="187" t="s">
        <v>3</v>
      </c>
      <c r="I97" s="189"/>
      <c r="J97" s="13"/>
      <c r="K97" s="13"/>
      <c r="L97" s="185"/>
      <c r="M97" s="190"/>
      <c r="N97" s="191"/>
      <c r="O97" s="191"/>
      <c r="P97" s="191"/>
      <c r="Q97" s="191"/>
      <c r="R97" s="191"/>
      <c r="S97" s="191"/>
      <c r="T97" s="19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7" t="s">
        <v>166</v>
      </c>
      <c r="AU97" s="187" t="s">
        <v>82</v>
      </c>
      <c r="AV97" s="13" t="s">
        <v>80</v>
      </c>
      <c r="AW97" s="13" t="s">
        <v>34</v>
      </c>
      <c r="AX97" s="13" t="s">
        <v>72</v>
      </c>
      <c r="AY97" s="187" t="s">
        <v>154</v>
      </c>
    </row>
    <row r="98" s="14" customFormat="1">
      <c r="A98" s="14"/>
      <c r="B98" s="193"/>
      <c r="C98" s="14"/>
      <c r="D98" s="186" t="s">
        <v>166</v>
      </c>
      <c r="E98" s="194" t="s">
        <v>3</v>
      </c>
      <c r="F98" s="195" t="s">
        <v>3160</v>
      </c>
      <c r="G98" s="14"/>
      <c r="H98" s="196">
        <v>4.5</v>
      </c>
      <c r="I98" s="197"/>
      <c r="J98" s="14"/>
      <c r="K98" s="14"/>
      <c r="L98" s="193"/>
      <c r="M98" s="198"/>
      <c r="N98" s="199"/>
      <c r="O98" s="199"/>
      <c r="P98" s="199"/>
      <c r="Q98" s="199"/>
      <c r="R98" s="199"/>
      <c r="S98" s="199"/>
      <c r="T98" s="20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4" t="s">
        <v>166</v>
      </c>
      <c r="AU98" s="194" t="s">
        <v>82</v>
      </c>
      <c r="AV98" s="14" t="s">
        <v>82</v>
      </c>
      <c r="AW98" s="14" t="s">
        <v>34</v>
      </c>
      <c r="AX98" s="14" t="s">
        <v>72</v>
      </c>
      <c r="AY98" s="194" t="s">
        <v>154</v>
      </c>
    </row>
    <row r="99" s="15" customFormat="1">
      <c r="A99" s="15"/>
      <c r="B99" s="201"/>
      <c r="C99" s="15"/>
      <c r="D99" s="186" t="s">
        <v>166</v>
      </c>
      <c r="E99" s="202" t="s">
        <v>3</v>
      </c>
      <c r="F99" s="203" t="s">
        <v>171</v>
      </c>
      <c r="G99" s="15"/>
      <c r="H99" s="204">
        <v>25.199999999999999</v>
      </c>
      <c r="I99" s="205"/>
      <c r="J99" s="15"/>
      <c r="K99" s="15"/>
      <c r="L99" s="201"/>
      <c r="M99" s="206"/>
      <c r="N99" s="207"/>
      <c r="O99" s="207"/>
      <c r="P99" s="207"/>
      <c r="Q99" s="207"/>
      <c r="R99" s="207"/>
      <c r="S99" s="207"/>
      <c r="T99" s="20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02" t="s">
        <v>166</v>
      </c>
      <c r="AU99" s="202" t="s">
        <v>82</v>
      </c>
      <c r="AV99" s="15" t="s">
        <v>162</v>
      </c>
      <c r="AW99" s="15" t="s">
        <v>34</v>
      </c>
      <c r="AX99" s="15" t="s">
        <v>80</v>
      </c>
      <c r="AY99" s="202" t="s">
        <v>154</v>
      </c>
    </row>
    <row r="100" s="2" customFormat="1" ht="24.15" customHeight="1">
      <c r="A100" s="40"/>
      <c r="B100" s="166"/>
      <c r="C100" s="222" t="s">
        <v>82</v>
      </c>
      <c r="D100" s="222" t="s">
        <v>817</v>
      </c>
      <c r="E100" s="223" t="s">
        <v>3161</v>
      </c>
      <c r="F100" s="224" t="s">
        <v>3162</v>
      </c>
      <c r="G100" s="225" t="s">
        <v>160</v>
      </c>
      <c r="H100" s="226">
        <v>27.719999999999999</v>
      </c>
      <c r="I100" s="227"/>
      <c r="J100" s="228">
        <f>ROUND(I100*H100,2)</f>
        <v>0</v>
      </c>
      <c r="K100" s="224" t="s">
        <v>2524</v>
      </c>
      <c r="L100" s="229"/>
      <c r="M100" s="230" t="s">
        <v>3</v>
      </c>
      <c r="N100" s="231" t="s">
        <v>43</v>
      </c>
      <c r="O100" s="74"/>
      <c r="P100" s="176">
        <f>O100*H100</f>
        <v>0</v>
      </c>
      <c r="Q100" s="176">
        <v>0.00020000000000000001</v>
      </c>
      <c r="R100" s="176">
        <f>Q100*H100</f>
        <v>0.0055440000000000003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214</v>
      </c>
      <c r="AT100" s="178" t="s">
        <v>817</v>
      </c>
      <c r="AU100" s="178" t="s">
        <v>82</v>
      </c>
      <c r="AY100" s="21" t="s">
        <v>154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1" t="s">
        <v>80</v>
      </c>
      <c r="BK100" s="179">
        <f>ROUND(I100*H100,2)</f>
        <v>0</v>
      </c>
      <c r="BL100" s="21" t="s">
        <v>162</v>
      </c>
      <c r="BM100" s="178" t="s">
        <v>3163</v>
      </c>
    </row>
    <row r="101" s="14" customFormat="1">
      <c r="A101" s="14"/>
      <c r="B101" s="193"/>
      <c r="C101" s="14"/>
      <c r="D101" s="186" t="s">
        <v>166</v>
      </c>
      <c r="E101" s="14"/>
      <c r="F101" s="195" t="s">
        <v>3164</v>
      </c>
      <c r="G101" s="14"/>
      <c r="H101" s="196">
        <v>27.719999999999999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166</v>
      </c>
      <c r="AU101" s="194" t="s">
        <v>82</v>
      </c>
      <c r="AV101" s="14" t="s">
        <v>82</v>
      </c>
      <c r="AW101" s="14" t="s">
        <v>4</v>
      </c>
      <c r="AX101" s="14" t="s">
        <v>80</v>
      </c>
      <c r="AY101" s="194" t="s">
        <v>154</v>
      </c>
    </row>
    <row r="102" s="2" customFormat="1" ht="49.05" customHeight="1">
      <c r="A102" s="40"/>
      <c r="B102" s="166"/>
      <c r="C102" s="167" t="s">
        <v>183</v>
      </c>
      <c r="D102" s="167" t="s">
        <v>157</v>
      </c>
      <c r="E102" s="168" t="s">
        <v>3165</v>
      </c>
      <c r="F102" s="169" t="s">
        <v>3166</v>
      </c>
      <c r="G102" s="170" t="s">
        <v>186</v>
      </c>
      <c r="H102" s="171">
        <v>61.840000000000003</v>
      </c>
      <c r="I102" s="172"/>
      <c r="J102" s="173">
        <f>ROUND(I102*H102,2)</f>
        <v>0</v>
      </c>
      <c r="K102" s="169" t="s">
        <v>161</v>
      </c>
      <c r="L102" s="41"/>
      <c r="M102" s="174" t="s">
        <v>3</v>
      </c>
      <c r="N102" s="175" t="s">
        <v>43</v>
      </c>
      <c r="O102" s="74"/>
      <c r="P102" s="176">
        <f>O102*H102</f>
        <v>0</v>
      </c>
      <c r="Q102" s="176">
        <v>0.0085199999999999998</v>
      </c>
      <c r="R102" s="176">
        <f>Q102*H102</f>
        <v>0.52687680000000003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162</v>
      </c>
      <c r="AT102" s="178" t="s">
        <v>157</v>
      </c>
      <c r="AU102" s="178" t="s">
        <v>82</v>
      </c>
      <c r="AY102" s="21" t="s">
        <v>154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1" t="s">
        <v>80</v>
      </c>
      <c r="BK102" s="179">
        <f>ROUND(I102*H102,2)</f>
        <v>0</v>
      </c>
      <c r="BL102" s="21" t="s">
        <v>162</v>
      </c>
      <c r="BM102" s="178" t="s">
        <v>3167</v>
      </c>
    </row>
    <row r="103" s="2" customFormat="1">
      <c r="A103" s="40"/>
      <c r="B103" s="41"/>
      <c r="C103" s="40"/>
      <c r="D103" s="180" t="s">
        <v>164</v>
      </c>
      <c r="E103" s="40"/>
      <c r="F103" s="181" t="s">
        <v>3168</v>
      </c>
      <c r="G103" s="40"/>
      <c r="H103" s="40"/>
      <c r="I103" s="182"/>
      <c r="J103" s="40"/>
      <c r="K103" s="40"/>
      <c r="L103" s="41"/>
      <c r="M103" s="183"/>
      <c r="N103" s="18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164</v>
      </c>
      <c r="AU103" s="21" t="s">
        <v>82</v>
      </c>
    </row>
    <row r="104" s="13" customFormat="1">
      <c r="A104" s="13"/>
      <c r="B104" s="185"/>
      <c r="C104" s="13"/>
      <c r="D104" s="186" t="s">
        <v>166</v>
      </c>
      <c r="E104" s="187" t="s">
        <v>3</v>
      </c>
      <c r="F104" s="188" t="s">
        <v>907</v>
      </c>
      <c r="G104" s="13"/>
      <c r="H104" s="187" t="s">
        <v>3</v>
      </c>
      <c r="I104" s="189"/>
      <c r="J104" s="13"/>
      <c r="K104" s="13"/>
      <c r="L104" s="185"/>
      <c r="M104" s="190"/>
      <c r="N104" s="191"/>
      <c r="O104" s="191"/>
      <c r="P104" s="191"/>
      <c r="Q104" s="191"/>
      <c r="R104" s="191"/>
      <c r="S104" s="191"/>
      <c r="T104" s="19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7" t="s">
        <v>166</v>
      </c>
      <c r="AU104" s="187" t="s">
        <v>82</v>
      </c>
      <c r="AV104" s="13" t="s">
        <v>80</v>
      </c>
      <c r="AW104" s="13" t="s">
        <v>34</v>
      </c>
      <c r="AX104" s="13" t="s">
        <v>72</v>
      </c>
      <c r="AY104" s="187" t="s">
        <v>154</v>
      </c>
    </row>
    <row r="105" s="14" customFormat="1">
      <c r="A105" s="14"/>
      <c r="B105" s="193"/>
      <c r="C105" s="14"/>
      <c r="D105" s="186" t="s">
        <v>166</v>
      </c>
      <c r="E105" s="194" t="s">
        <v>3</v>
      </c>
      <c r="F105" s="195" t="s">
        <v>3169</v>
      </c>
      <c r="G105" s="14"/>
      <c r="H105" s="196">
        <v>61.840000000000003</v>
      </c>
      <c r="I105" s="197"/>
      <c r="J105" s="14"/>
      <c r="K105" s="14"/>
      <c r="L105" s="193"/>
      <c r="M105" s="198"/>
      <c r="N105" s="199"/>
      <c r="O105" s="199"/>
      <c r="P105" s="199"/>
      <c r="Q105" s="199"/>
      <c r="R105" s="199"/>
      <c r="S105" s="199"/>
      <c r="T105" s="20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4" t="s">
        <v>166</v>
      </c>
      <c r="AU105" s="194" t="s">
        <v>82</v>
      </c>
      <c r="AV105" s="14" t="s">
        <v>82</v>
      </c>
      <c r="AW105" s="14" t="s">
        <v>34</v>
      </c>
      <c r="AX105" s="14" t="s">
        <v>80</v>
      </c>
      <c r="AY105" s="194" t="s">
        <v>154</v>
      </c>
    </row>
    <row r="106" s="2" customFormat="1" ht="16.5" customHeight="1">
      <c r="A106" s="40"/>
      <c r="B106" s="166"/>
      <c r="C106" s="222" t="s">
        <v>162</v>
      </c>
      <c r="D106" s="222" t="s">
        <v>817</v>
      </c>
      <c r="E106" s="223" t="s">
        <v>3170</v>
      </c>
      <c r="F106" s="224" t="s">
        <v>3171</v>
      </c>
      <c r="G106" s="225" t="s">
        <v>186</v>
      </c>
      <c r="H106" s="226">
        <v>68.024000000000001</v>
      </c>
      <c r="I106" s="227"/>
      <c r="J106" s="228">
        <f>ROUND(I106*H106,2)</f>
        <v>0</v>
      </c>
      <c r="K106" s="224" t="s">
        <v>161</v>
      </c>
      <c r="L106" s="229"/>
      <c r="M106" s="230" t="s">
        <v>3</v>
      </c>
      <c r="N106" s="231" t="s">
        <v>43</v>
      </c>
      <c r="O106" s="74"/>
      <c r="P106" s="176">
        <f>O106*H106</f>
        <v>0</v>
      </c>
      <c r="Q106" s="176">
        <v>0.0015</v>
      </c>
      <c r="R106" s="176">
        <f>Q106*H106</f>
        <v>0.102036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214</v>
      </c>
      <c r="AT106" s="178" t="s">
        <v>817</v>
      </c>
      <c r="AU106" s="178" t="s">
        <v>82</v>
      </c>
      <c r="AY106" s="21" t="s">
        <v>154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1" t="s">
        <v>80</v>
      </c>
      <c r="BK106" s="179">
        <f>ROUND(I106*H106,2)</f>
        <v>0</v>
      </c>
      <c r="BL106" s="21" t="s">
        <v>162</v>
      </c>
      <c r="BM106" s="178" t="s">
        <v>3172</v>
      </c>
    </row>
    <row r="107" s="13" customFormat="1">
      <c r="A107" s="13"/>
      <c r="B107" s="185"/>
      <c r="C107" s="13"/>
      <c r="D107" s="186" t="s">
        <v>166</v>
      </c>
      <c r="E107" s="187" t="s">
        <v>3</v>
      </c>
      <c r="F107" s="188" t="s">
        <v>907</v>
      </c>
      <c r="G107" s="13"/>
      <c r="H107" s="187" t="s">
        <v>3</v>
      </c>
      <c r="I107" s="189"/>
      <c r="J107" s="13"/>
      <c r="K107" s="13"/>
      <c r="L107" s="185"/>
      <c r="M107" s="190"/>
      <c r="N107" s="191"/>
      <c r="O107" s="191"/>
      <c r="P107" s="191"/>
      <c r="Q107" s="191"/>
      <c r="R107" s="191"/>
      <c r="S107" s="191"/>
      <c r="T107" s="19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7" t="s">
        <v>166</v>
      </c>
      <c r="AU107" s="187" t="s">
        <v>82</v>
      </c>
      <c r="AV107" s="13" t="s">
        <v>80</v>
      </c>
      <c r="AW107" s="13" t="s">
        <v>34</v>
      </c>
      <c r="AX107" s="13" t="s">
        <v>72</v>
      </c>
      <c r="AY107" s="187" t="s">
        <v>154</v>
      </c>
    </row>
    <row r="108" s="14" customFormat="1">
      <c r="A108" s="14"/>
      <c r="B108" s="193"/>
      <c r="C108" s="14"/>
      <c r="D108" s="186" t="s">
        <v>166</v>
      </c>
      <c r="E108" s="194" t="s">
        <v>3</v>
      </c>
      <c r="F108" s="195" t="s">
        <v>3173</v>
      </c>
      <c r="G108" s="14"/>
      <c r="H108" s="196">
        <v>68.024000000000001</v>
      </c>
      <c r="I108" s="197"/>
      <c r="J108" s="14"/>
      <c r="K108" s="14"/>
      <c r="L108" s="193"/>
      <c r="M108" s="198"/>
      <c r="N108" s="199"/>
      <c r="O108" s="199"/>
      <c r="P108" s="199"/>
      <c r="Q108" s="199"/>
      <c r="R108" s="199"/>
      <c r="S108" s="199"/>
      <c r="T108" s="20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4" t="s">
        <v>166</v>
      </c>
      <c r="AU108" s="194" t="s">
        <v>82</v>
      </c>
      <c r="AV108" s="14" t="s">
        <v>82</v>
      </c>
      <c r="AW108" s="14" t="s">
        <v>34</v>
      </c>
      <c r="AX108" s="14" t="s">
        <v>80</v>
      </c>
      <c r="AY108" s="194" t="s">
        <v>154</v>
      </c>
    </row>
    <row r="109" s="2" customFormat="1" ht="24.15" customHeight="1">
      <c r="A109" s="40"/>
      <c r="B109" s="166"/>
      <c r="C109" s="222" t="s">
        <v>197</v>
      </c>
      <c r="D109" s="222" t="s">
        <v>817</v>
      </c>
      <c r="E109" s="223" t="s">
        <v>3174</v>
      </c>
      <c r="F109" s="224" t="s">
        <v>3175</v>
      </c>
      <c r="G109" s="225" t="s">
        <v>186</v>
      </c>
      <c r="H109" s="226">
        <v>2.1259999999999999</v>
      </c>
      <c r="I109" s="227"/>
      <c r="J109" s="228">
        <f>ROUND(I109*H109,2)</f>
        <v>0</v>
      </c>
      <c r="K109" s="224" t="s">
        <v>161</v>
      </c>
      <c r="L109" s="229"/>
      <c r="M109" s="230" t="s">
        <v>3</v>
      </c>
      <c r="N109" s="231" t="s">
        <v>43</v>
      </c>
      <c r="O109" s="74"/>
      <c r="P109" s="176">
        <f>O109*H109</f>
        <v>0</v>
      </c>
      <c r="Q109" s="176">
        <v>0.0030000000000000001</v>
      </c>
      <c r="R109" s="176">
        <f>Q109*H109</f>
        <v>0.006378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214</v>
      </c>
      <c r="AT109" s="178" t="s">
        <v>817</v>
      </c>
      <c r="AU109" s="178" t="s">
        <v>82</v>
      </c>
      <c r="AY109" s="21" t="s">
        <v>154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1" t="s">
        <v>80</v>
      </c>
      <c r="BK109" s="179">
        <f>ROUND(I109*H109,2)</f>
        <v>0</v>
      </c>
      <c r="BL109" s="21" t="s">
        <v>162</v>
      </c>
      <c r="BM109" s="178" t="s">
        <v>3176</v>
      </c>
    </row>
    <row r="110" s="13" customFormat="1">
      <c r="A110" s="13"/>
      <c r="B110" s="185"/>
      <c r="C110" s="13"/>
      <c r="D110" s="186" t="s">
        <v>166</v>
      </c>
      <c r="E110" s="187" t="s">
        <v>3</v>
      </c>
      <c r="F110" s="188" t="s">
        <v>907</v>
      </c>
      <c r="G110" s="13"/>
      <c r="H110" s="187" t="s">
        <v>3</v>
      </c>
      <c r="I110" s="189"/>
      <c r="J110" s="13"/>
      <c r="K110" s="13"/>
      <c r="L110" s="185"/>
      <c r="M110" s="190"/>
      <c r="N110" s="191"/>
      <c r="O110" s="191"/>
      <c r="P110" s="191"/>
      <c r="Q110" s="191"/>
      <c r="R110" s="191"/>
      <c r="S110" s="191"/>
      <c r="T110" s="19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7" t="s">
        <v>166</v>
      </c>
      <c r="AU110" s="187" t="s">
        <v>82</v>
      </c>
      <c r="AV110" s="13" t="s">
        <v>80</v>
      </c>
      <c r="AW110" s="13" t="s">
        <v>34</v>
      </c>
      <c r="AX110" s="13" t="s">
        <v>72</v>
      </c>
      <c r="AY110" s="187" t="s">
        <v>154</v>
      </c>
    </row>
    <row r="111" s="14" customFormat="1">
      <c r="A111" s="14"/>
      <c r="B111" s="193"/>
      <c r="C111" s="14"/>
      <c r="D111" s="186" t="s">
        <v>166</v>
      </c>
      <c r="E111" s="194" t="s">
        <v>3</v>
      </c>
      <c r="F111" s="195" t="s">
        <v>3177</v>
      </c>
      <c r="G111" s="14"/>
      <c r="H111" s="196">
        <v>2.1259999999999999</v>
      </c>
      <c r="I111" s="197"/>
      <c r="J111" s="14"/>
      <c r="K111" s="14"/>
      <c r="L111" s="193"/>
      <c r="M111" s="198"/>
      <c r="N111" s="199"/>
      <c r="O111" s="199"/>
      <c r="P111" s="199"/>
      <c r="Q111" s="199"/>
      <c r="R111" s="199"/>
      <c r="S111" s="199"/>
      <c r="T111" s="20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4" t="s">
        <v>166</v>
      </c>
      <c r="AU111" s="194" t="s">
        <v>82</v>
      </c>
      <c r="AV111" s="14" t="s">
        <v>82</v>
      </c>
      <c r="AW111" s="14" t="s">
        <v>34</v>
      </c>
      <c r="AX111" s="14" t="s">
        <v>80</v>
      </c>
      <c r="AY111" s="194" t="s">
        <v>154</v>
      </c>
    </row>
    <row r="112" s="2" customFormat="1" ht="49.05" customHeight="1">
      <c r="A112" s="40"/>
      <c r="B112" s="166"/>
      <c r="C112" s="167" t="s">
        <v>204</v>
      </c>
      <c r="D112" s="167" t="s">
        <v>157</v>
      </c>
      <c r="E112" s="168" t="s">
        <v>3178</v>
      </c>
      <c r="F112" s="169" t="s">
        <v>3179</v>
      </c>
      <c r="G112" s="170" t="s">
        <v>186</v>
      </c>
      <c r="H112" s="171">
        <v>463.637</v>
      </c>
      <c r="I112" s="172"/>
      <c r="J112" s="173">
        <f>ROUND(I112*H112,2)</f>
        <v>0</v>
      </c>
      <c r="K112" s="169" t="s">
        <v>161</v>
      </c>
      <c r="L112" s="41"/>
      <c r="M112" s="174" t="s">
        <v>3</v>
      </c>
      <c r="N112" s="175" t="s">
        <v>43</v>
      </c>
      <c r="O112" s="74"/>
      <c r="P112" s="176">
        <f>O112*H112</f>
        <v>0</v>
      </c>
      <c r="Q112" s="176">
        <v>0.0086</v>
      </c>
      <c r="R112" s="176">
        <f>Q112*H112</f>
        <v>3.9872782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162</v>
      </c>
      <c r="AT112" s="178" t="s">
        <v>157</v>
      </c>
      <c r="AU112" s="178" t="s">
        <v>82</v>
      </c>
      <c r="AY112" s="21" t="s">
        <v>154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1" t="s">
        <v>80</v>
      </c>
      <c r="BK112" s="179">
        <f>ROUND(I112*H112,2)</f>
        <v>0</v>
      </c>
      <c r="BL112" s="21" t="s">
        <v>162</v>
      </c>
      <c r="BM112" s="178" t="s">
        <v>3180</v>
      </c>
    </row>
    <row r="113" s="2" customFormat="1">
      <c r="A113" s="40"/>
      <c r="B113" s="41"/>
      <c r="C113" s="40"/>
      <c r="D113" s="180" t="s">
        <v>164</v>
      </c>
      <c r="E113" s="40"/>
      <c r="F113" s="181" t="s">
        <v>3181</v>
      </c>
      <c r="G113" s="40"/>
      <c r="H113" s="40"/>
      <c r="I113" s="182"/>
      <c r="J113" s="40"/>
      <c r="K113" s="40"/>
      <c r="L113" s="41"/>
      <c r="M113" s="183"/>
      <c r="N113" s="184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1" t="s">
        <v>164</v>
      </c>
      <c r="AU113" s="21" t="s">
        <v>82</v>
      </c>
    </row>
    <row r="114" s="13" customFormat="1">
      <c r="A114" s="13"/>
      <c r="B114" s="185"/>
      <c r="C114" s="13"/>
      <c r="D114" s="186" t="s">
        <v>166</v>
      </c>
      <c r="E114" s="187" t="s">
        <v>3</v>
      </c>
      <c r="F114" s="188" t="s">
        <v>3182</v>
      </c>
      <c r="G114" s="13"/>
      <c r="H114" s="187" t="s">
        <v>3</v>
      </c>
      <c r="I114" s="189"/>
      <c r="J114" s="13"/>
      <c r="K114" s="13"/>
      <c r="L114" s="185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7" t="s">
        <v>166</v>
      </c>
      <c r="AU114" s="187" t="s">
        <v>82</v>
      </c>
      <c r="AV114" s="13" t="s">
        <v>80</v>
      </c>
      <c r="AW114" s="13" t="s">
        <v>34</v>
      </c>
      <c r="AX114" s="13" t="s">
        <v>72</v>
      </c>
      <c r="AY114" s="187" t="s">
        <v>154</v>
      </c>
    </row>
    <row r="115" s="14" customFormat="1">
      <c r="A115" s="14"/>
      <c r="B115" s="193"/>
      <c r="C115" s="14"/>
      <c r="D115" s="186" t="s">
        <v>166</v>
      </c>
      <c r="E115" s="194" t="s">
        <v>3</v>
      </c>
      <c r="F115" s="195" t="s">
        <v>3183</v>
      </c>
      <c r="G115" s="14"/>
      <c r="H115" s="196">
        <v>88.825000000000003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166</v>
      </c>
      <c r="AU115" s="194" t="s">
        <v>82</v>
      </c>
      <c r="AV115" s="14" t="s">
        <v>82</v>
      </c>
      <c r="AW115" s="14" t="s">
        <v>34</v>
      </c>
      <c r="AX115" s="14" t="s">
        <v>72</v>
      </c>
      <c r="AY115" s="194" t="s">
        <v>154</v>
      </c>
    </row>
    <row r="116" s="13" customFormat="1">
      <c r="A116" s="13"/>
      <c r="B116" s="185"/>
      <c r="C116" s="13"/>
      <c r="D116" s="186" t="s">
        <v>166</v>
      </c>
      <c r="E116" s="187" t="s">
        <v>3</v>
      </c>
      <c r="F116" s="188" t="s">
        <v>3184</v>
      </c>
      <c r="G116" s="13"/>
      <c r="H116" s="187" t="s">
        <v>3</v>
      </c>
      <c r="I116" s="189"/>
      <c r="J116" s="13"/>
      <c r="K116" s="13"/>
      <c r="L116" s="185"/>
      <c r="M116" s="190"/>
      <c r="N116" s="191"/>
      <c r="O116" s="191"/>
      <c r="P116" s="191"/>
      <c r="Q116" s="191"/>
      <c r="R116" s="191"/>
      <c r="S116" s="191"/>
      <c r="T116" s="19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7" t="s">
        <v>166</v>
      </c>
      <c r="AU116" s="187" t="s">
        <v>82</v>
      </c>
      <c r="AV116" s="13" t="s">
        <v>80</v>
      </c>
      <c r="AW116" s="13" t="s">
        <v>34</v>
      </c>
      <c r="AX116" s="13" t="s">
        <v>72</v>
      </c>
      <c r="AY116" s="187" t="s">
        <v>154</v>
      </c>
    </row>
    <row r="117" s="14" customFormat="1">
      <c r="A117" s="14"/>
      <c r="B117" s="193"/>
      <c r="C117" s="14"/>
      <c r="D117" s="186" t="s">
        <v>166</v>
      </c>
      <c r="E117" s="194" t="s">
        <v>3</v>
      </c>
      <c r="F117" s="195" t="s">
        <v>3185</v>
      </c>
      <c r="G117" s="14"/>
      <c r="H117" s="196">
        <v>58.926000000000002</v>
      </c>
      <c r="I117" s="197"/>
      <c r="J117" s="14"/>
      <c r="K117" s="14"/>
      <c r="L117" s="193"/>
      <c r="M117" s="198"/>
      <c r="N117" s="199"/>
      <c r="O117" s="199"/>
      <c r="P117" s="199"/>
      <c r="Q117" s="199"/>
      <c r="R117" s="199"/>
      <c r="S117" s="199"/>
      <c r="T117" s="20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4" t="s">
        <v>166</v>
      </c>
      <c r="AU117" s="194" t="s">
        <v>82</v>
      </c>
      <c r="AV117" s="14" t="s">
        <v>82</v>
      </c>
      <c r="AW117" s="14" t="s">
        <v>34</v>
      </c>
      <c r="AX117" s="14" t="s">
        <v>72</v>
      </c>
      <c r="AY117" s="194" t="s">
        <v>154</v>
      </c>
    </row>
    <row r="118" s="13" customFormat="1">
      <c r="A118" s="13"/>
      <c r="B118" s="185"/>
      <c r="C118" s="13"/>
      <c r="D118" s="186" t="s">
        <v>166</v>
      </c>
      <c r="E118" s="187" t="s">
        <v>3</v>
      </c>
      <c r="F118" s="188" t="s">
        <v>3186</v>
      </c>
      <c r="G118" s="13"/>
      <c r="H118" s="187" t="s">
        <v>3</v>
      </c>
      <c r="I118" s="189"/>
      <c r="J118" s="13"/>
      <c r="K118" s="13"/>
      <c r="L118" s="185"/>
      <c r="M118" s="190"/>
      <c r="N118" s="191"/>
      <c r="O118" s="191"/>
      <c r="P118" s="191"/>
      <c r="Q118" s="191"/>
      <c r="R118" s="191"/>
      <c r="S118" s="191"/>
      <c r="T118" s="19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7" t="s">
        <v>166</v>
      </c>
      <c r="AU118" s="187" t="s">
        <v>82</v>
      </c>
      <c r="AV118" s="13" t="s">
        <v>80</v>
      </c>
      <c r="AW118" s="13" t="s">
        <v>34</v>
      </c>
      <c r="AX118" s="13" t="s">
        <v>72</v>
      </c>
      <c r="AY118" s="187" t="s">
        <v>154</v>
      </c>
    </row>
    <row r="119" s="14" customFormat="1">
      <c r="A119" s="14"/>
      <c r="B119" s="193"/>
      <c r="C119" s="14"/>
      <c r="D119" s="186" t="s">
        <v>166</v>
      </c>
      <c r="E119" s="194" t="s">
        <v>3</v>
      </c>
      <c r="F119" s="195" t="s">
        <v>3187</v>
      </c>
      <c r="G119" s="14"/>
      <c r="H119" s="196">
        <v>244.08000000000001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166</v>
      </c>
      <c r="AU119" s="194" t="s">
        <v>82</v>
      </c>
      <c r="AV119" s="14" t="s">
        <v>82</v>
      </c>
      <c r="AW119" s="14" t="s">
        <v>34</v>
      </c>
      <c r="AX119" s="14" t="s">
        <v>72</v>
      </c>
      <c r="AY119" s="194" t="s">
        <v>154</v>
      </c>
    </row>
    <row r="120" s="14" customFormat="1">
      <c r="A120" s="14"/>
      <c r="B120" s="193"/>
      <c r="C120" s="14"/>
      <c r="D120" s="186" t="s">
        <v>166</v>
      </c>
      <c r="E120" s="194" t="s">
        <v>3</v>
      </c>
      <c r="F120" s="195" t="s">
        <v>3188</v>
      </c>
      <c r="G120" s="14"/>
      <c r="H120" s="196">
        <v>100.122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166</v>
      </c>
      <c r="AU120" s="194" t="s">
        <v>82</v>
      </c>
      <c r="AV120" s="14" t="s">
        <v>82</v>
      </c>
      <c r="AW120" s="14" t="s">
        <v>34</v>
      </c>
      <c r="AX120" s="14" t="s">
        <v>72</v>
      </c>
      <c r="AY120" s="194" t="s">
        <v>154</v>
      </c>
    </row>
    <row r="121" s="14" customFormat="1">
      <c r="A121" s="14"/>
      <c r="B121" s="193"/>
      <c r="C121" s="14"/>
      <c r="D121" s="186" t="s">
        <v>166</v>
      </c>
      <c r="E121" s="194" t="s">
        <v>3</v>
      </c>
      <c r="F121" s="195" t="s">
        <v>3189</v>
      </c>
      <c r="G121" s="14"/>
      <c r="H121" s="196">
        <v>39</v>
      </c>
      <c r="I121" s="197"/>
      <c r="J121" s="14"/>
      <c r="K121" s="14"/>
      <c r="L121" s="193"/>
      <c r="M121" s="198"/>
      <c r="N121" s="199"/>
      <c r="O121" s="199"/>
      <c r="P121" s="199"/>
      <c r="Q121" s="199"/>
      <c r="R121" s="199"/>
      <c r="S121" s="199"/>
      <c r="T121" s="20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4" t="s">
        <v>166</v>
      </c>
      <c r="AU121" s="194" t="s">
        <v>82</v>
      </c>
      <c r="AV121" s="14" t="s">
        <v>82</v>
      </c>
      <c r="AW121" s="14" t="s">
        <v>34</v>
      </c>
      <c r="AX121" s="14" t="s">
        <v>72</v>
      </c>
      <c r="AY121" s="194" t="s">
        <v>154</v>
      </c>
    </row>
    <row r="122" s="16" customFormat="1">
      <c r="A122" s="16"/>
      <c r="B122" s="209"/>
      <c r="C122" s="16"/>
      <c r="D122" s="186" t="s">
        <v>166</v>
      </c>
      <c r="E122" s="210" t="s">
        <v>3</v>
      </c>
      <c r="F122" s="211" t="s">
        <v>234</v>
      </c>
      <c r="G122" s="16"/>
      <c r="H122" s="212">
        <v>530.95299999999997</v>
      </c>
      <c r="I122" s="213"/>
      <c r="J122" s="16"/>
      <c r="K122" s="16"/>
      <c r="L122" s="209"/>
      <c r="M122" s="214"/>
      <c r="N122" s="215"/>
      <c r="O122" s="215"/>
      <c r="P122" s="215"/>
      <c r="Q122" s="215"/>
      <c r="R122" s="215"/>
      <c r="S122" s="215"/>
      <c r="T122" s="2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10" t="s">
        <v>166</v>
      </c>
      <c r="AU122" s="210" t="s">
        <v>82</v>
      </c>
      <c r="AV122" s="16" t="s">
        <v>183</v>
      </c>
      <c r="AW122" s="16" t="s">
        <v>34</v>
      </c>
      <c r="AX122" s="16" t="s">
        <v>72</v>
      </c>
      <c r="AY122" s="210" t="s">
        <v>154</v>
      </c>
    </row>
    <row r="123" s="13" customFormat="1">
      <c r="A123" s="13"/>
      <c r="B123" s="185"/>
      <c r="C123" s="13"/>
      <c r="D123" s="186" t="s">
        <v>166</v>
      </c>
      <c r="E123" s="187" t="s">
        <v>3</v>
      </c>
      <c r="F123" s="188" t="s">
        <v>3190</v>
      </c>
      <c r="G123" s="13"/>
      <c r="H123" s="187" t="s">
        <v>3</v>
      </c>
      <c r="I123" s="189"/>
      <c r="J123" s="13"/>
      <c r="K123" s="13"/>
      <c r="L123" s="185"/>
      <c r="M123" s="190"/>
      <c r="N123" s="191"/>
      <c r="O123" s="191"/>
      <c r="P123" s="191"/>
      <c r="Q123" s="191"/>
      <c r="R123" s="191"/>
      <c r="S123" s="191"/>
      <c r="T123" s="19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7" t="s">
        <v>166</v>
      </c>
      <c r="AU123" s="187" t="s">
        <v>82</v>
      </c>
      <c r="AV123" s="13" t="s">
        <v>80</v>
      </c>
      <c r="AW123" s="13" t="s">
        <v>34</v>
      </c>
      <c r="AX123" s="13" t="s">
        <v>72</v>
      </c>
      <c r="AY123" s="187" t="s">
        <v>154</v>
      </c>
    </row>
    <row r="124" s="14" customFormat="1">
      <c r="A124" s="14"/>
      <c r="B124" s="193"/>
      <c r="C124" s="14"/>
      <c r="D124" s="186" t="s">
        <v>166</v>
      </c>
      <c r="E124" s="194" t="s">
        <v>3</v>
      </c>
      <c r="F124" s="195" t="s">
        <v>379</v>
      </c>
      <c r="G124" s="14"/>
      <c r="H124" s="196">
        <v>-7.2149999999999999</v>
      </c>
      <c r="I124" s="197"/>
      <c r="J124" s="14"/>
      <c r="K124" s="14"/>
      <c r="L124" s="193"/>
      <c r="M124" s="198"/>
      <c r="N124" s="199"/>
      <c r="O124" s="199"/>
      <c r="P124" s="199"/>
      <c r="Q124" s="199"/>
      <c r="R124" s="199"/>
      <c r="S124" s="199"/>
      <c r="T124" s="20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4" t="s">
        <v>166</v>
      </c>
      <c r="AU124" s="194" t="s">
        <v>82</v>
      </c>
      <c r="AV124" s="14" t="s">
        <v>82</v>
      </c>
      <c r="AW124" s="14" t="s">
        <v>34</v>
      </c>
      <c r="AX124" s="14" t="s">
        <v>72</v>
      </c>
      <c r="AY124" s="194" t="s">
        <v>154</v>
      </c>
    </row>
    <row r="125" s="14" customFormat="1">
      <c r="A125" s="14"/>
      <c r="B125" s="193"/>
      <c r="C125" s="14"/>
      <c r="D125" s="186" t="s">
        <v>166</v>
      </c>
      <c r="E125" s="194" t="s">
        <v>3</v>
      </c>
      <c r="F125" s="195" t="s">
        <v>1173</v>
      </c>
      <c r="G125" s="14"/>
      <c r="H125" s="196">
        <v>-4.9779999999999998</v>
      </c>
      <c r="I125" s="197"/>
      <c r="J125" s="14"/>
      <c r="K125" s="14"/>
      <c r="L125" s="193"/>
      <c r="M125" s="198"/>
      <c r="N125" s="199"/>
      <c r="O125" s="199"/>
      <c r="P125" s="199"/>
      <c r="Q125" s="199"/>
      <c r="R125" s="199"/>
      <c r="S125" s="199"/>
      <c r="T125" s="20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4" t="s">
        <v>166</v>
      </c>
      <c r="AU125" s="194" t="s">
        <v>82</v>
      </c>
      <c r="AV125" s="14" t="s">
        <v>82</v>
      </c>
      <c r="AW125" s="14" t="s">
        <v>34</v>
      </c>
      <c r="AX125" s="14" t="s">
        <v>72</v>
      </c>
      <c r="AY125" s="194" t="s">
        <v>154</v>
      </c>
    </row>
    <row r="126" s="14" customFormat="1">
      <c r="A126" s="14"/>
      <c r="B126" s="193"/>
      <c r="C126" s="14"/>
      <c r="D126" s="186" t="s">
        <v>166</v>
      </c>
      <c r="E126" s="194" t="s">
        <v>3</v>
      </c>
      <c r="F126" s="195" t="s">
        <v>3191</v>
      </c>
      <c r="G126" s="14"/>
      <c r="H126" s="196">
        <v>-1.9199999999999999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166</v>
      </c>
      <c r="AU126" s="194" t="s">
        <v>82</v>
      </c>
      <c r="AV126" s="14" t="s">
        <v>82</v>
      </c>
      <c r="AW126" s="14" t="s">
        <v>34</v>
      </c>
      <c r="AX126" s="14" t="s">
        <v>72</v>
      </c>
      <c r="AY126" s="194" t="s">
        <v>154</v>
      </c>
    </row>
    <row r="127" s="14" customFormat="1">
      <c r="A127" s="14"/>
      <c r="B127" s="193"/>
      <c r="C127" s="14"/>
      <c r="D127" s="186" t="s">
        <v>166</v>
      </c>
      <c r="E127" s="194" t="s">
        <v>3</v>
      </c>
      <c r="F127" s="195" t="s">
        <v>3192</v>
      </c>
      <c r="G127" s="14"/>
      <c r="H127" s="196">
        <v>-2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166</v>
      </c>
      <c r="AU127" s="194" t="s">
        <v>82</v>
      </c>
      <c r="AV127" s="14" t="s">
        <v>82</v>
      </c>
      <c r="AW127" s="14" t="s">
        <v>34</v>
      </c>
      <c r="AX127" s="14" t="s">
        <v>72</v>
      </c>
      <c r="AY127" s="194" t="s">
        <v>154</v>
      </c>
    </row>
    <row r="128" s="14" customFormat="1">
      <c r="A128" s="14"/>
      <c r="B128" s="193"/>
      <c r="C128" s="14"/>
      <c r="D128" s="186" t="s">
        <v>166</v>
      </c>
      <c r="E128" s="194" t="s">
        <v>3</v>
      </c>
      <c r="F128" s="195" t="s">
        <v>382</v>
      </c>
      <c r="G128" s="14"/>
      <c r="H128" s="196">
        <v>-1.3500000000000001</v>
      </c>
      <c r="I128" s="197"/>
      <c r="J128" s="14"/>
      <c r="K128" s="14"/>
      <c r="L128" s="193"/>
      <c r="M128" s="198"/>
      <c r="N128" s="199"/>
      <c r="O128" s="199"/>
      <c r="P128" s="199"/>
      <c r="Q128" s="199"/>
      <c r="R128" s="199"/>
      <c r="S128" s="199"/>
      <c r="T128" s="20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4" t="s">
        <v>166</v>
      </c>
      <c r="AU128" s="194" t="s">
        <v>82</v>
      </c>
      <c r="AV128" s="14" t="s">
        <v>82</v>
      </c>
      <c r="AW128" s="14" t="s">
        <v>34</v>
      </c>
      <c r="AX128" s="14" t="s">
        <v>72</v>
      </c>
      <c r="AY128" s="194" t="s">
        <v>154</v>
      </c>
    </row>
    <row r="129" s="14" customFormat="1">
      <c r="A129" s="14"/>
      <c r="B129" s="193"/>
      <c r="C129" s="14"/>
      <c r="D129" s="186" t="s">
        <v>166</v>
      </c>
      <c r="E129" s="194" t="s">
        <v>3</v>
      </c>
      <c r="F129" s="195" t="s">
        <v>1201</v>
      </c>
      <c r="G129" s="14"/>
      <c r="H129" s="196">
        <v>-0.83999999999999997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166</v>
      </c>
      <c r="AU129" s="194" t="s">
        <v>82</v>
      </c>
      <c r="AV129" s="14" t="s">
        <v>82</v>
      </c>
      <c r="AW129" s="14" t="s">
        <v>34</v>
      </c>
      <c r="AX129" s="14" t="s">
        <v>72</v>
      </c>
      <c r="AY129" s="194" t="s">
        <v>154</v>
      </c>
    </row>
    <row r="130" s="14" customFormat="1">
      <c r="A130" s="14"/>
      <c r="B130" s="193"/>
      <c r="C130" s="14"/>
      <c r="D130" s="186" t="s">
        <v>166</v>
      </c>
      <c r="E130" s="194" t="s">
        <v>3</v>
      </c>
      <c r="F130" s="195" t="s">
        <v>386</v>
      </c>
      <c r="G130" s="14"/>
      <c r="H130" s="196">
        <v>-0.495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166</v>
      </c>
      <c r="AU130" s="194" t="s">
        <v>82</v>
      </c>
      <c r="AV130" s="14" t="s">
        <v>82</v>
      </c>
      <c r="AW130" s="14" t="s">
        <v>34</v>
      </c>
      <c r="AX130" s="14" t="s">
        <v>72</v>
      </c>
      <c r="AY130" s="194" t="s">
        <v>154</v>
      </c>
    </row>
    <row r="131" s="14" customFormat="1">
      <c r="A131" s="14"/>
      <c r="B131" s="193"/>
      <c r="C131" s="14"/>
      <c r="D131" s="186" t="s">
        <v>166</v>
      </c>
      <c r="E131" s="194" t="s">
        <v>3</v>
      </c>
      <c r="F131" s="195" t="s">
        <v>3193</v>
      </c>
      <c r="G131" s="14"/>
      <c r="H131" s="196">
        <v>-2.7000000000000002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166</v>
      </c>
      <c r="AU131" s="194" t="s">
        <v>82</v>
      </c>
      <c r="AV131" s="14" t="s">
        <v>82</v>
      </c>
      <c r="AW131" s="14" t="s">
        <v>34</v>
      </c>
      <c r="AX131" s="14" t="s">
        <v>72</v>
      </c>
      <c r="AY131" s="194" t="s">
        <v>154</v>
      </c>
    </row>
    <row r="132" s="14" customFormat="1">
      <c r="A132" s="14"/>
      <c r="B132" s="193"/>
      <c r="C132" s="14"/>
      <c r="D132" s="186" t="s">
        <v>166</v>
      </c>
      <c r="E132" s="194" t="s">
        <v>3</v>
      </c>
      <c r="F132" s="195" t="s">
        <v>3194</v>
      </c>
      <c r="G132" s="14"/>
      <c r="H132" s="196">
        <v>-6.0599999999999996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166</v>
      </c>
      <c r="AU132" s="194" t="s">
        <v>82</v>
      </c>
      <c r="AV132" s="14" t="s">
        <v>82</v>
      </c>
      <c r="AW132" s="14" t="s">
        <v>34</v>
      </c>
      <c r="AX132" s="14" t="s">
        <v>72</v>
      </c>
      <c r="AY132" s="194" t="s">
        <v>154</v>
      </c>
    </row>
    <row r="133" s="14" customFormat="1">
      <c r="A133" s="14"/>
      <c r="B133" s="193"/>
      <c r="C133" s="14"/>
      <c r="D133" s="186" t="s">
        <v>166</v>
      </c>
      <c r="E133" s="194" t="s">
        <v>3</v>
      </c>
      <c r="F133" s="195" t="s">
        <v>400</v>
      </c>
      <c r="G133" s="14"/>
      <c r="H133" s="196">
        <v>-7.3780000000000001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166</v>
      </c>
      <c r="AU133" s="194" t="s">
        <v>82</v>
      </c>
      <c r="AV133" s="14" t="s">
        <v>82</v>
      </c>
      <c r="AW133" s="14" t="s">
        <v>34</v>
      </c>
      <c r="AX133" s="14" t="s">
        <v>72</v>
      </c>
      <c r="AY133" s="194" t="s">
        <v>154</v>
      </c>
    </row>
    <row r="134" s="14" customFormat="1">
      <c r="A134" s="14"/>
      <c r="B134" s="193"/>
      <c r="C134" s="14"/>
      <c r="D134" s="186" t="s">
        <v>166</v>
      </c>
      <c r="E134" s="194" t="s">
        <v>3</v>
      </c>
      <c r="F134" s="195" t="s">
        <v>401</v>
      </c>
      <c r="G134" s="14"/>
      <c r="H134" s="196">
        <v>-5.6420000000000003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166</v>
      </c>
      <c r="AU134" s="194" t="s">
        <v>82</v>
      </c>
      <c r="AV134" s="14" t="s">
        <v>82</v>
      </c>
      <c r="AW134" s="14" t="s">
        <v>34</v>
      </c>
      <c r="AX134" s="14" t="s">
        <v>72</v>
      </c>
      <c r="AY134" s="194" t="s">
        <v>154</v>
      </c>
    </row>
    <row r="135" s="14" customFormat="1">
      <c r="A135" s="14"/>
      <c r="B135" s="193"/>
      <c r="C135" s="14"/>
      <c r="D135" s="186" t="s">
        <v>166</v>
      </c>
      <c r="E135" s="194" t="s">
        <v>3</v>
      </c>
      <c r="F135" s="195" t="s">
        <v>713</v>
      </c>
      <c r="G135" s="14"/>
      <c r="H135" s="196">
        <v>-2.9449999999999998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166</v>
      </c>
      <c r="AU135" s="194" t="s">
        <v>82</v>
      </c>
      <c r="AV135" s="14" t="s">
        <v>82</v>
      </c>
      <c r="AW135" s="14" t="s">
        <v>34</v>
      </c>
      <c r="AX135" s="14" t="s">
        <v>72</v>
      </c>
      <c r="AY135" s="194" t="s">
        <v>154</v>
      </c>
    </row>
    <row r="136" s="14" customFormat="1">
      <c r="A136" s="14"/>
      <c r="B136" s="193"/>
      <c r="C136" s="14"/>
      <c r="D136" s="186" t="s">
        <v>166</v>
      </c>
      <c r="E136" s="194" t="s">
        <v>3</v>
      </c>
      <c r="F136" s="195" t="s">
        <v>3195</v>
      </c>
      <c r="G136" s="14"/>
      <c r="H136" s="196">
        <v>-6.0199999999999996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166</v>
      </c>
      <c r="AU136" s="194" t="s">
        <v>82</v>
      </c>
      <c r="AV136" s="14" t="s">
        <v>82</v>
      </c>
      <c r="AW136" s="14" t="s">
        <v>34</v>
      </c>
      <c r="AX136" s="14" t="s">
        <v>72</v>
      </c>
      <c r="AY136" s="194" t="s">
        <v>154</v>
      </c>
    </row>
    <row r="137" s="14" customFormat="1">
      <c r="A137" s="14"/>
      <c r="B137" s="193"/>
      <c r="C137" s="14"/>
      <c r="D137" s="186" t="s">
        <v>166</v>
      </c>
      <c r="E137" s="194" t="s">
        <v>3</v>
      </c>
      <c r="F137" s="195" t="s">
        <v>3196</v>
      </c>
      <c r="G137" s="14"/>
      <c r="H137" s="196">
        <v>-4.3200000000000003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166</v>
      </c>
      <c r="AU137" s="194" t="s">
        <v>82</v>
      </c>
      <c r="AV137" s="14" t="s">
        <v>82</v>
      </c>
      <c r="AW137" s="14" t="s">
        <v>34</v>
      </c>
      <c r="AX137" s="14" t="s">
        <v>72</v>
      </c>
      <c r="AY137" s="194" t="s">
        <v>154</v>
      </c>
    </row>
    <row r="138" s="14" customFormat="1">
      <c r="A138" s="14"/>
      <c r="B138" s="193"/>
      <c r="C138" s="14"/>
      <c r="D138" s="186" t="s">
        <v>166</v>
      </c>
      <c r="E138" s="194" t="s">
        <v>3</v>
      </c>
      <c r="F138" s="195" t="s">
        <v>714</v>
      </c>
      <c r="G138" s="14"/>
      <c r="H138" s="196">
        <v>-1.843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166</v>
      </c>
      <c r="AU138" s="194" t="s">
        <v>82</v>
      </c>
      <c r="AV138" s="14" t="s">
        <v>82</v>
      </c>
      <c r="AW138" s="14" t="s">
        <v>34</v>
      </c>
      <c r="AX138" s="14" t="s">
        <v>72</v>
      </c>
      <c r="AY138" s="194" t="s">
        <v>154</v>
      </c>
    </row>
    <row r="139" s="16" customFormat="1">
      <c r="A139" s="16"/>
      <c r="B139" s="209"/>
      <c r="C139" s="16"/>
      <c r="D139" s="186" t="s">
        <v>166</v>
      </c>
      <c r="E139" s="210" t="s">
        <v>3</v>
      </c>
      <c r="F139" s="211" t="s">
        <v>234</v>
      </c>
      <c r="G139" s="16"/>
      <c r="H139" s="212">
        <v>-55.706000000000003</v>
      </c>
      <c r="I139" s="213"/>
      <c r="J139" s="16"/>
      <c r="K139" s="16"/>
      <c r="L139" s="209"/>
      <c r="M139" s="214"/>
      <c r="N139" s="215"/>
      <c r="O139" s="215"/>
      <c r="P139" s="215"/>
      <c r="Q139" s="215"/>
      <c r="R139" s="215"/>
      <c r="S139" s="215"/>
      <c r="T139" s="2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10" t="s">
        <v>166</v>
      </c>
      <c r="AU139" s="210" t="s">
        <v>82</v>
      </c>
      <c r="AV139" s="16" t="s">
        <v>183</v>
      </c>
      <c r="AW139" s="16" t="s">
        <v>34</v>
      </c>
      <c r="AX139" s="16" t="s">
        <v>72</v>
      </c>
      <c r="AY139" s="210" t="s">
        <v>154</v>
      </c>
    </row>
    <row r="140" s="13" customFormat="1">
      <c r="A140" s="13"/>
      <c r="B140" s="185"/>
      <c r="C140" s="13"/>
      <c r="D140" s="186" t="s">
        <v>166</v>
      </c>
      <c r="E140" s="187" t="s">
        <v>3</v>
      </c>
      <c r="F140" s="188" t="s">
        <v>3197</v>
      </c>
      <c r="G140" s="13"/>
      <c r="H140" s="187" t="s">
        <v>3</v>
      </c>
      <c r="I140" s="189"/>
      <c r="J140" s="13"/>
      <c r="K140" s="13"/>
      <c r="L140" s="185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166</v>
      </c>
      <c r="AU140" s="187" t="s">
        <v>82</v>
      </c>
      <c r="AV140" s="13" t="s">
        <v>80</v>
      </c>
      <c r="AW140" s="13" t="s">
        <v>34</v>
      </c>
      <c r="AX140" s="13" t="s">
        <v>72</v>
      </c>
      <c r="AY140" s="187" t="s">
        <v>154</v>
      </c>
    </row>
    <row r="141" s="14" customFormat="1">
      <c r="A141" s="14"/>
      <c r="B141" s="193"/>
      <c r="C141" s="14"/>
      <c r="D141" s="186" t="s">
        <v>166</v>
      </c>
      <c r="E141" s="194" t="s">
        <v>3</v>
      </c>
      <c r="F141" s="195" t="s">
        <v>3198</v>
      </c>
      <c r="G141" s="14"/>
      <c r="H141" s="196">
        <v>-11.609999999999999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166</v>
      </c>
      <c r="AU141" s="194" t="s">
        <v>82</v>
      </c>
      <c r="AV141" s="14" t="s">
        <v>82</v>
      </c>
      <c r="AW141" s="14" t="s">
        <v>34</v>
      </c>
      <c r="AX141" s="14" t="s">
        <v>72</v>
      </c>
      <c r="AY141" s="194" t="s">
        <v>154</v>
      </c>
    </row>
    <row r="142" s="16" customFormat="1">
      <c r="A142" s="16"/>
      <c r="B142" s="209"/>
      <c r="C142" s="16"/>
      <c r="D142" s="186" t="s">
        <v>166</v>
      </c>
      <c r="E142" s="210" t="s">
        <v>3</v>
      </c>
      <c r="F142" s="211" t="s">
        <v>234</v>
      </c>
      <c r="G142" s="16"/>
      <c r="H142" s="212">
        <v>-11.609999999999999</v>
      </c>
      <c r="I142" s="213"/>
      <c r="J142" s="16"/>
      <c r="K142" s="16"/>
      <c r="L142" s="209"/>
      <c r="M142" s="214"/>
      <c r="N142" s="215"/>
      <c r="O142" s="215"/>
      <c r="P142" s="215"/>
      <c r="Q142" s="215"/>
      <c r="R142" s="215"/>
      <c r="S142" s="215"/>
      <c r="T142" s="2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10" t="s">
        <v>166</v>
      </c>
      <c r="AU142" s="210" t="s">
        <v>82</v>
      </c>
      <c r="AV142" s="16" t="s">
        <v>183</v>
      </c>
      <c r="AW142" s="16" t="s">
        <v>34</v>
      </c>
      <c r="AX142" s="16" t="s">
        <v>72</v>
      </c>
      <c r="AY142" s="210" t="s">
        <v>154</v>
      </c>
    </row>
    <row r="143" s="15" customFormat="1">
      <c r="A143" s="15"/>
      <c r="B143" s="201"/>
      <c r="C143" s="15"/>
      <c r="D143" s="186" t="s">
        <v>166</v>
      </c>
      <c r="E143" s="202" t="s">
        <v>3</v>
      </c>
      <c r="F143" s="203" t="s">
        <v>171</v>
      </c>
      <c r="G143" s="15"/>
      <c r="H143" s="204">
        <v>463.637</v>
      </c>
      <c r="I143" s="205"/>
      <c r="J143" s="15"/>
      <c r="K143" s="15"/>
      <c r="L143" s="201"/>
      <c r="M143" s="206"/>
      <c r="N143" s="207"/>
      <c r="O143" s="207"/>
      <c r="P143" s="207"/>
      <c r="Q143" s="207"/>
      <c r="R143" s="207"/>
      <c r="S143" s="207"/>
      <c r="T143" s="2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2" t="s">
        <v>166</v>
      </c>
      <c r="AU143" s="202" t="s">
        <v>82</v>
      </c>
      <c r="AV143" s="15" t="s">
        <v>162</v>
      </c>
      <c r="AW143" s="15" t="s">
        <v>34</v>
      </c>
      <c r="AX143" s="15" t="s">
        <v>80</v>
      </c>
      <c r="AY143" s="202" t="s">
        <v>154</v>
      </c>
    </row>
    <row r="144" s="2" customFormat="1" ht="16.5" customHeight="1">
      <c r="A144" s="40"/>
      <c r="B144" s="166"/>
      <c r="C144" s="222" t="s">
        <v>209</v>
      </c>
      <c r="D144" s="222" t="s">
        <v>817</v>
      </c>
      <c r="E144" s="223" t="s">
        <v>3199</v>
      </c>
      <c r="F144" s="224" t="s">
        <v>3200</v>
      </c>
      <c r="G144" s="225" t="s">
        <v>186</v>
      </c>
      <c r="H144" s="226">
        <v>419.02499999999998</v>
      </c>
      <c r="I144" s="227"/>
      <c r="J144" s="228">
        <f>ROUND(I144*H144,2)</f>
        <v>0</v>
      </c>
      <c r="K144" s="224" t="s">
        <v>161</v>
      </c>
      <c r="L144" s="229"/>
      <c r="M144" s="230" t="s">
        <v>3</v>
      </c>
      <c r="N144" s="231" t="s">
        <v>43</v>
      </c>
      <c r="O144" s="74"/>
      <c r="P144" s="176">
        <f>O144*H144</f>
        <v>0</v>
      </c>
      <c r="Q144" s="176">
        <v>0.0023999999999999998</v>
      </c>
      <c r="R144" s="176">
        <f>Q144*H144</f>
        <v>1.0056599999999998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3201</v>
      </c>
      <c r="AT144" s="178" t="s">
        <v>817</v>
      </c>
      <c r="AU144" s="178" t="s">
        <v>82</v>
      </c>
      <c r="AY144" s="21" t="s">
        <v>154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1" t="s">
        <v>80</v>
      </c>
      <c r="BK144" s="179">
        <f>ROUND(I144*H144,2)</f>
        <v>0</v>
      </c>
      <c r="BL144" s="21" t="s">
        <v>3201</v>
      </c>
      <c r="BM144" s="178" t="s">
        <v>3202</v>
      </c>
    </row>
    <row r="145" s="13" customFormat="1">
      <c r="A145" s="13"/>
      <c r="B145" s="185"/>
      <c r="C145" s="13"/>
      <c r="D145" s="186" t="s">
        <v>166</v>
      </c>
      <c r="E145" s="187" t="s">
        <v>3</v>
      </c>
      <c r="F145" s="188" t="s">
        <v>3184</v>
      </c>
      <c r="G145" s="13"/>
      <c r="H145" s="187" t="s">
        <v>3</v>
      </c>
      <c r="I145" s="189"/>
      <c r="J145" s="13"/>
      <c r="K145" s="13"/>
      <c r="L145" s="185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166</v>
      </c>
      <c r="AU145" s="187" t="s">
        <v>82</v>
      </c>
      <c r="AV145" s="13" t="s">
        <v>80</v>
      </c>
      <c r="AW145" s="13" t="s">
        <v>34</v>
      </c>
      <c r="AX145" s="13" t="s">
        <v>72</v>
      </c>
      <c r="AY145" s="187" t="s">
        <v>154</v>
      </c>
    </row>
    <row r="146" s="14" customFormat="1">
      <c r="A146" s="14"/>
      <c r="B146" s="193"/>
      <c r="C146" s="14"/>
      <c r="D146" s="186" t="s">
        <v>166</v>
      </c>
      <c r="E146" s="194" t="s">
        <v>3</v>
      </c>
      <c r="F146" s="195" t="s">
        <v>3203</v>
      </c>
      <c r="G146" s="14"/>
      <c r="H146" s="196">
        <v>64.819000000000003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166</v>
      </c>
      <c r="AU146" s="194" t="s">
        <v>82</v>
      </c>
      <c r="AV146" s="14" t="s">
        <v>82</v>
      </c>
      <c r="AW146" s="14" t="s">
        <v>34</v>
      </c>
      <c r="AX146" s="14" t="s">
        <v>72</v>
      </c>
      <c r="AY146" s="194" t="s">
        <v>154</v>
      </c>
    </row>
    <row r="147" s="13" customFormat="1">
      <c r="A147" s="13"/>
      <c r="B147" s="185"/>
      <c r="C147" s="13"/>
      <c r="D147" s="186" t="s">
        <v>166</v>
      </c>
      <c r="E147" s="187" t="s">
        <v>3</v>
      </c>
      <c r="F147" s="188" t="s">
        <v>3186</v>
      </c>
      <c r="G147" s="13"/>
      <c r="H147" s="187" t="s">
        <v>3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166</v>
      </c>
      <c r="AU147" s="187" t="s">
        <v>82</v>
      </c>
      <c r="AV147" s="13" t="s">
        <v>80</v>
      </c>
      <c r="AW147" s="13" t="s">
        <v>34</v>
      </c>
      <c r="AX147" s="13" t="s">
        <v>72</v>
      </c>
      <c r="AY147" s="187" t="s">
        <v>154</v>
      </c>
    </row>
    <row r="148" s="14" customFormat="1">
      <c r="A148" s="14"/>
      <c r="B148" s="193"/>
      <c r="C148" s="14"/>
      <c r="D148" s="186" t="s">
        <v>166</v>
      </c>
      <c r="E148" s="194" t="s">
        <v>3</v>
      </c>
      <c r="F148" s="195" t="s">
        <v>3204</v>
      </c>
      <c r="G148" s="14"/>
      <c r="H148" s="196">
        <v>268.488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166</v>
      </c>
      <c r="AU148" s="194" t="s">
        <v>82</v>
      </c>
      <c r="AV148" s="14" t="s">
        <v>82</v>
      </c>
      <c r="AW148" s="14" t="s">
        <v>34</v>
      </c>
      <c r="AX148" s="14" t="s">
        <v>72</v>
      </c>
      <c r="AY148" s="194" t="s">
        <v>154</v>
      </c>
    </row>
    <row r="149" s="14" customFormat="1">
      <c r="A149" s="14"/>
      <c r="B149" s="193"/>
      <c r="C149" s="14"/>
      <c r="D149" s="186" t="s">
        <v>166</v>
      </c>
      <c r="E149" s="194" t="s">
        <v>3</v>
      </c>
      <c r="F149" s="195" t="s">
        <v>3205</v>
      </c>
      <c r="G149" s="14"/>
      <c r="H149" s="196">
        <v>110.134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166</v>
      </c>
      <c r="AU149" s="194" t="s">
        <v>82</v>
      </c>
      <c r="AV149" s="14" t="s">
        <v>82</v>
      </c>
      <c r="AW149" s="14" t="s">
        <v>34</v>
      </c>
      <c r="AX149" s="14" t="s">
        <v>72</v>
      </c>
      <c r="AY149" s="194" t="s">
        <v>154</v>
      </c>
    </row>
    <row r="150" s="14" customFormat="1">
      <c r="A150" s="14"/>
      <c r="B150" s="193"/>
      <c r="C150" s="14"/>
      <c r="D150" s="186" t="s">
        <v>166</v>
      </c>
      <c r="E150" s="194" t="s">
        <v>3</v>
      </c>
      <c r="F150" s="195" t="s">
        <v>3206</v>
      </c>
      <c r="G150" s="14"/>
      <c r="H150" s="196">
        <v>42.899999999999999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166</v>
      </c>
      <c r="AU150" s="194" t="s">
        <v>82</v>
      </c>
      <c r="AV150" s="14" t="s">
        <v>82</v>
      </c>
      <c r="AW150" s="14" t="s">
        <v>34</v>
      </c>
      <c r="AX150" s="14" t="s">
        <v>72</v>
      </c>
      <c r="AY150" s="194" t="s">
        <v>154</v>
      </c>
    </row>
    <row r="151" s="13" customFormat="1">
      <c r="A151" s="13"/>
      <c r="B151" s="185"/>
      <c r="C151" s="13"/>
      <c r="D151" s="186" t="s">
        <v>166</v>
      </c>
      <c r="E151" s="187" t="s">
        <v>3</v>
      </c>
      <c r="F151" s="188" t="s">
        <v>3190</v>
      </c>
      <c r="G151" s="13"/>
      <c r="H151" s="187" t="s">
        <v>3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166</v>
      </c>
      <c r="AU151" s="187" t="s">
        <v>82</v>
      </c>
      <c r="AV151" s="13" t="s">
        <v>80</v>
      </c>
      <c r="AW151" s="13" t="s">
        <v>34</v>
      </c>
      <c r="AX151" s="13" t="s">
        <v>72</v>
      </c>
      <c r="AY151" s="187" t="s">
        <v>154</v>
      </c>
    </row>
    <row r="152" s="14" customFormat="1">
      <c r="A152" s="14"/>
      <c r="B152" s="193"/>
      <c r="C152" s="14"/>
      <c r="D152" s="186" t="s">
        <v>166</v>
      </c>
      <c r="E152" s="194" t="s">
        <v>3</v>
      </c>
      <c r="F152" s="195" t="s">
        <v>379</v>
      </c>
      <c r="G152" s="14"/>
      <c r="H152" s="196">
        <v>-7.2149999999999999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166</v>
      </c>
      <c r="AU152" s="194" t="s">
        <v>82</v>
      </c>
      <c r="AV152" s="14" t="s">
        <v>82</v>
      </c>
      <c r="AW152" s="14" t="s">
        <v>34</v>
      </c>
      <c r="AX152" s="14" t="s">
        <v>72</v>
      </c>
      <c r="AY152" s="194" t="s">
        <v>154</v>
      </c>
    </row>
    <row r="153" s="14" customFormat="1">
      <c r="A153" s="14"/>
      <c r="B153" s="193"/>
      <c r="C153" s="14"/>
      <c r="D153" s="186" t="s">
        <v>166</v>
      </c>
      <c r="E153" s="194" t="s">
        <v>3</v>
      </c>
      <c r="F153" s="195" t="s">
        <v>1173</v>
      </c>
      <c r="G153" s="14"/>
      <c r="H153" s="196">
        <v>-4.9779999999999998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166</v>
      </c>
      <c r="AU153" s="194" t="s">
        <v>82</v>
      </c>
      <c r="AV153" s="14" t="s">
        <v>82</v>
      </c>
      <c r="AW153" s="14" t="s">
        <v>34</v>
      </c>
      <c r="AX153" s="14" t="s">
        <v>72</v>
      </c>
      <c r="AY153" s="194" t="s">
        <v>154</v>
      </c>
    </row>
    <row r="154" s="14" customFormat="1">
      <c r="A154" s="14"/>
      <c r="B154" s="193"/>
      <c r="C154" s="14"/>
      <c r="D154" s="186" t="s">
        <v>166</v>
      </c>
      <c r="E154" s="194" t="s">
        <v>3</v>
      </c>
      <c r="F154" s="195" t="s">
        <v>3191</v>
      </c>
      <c r="G154" s="14"/>
      <c r="H154" s="196">
        <v>-1.9199999999999999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166</v>
      </c>
      <c r="AU154" s="194" t="s">
        <v>82</v>
      </c>
      <c r="AV154" s="14" t="s">
        <v>82</v>
      </c>
      <c r="AW154" s="14" t="s">
        <v>34</v>
      </c>
      <c r="AX154" s="14" t="s">
        <v>72</v>
      </c>
      <c r="AY154" s="194" t="s">
        <v>154</v>
      </c>
    </row>
    <row r="155" s="14" customFormat="1">
      <c r="A155" s="14"/>
      <c r="B155" s="193"/>
      <c r="C155" s="14"/>
      <c r="D155" s="186" t="s">
        <v>166</v>
      </c>
      <c r="E155" s="194" t="s">
        <v>3</v>
      </c>
      <c r="F155" s="195" t="s">
        <v>3192</v>
      </c>
      <c r="G155" s="14"/>
      <c r="H155" s="196">
        <v>-2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166</v>
      </c>
      <c r="AU155" s="194" t="s">
        <v>82</v>
      </c>
      <c r="AV155" s="14" t="s">
        <v>82</v>
      </c>
      <c r="AW155" s="14" t="s">
        <v>34</v>
      </c>
      <c r="AX155" s="14" t="s">
        <v>72</v>
      </c>
      <c r="AY155" s="194" t="s">
        <v>154</v>
      </c>
    </row>
    <row r="156" s="14" customFormat="1">
      <c r="A156" s="14"/>
      <c r="B156" s="193"/>
      <c r="C156" s="14"/>
      <c r="D156" s="186" t="s">
        <v>166</v>
      </c>
      <c r="E156" s="194" t="s">
        <v>3</v>
      </c>
      <c r="F156" s="195" t="s">
        <v>382</v>
      </c>
      <c r="G156" s="14"/>
      <c r="H156" s="196">
        <v>-1.3500000000000001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166</v>
      </c>
      <c r="AU156" s="194" t="s">
        <v>82</v>
      </c>
      <c r="AV156" s="14" t="s">
        <v>82</v>
      </c>
      <c r="AW156" s="14" t="s">
        <v>34</v>
      </c>
      <c r="AX156" s="14" t="s">
        <v>72</v>
      </c>
      <c r="AY156" s="194" t="s">
        <v>154</v>
      </c>
    </row>
    <row r="157" s="14" customFormat="1">
      <c r="A157" s="14"/>
      <c r="B157" s="193"/>
      <c r="C157" s="14"/>
      <c r="D157" s="186" t="s">
        <v>166</v>
      </c>
      <c r="E157" s="194" t="s">
        <v>3</v>
      </c>
      <c r="F157" s="195" t="s">
        <v>1201</v>
      </c>
      <c r="G157" s="14"/>
      <c r="H157" s="196">
        <v>-0.83999999999999997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166</v>
      </c>
      <c r="AU157" s="194" t="s">
        <v>82</v>
      </c>
      <c r="AV157" s="14" t="s">
        <v>82</v>
      </c>
      <c r="AW157" s="14" t="s">
        <v>34</v>
      </c>
      <c r="AX157" s="14" t="s">
        <v>72</v>
      </c>
      <c r="AY157" s="194" t="s">
        <v>154</v>
      </c>
    </row>
    <row r="158" s="14" customFormat="1">
      <c r="A158" s="14"/>
      <c r="B158" s="193"/>
      <c r="C158" s="14"/>
      <c r="D158" s="186" t="s">
        <v>166</v>
      </c>
      <c r="E158" s="194" t="s">
        <v>3</v>
      </c>
      <c r="F158" s="195" t="s">
        <v>386</v>
      </c>
      <c r="G158" s="14"/>
      <c r="H158" s="196">
        <v>-0.495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166</v>
      </c>
      <c r="AU158" s="194" t="s">
        <v>82</v>
      </c>
      <c r="AV158" s="14" t="s">
        <v>82</v>
      </c>
      <c r="AW158" s="14" t="s">
        <v>34</v>
      </c>
      <c r="AX158" s="14" t="s">
        <v>72</v>
      </c>
      <c r="AY158" s="194" t="s">
        <v>154</v>
      </c>
    </row>
    <row r="159" s="14" customFormat="1">
      <c r="A159" s="14"/>
      <c r="B159" s="193"/>
      <c r="C159" s="14"/>
      <c r="D159" s="186" t="s">
        <v>166</v>
      </c>
      <c r="E159" s="194" t="s">
        <v>3</v>
      </c>
      <c r="F159" s="195" t="s">
        <v>3193</v>
      </c>
      <c r="G159" s="14"/>
      <c r="H159" s="196">
        <v>-2.7000000000000002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166</v>
      </c>
      <c r="AU159" s="194" t="s">
        <v>82</v>
      </c>
      <c r="AV159" s="14" t="s">
        <v>82</v>
      </c>
      <c r="AW159" s="14" t="s">
        <v>34</v>
      </c>
      <c r="AX159" s="14" t="s">
        <v>72</v>
      </c>
      <c r="AY159" s="194" t="s">
        <v>154</v>
      </c>
    </row>
    <row r="160" s="14" customFormat="1">
      <c r="A160" s="14"/>
      <c r="B160" s="193"/>
      <c r="C160" s="14"/>
      <c r="D160" s="186" t="s">
        <v>166</v>
      </c>
      <c r="E160" s="194" t="s">
        <v>3</v>
      </c>
      <c r="F160" s="195" t="s">
        <v>3194</v>
      </c>
      <c r="G160" s="14"/>
      <c r="H160" s="196">
        <v>-6.0599999999999996</v>
      </c>
      <c r="I160" s="197"/>
      <c r="J160" s="14"/>
      <c r="K160" s="14"/>
      <c r="L160" s="193"/>
      <c r="M160" s="198"/>
      <c r="N160" s="199"/>
      <c r="O160" s="199"/>
      <c r="P160" s="199"/>
      <c r="Q160" s="199"/>
      <c r="R160" s="199"/>
      <c r="S160" s="199"/>
      <c r="T160" s="20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4" t="s">
        <v>166</v>
      </c>
      <c r="AU160" s="194" t="s">
        <v>82</v>
      </c>
      <c r="AV160" s="14" t="s">
        <v>82</v>
      </c>
      <c r="AW160" s="14" t="s">
        <v>34</v>
      </c>
      <c r="AX160" s="14" t="s">
        <v>72</v>
      </c>
      <c r="AY160" s="194" t="s">
        <v>154</v>
      </c>
    </row>
    <row r="161" s="14" customFormat="1">
      <c r="A161" s="14"/>
      <c r="B161" s="193"/>
      <c r="C161" s="14"/>
      <c r="D161" s="186" t="s">
        <v>166</v>
      </c>
      <c r="E161" s="194" t="s">
        <v>3</v>
      </c>
      <c r="F161" s="195" t="s">
        <v>400</v>
      </c>
      <c r="G161" s="14"/>
      <c r="H161" s="196">
        <v>-7.3780000000000001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166</v>
      </c>
      <c r="AU161" s="194" t="s">
        <v>82</v>
      </c>
      <c r="AV161" s="14" t="s">
        <v>82</v>
      </c>
      <c r="AW161" s="14" t="s">
        <v>34</v>
      </c>
      <c r="AX161" s="14" t="s">
        <v>72</v>
      </c>
      <c r="AY161" s="194" t="s">
        <v>154</v>
      </c>
    </row>
    <row r="162" s="14" customFormat="1">
      <c r="A162" s="14"/>
      <c r="B162" s="193"/>
      <c r="C162" s="14"/>
      <c r="D162" s="186" t="s">
        <v>166</v>
      </c>
      <c r="E162" s="194" t="s">
        <v>3</v>
      </c>
      <c r="F162" s="195" t="s">
        <v>401</v>
      </c>
      <c r="G162" s="14"/>
      <c r="H162" s="196">
        <v>-5.6420000000000003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166</v>
      </c>
      <c r="AU162" s="194" t="s">
        <v>82</v>
      </c>
      <c r="AV162" s="14" t="s">
        <v>82</v>
      </c>
      <c r="AW162" s="14" t="s">
        <v>34</v>
      </c>
      <c r="AX162" s="14" t="s">
        <v>72</v>
      </c>
      <c r="AY162" s="194" t="s">
        <v>154</v>
      </c>
    </row>
    <row r="163" s="14" customFormat="1">
      <c r="A163" s="14"/>
      <c r="B163" s="193"/>
      <c r="C163" s="14"/>
      <c r="D163" s="186" t="s">
        <v>166</v>
      </c>
      <c r="E163" s="194" t="s">
        <v>3</v>
      </c>
      <c r="F163" s="195" t="s">
        <v>713</v>
      </c>
      <c r="G163" s="14"/>
      <c r="H163" s="196">
        <v>-2.9449999999999998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166</v>
      </c>
      <c r="AU163" s="194" t="s">
        <v>82</v>
      </c>
      <c r="AV163" s="14" t="s">
        <v>82</v>
      </c>
      <c r="AW163" s="14" t="s">
        <v>34</v>
      </c>
      <c r="AX163" s="14" t="s">
        <v>72</v>
      </c>
      <c r="AY163" s="194" t="s">
        <v>154</v>
      </c>
    </row>
    <row r="164" s="14" customFormat="1">
      <c r="A164" s="14"/>
      <c r="B164" s="193"/>
      <c r="C164" s="14"/>
      <c r="D164" s="186" t="s">
        <v>166</v>
      </c>
      <c r="E164" s="194" t="s">
        <v>3</v>
      </c>
      <c r="F164" s="195" t="s">
        <v>3195</v>
      </c>
      <c r="G164" s="14"/>
      <c r="H164" s="196">
        <v>-6.0199999999999996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166</v>
      </c>
      <c r="AU164" s="194" t="s">
        <v>82</v>
      </c>
      <c r="AV164" s="14" t="s">
        <v>82</v>
      </c>
      <c r="AW164" s="14" t="s">
        <v>34</v>
      </c>
      <c r="AX164" s="14" t="s">
        <v>72</v>
      </c>
      <c r="AY164" s="194" t="s">
        <v>154</v>
      </c>
    </row>
    <row r="165" s="14" customFormat="1">
      <c r="A165" s="14"/>
      <c r="B165" s="193"/>
      <c r="C165" s="14"/>
      <c r="D165" s="186" t="s">
        <v>166</v>
      </c>
      <c r="E165" s="194" t="s">
        <v>3</v>
      </c>
      <c r="F165" s="195" t="s">
        <v>3196</v>
      </c>
      <c r="G165" s="14"/>
      <c r="H165" s="196">
        <v>-4.3200000000000003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166</v>
      </c>
      <c r="AU165" s="194" t="s">
        <v>82</v>
      </c>
      <c r="AV165" s="14" t="s">
        <v>82</v>
      </c>
      <c r="AW165" s="14" t="s">
        <v>34</v>
      </c>
      <c r="AX165" s="14" t="s">
        <v>72</v>
      </c>
      <c r="AY165" s="194" t="s">
        <v>154</v>
      </c>
    </row>
    <row r="166" s="14" customFormat="1">
      <c r="A166" s="14"/>
      <c r="B166" s="193"/>
      <c r="C166" s="14"/>
      <c r="D166" s="186" t="s">
        <v>166</v>
      </c>
      <c r="E166" s="194" t="s">
        <v>3</v>
      </c>
      <c r="F166" s="195" t="s">
        <v>714</v>
      </c>
      <c r="G166" s="14"/>
      <c r="H166" s="196">
        <v>-1.843</v>
      </c>
      <c r="I166" s="197"/>
      <c r="J166" s="14"/>
      <c r="K166" s="14"/>
      <c r="L166" s="193"/>
      <c r="M166" s="198"/>
      <c r="N166" s="199"/>
      <c r="O166" s="199"/>
      <c r="P166" s="199"/>
      <c r="Q166" s="199"/>
      <c r="R166" s="199"/>
      <c r="S166" s="199"/>
      <c r="T166" s="20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4" t="s">
        <v>166</v>
      </c>
      <c r="AU166" s="194" t="s">
        <v>82</v>
      </c>
      <c r="AV166" s="14" t="s">
        <v>82</v>
      </c>
      <c r="AW166" s="14" t="s">
        <v>34</v>
      </c>
      <c r="AX166" s="14" t="s">
        <v>72</v>
      </c>
      <c r="AY166" s="194" t="s">
        <v>154</v>
      </c>
    </row>
    <row r="167" s="16" customFormat="1">
      <c r="A167" s="16"/>
      <c r="B167" s="209"/>
      <c r="C167" s="16"/>
      <c r="D167" s="186" t="s">
        <v>166</v>
      </c>
      <c r="E167" s="210" t="s">
        <v>3</v>
      </c>
      <c r="F167" s="211" t="s">
        <v>234</v>
      </c>
      <c r="G167" s="16"/>
      <c r="H167" s="212">
        <v>430.63499999999999</v>
      </c>
      <c r="I167" s="213"/>
      <c r="J167" s="16"/>
      <c r="K167" s="16"/>
      <c r="L167" s="209"/>
      <c r="M167" s="214"/>
      <c r="N167" s="215"/>
      <c r="O167" s="215"/>
      <c r="P167" s="215"/>
      <c r="Q167" s="215"/>
      <c r="R167" s="215"/>
      <c r="S167" s="215"/>
      <c r="T167" s="2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10" t="s">
        <v>166</v>
      </c>
      <c r="AU167" s="210" t="s">
        <v>82</v>
      </c>
      <c r="AV167" s="16" t="s">
        <v>183</v>
      </c>
      <c r="AW167" s="16" t="s">
        <v>34</v>
      </c>
      <c r="AX167" s="16" t="s">
        <v>72</v>
      </c>
      <c r="AY167" s="210" t="s">
        <v>154</v>
      </c>
    </row>
    <row r="168" s="13" customFormat="1">
      <c r="A168" s="13"/>
      <c r="B168" s="185"/>
      <c r="C168" s="13"/>
      <c r="D168" s="186" t="s">
        <v>166</v>
      </c>
      <c r="E168" s="187" t="s">
        <v>3</v>
      </c>
      <c r="F168" s="188" t="s">
        <v>3197</v>
      </c>
      <c r="G168" s="13"/>
      <c r="H168" s="187" t="s">
        <v>3</v>
      </c>
      <c r="I168" s="189"/>
      <c r="J168" s="13"/>
      <c r="K168" s="13"/>
      <c r="L168" s="185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166</v>
      </c>
      <c r="AU168" s="187" t="s">
        <v>82</v>
      </c>
      <c r="AV168" s="13" t="s">
        <v>80</v>
      </c>
      <c r="AW168" s="13" t="s">
        <v>34</v>
      </c>
      <c r="AX168" s="13" t="s">
        <v>72</v>
      </c>
      <c r="AY168" s="187" t="s">
        <v>154</v>
      </c>
    </row>
    <row r="169" s="14" customFormat="1">
      <c r="A169" s="14"/>
      <c r="B169" s="193"/>
      <c r="C169" s="14"/>
      <c r="D169" s="186" t="s">
        <v>166</v>
      </c>
      <c r="E169" s="194" t="s">
        <v>3</v>
      </c>
      <c r="F169" s="195" t="s">
        <v>3198</v>
      </c>
      <c r="G169" s="14"/>
      <c r="H169" s="196">
        <v>-11.609999999999999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166</v>
      </c>
      <c r="AU169" s="194" t="s">
        <v>82</v>
      </c>
      <c r="AV169" s="14" t="s">
        <v>82</v>
      </c>
      <c r="AW169" s="14" t="s">
        <v>34</v>
      </c>
      <c r="AX169" s="14" t="s">
        <v>72</v>
      </c>
      <c r="AY169" s="194" t="s">
        <v>154</v>
      </c>
    </row>
    <row r="170" s="16" customFormat="1">
      <c r="A170" s="16"/>
      <c r="B170" s="209"/>
      <c r="C170" s="16"/>
      <c r="D170" s="186" t="s">
        <v>166</v>
      </c>
      <c r="E170" s="210" t="s">
        <v>3</v>
      </c>
      <c r="F170" s="211" t="s">
        <v>234</v>
      </c>
      <c r="G170" s="16"/>
      <c r="H170" s="212">
        <v>-11.609999999999999</v>
      </c>
      <c r="I170" s="213"/>
      <c r="J170" s="16"/>
      <c r="K170" s="16"/>
      <c r="L170" s="209"/>
      <c r="M170" s="214"/>
      <c r="N170" s="215"/>
      <c r="O170" s="215"/>
      <c r="P170" s="215"/>
      <c r="Q170" s="215"/>
      <c r="R170" s="215"/>
      <c r="S170" s="215"/>
      <c r="T170" s="2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10" t="s">
        <v>166</v>
      </c>
      <c r="AU170" s="210" t="s">
        <v>82</v>
      </c>
      <c r="AV170" s="16" t="s">
        <v>183</v>
      </c>
      <c r="AW170" s="16" t="s">
        <v>34</v>
      </c>
      <c r="AX170" s="16" t="s">
        <v>72</v>
      </c>
      <c r="AY170" s="210" t="s">
        <v>154</v>
      </c>
    </row>
    <row r="171" s="15" customFormat="1">
      <c r="A171" s="15"/>
      <c r="B171" s="201"/>
      <c r="C171" s="15"/>
      <c r="D171" s="186" t="s">
        <v>166</v>
      </c>
      <c r="E171" s="202" t="s">
        <v>3</v>
      </c>
      <c r="F171" s="203" t="s">
        <v>171</v>
      </c>
      <c r="G171" s="15"/>
      <c r="H171" s="204">
        <v>419.02499999999998</v>
      </c>
      <c r="I171" s="205"/>
      <c r="J171" s="15"/>
      <c r="K171" s="15"/>
      <c r="L171" s="201"/>
      <c r="M171" s="206"/>
      <c r="N171" s="207"/>
      <c r="O171" s="207"/>
      <c r="P171" s="207"/>
      <c r="Q171" s="207"/>
      <c r="R171" s="207"/>
      <c r="S171" s="207"/>
      <c r="T171" s="2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2" t="s">
        <v>166</v>
      </c>
      <c r="AU171" s="202" t="s">
        <v>82</v>
      </c>
      <c r="AV171" s="15" t="s">
        <v>162</v>
      </c>
      <c r="AW171" s="15" t="s">
        <v>34</v>
      </c>
      <c r="AX171" s="15" t="s">
        <v>80</v>
      </c>
      <c r="AY171" s="202" t="s">
        <v>154</v>
      </c>
    </row>
    <row r="172" s="2" customFormat="1" ht="24.15" customHeight="1">
      <c r="A172" s="40"/>
      <c r="B172" s="166"/>
      <c r="C172" s="222" t="s">
        <v>214</v>
      </c>
      <c r="D172" s="222" t="s">
        <v>817</v>
      </c>
      <c r="E172" s="223" t="s">
        <v>3207</v>
      </c>
      <c r="F172" s="224" t="s">
        <v>3208</v>
      </c>
      <c r="G172" s="225" t="s">
        <v>186</v>
      </c>
      <c r="H172" s="226">
        <v>100.07599999999999</v>
      </c>
      <c r="I172" s="227"/>
      <c r="J172" s="228">
        <f>ROUND(I172*H172,2)</f>
        <v>0</v>
      </c>
      <c r="K172" s="224" t="s">
        <v>161</v>
      </c>
      <c r="L172" s="229"/>
      <c r="M172" s="230" t="s">
        <v>3</v>
      </c>
      <c r="N172" s="231" t="s">
        <v>43</v>
      </c>
      <c r="O172" s="74"/>
      <c r="P172" s="176">
        <f>O172*H172</f>
        <v>0</v>
      </c>
      <c r="Q172" s="176">
        <v>0.0047999999999999996</v>
      </c>
      <c r="R172" s="176">
        <f>Q172*H172</f>
        <v>0.48036479999999993</v>
      </c>
      <c r="S172" s="176">
        <v>0</v>
      </c>
      <c r="T172" s="17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3201</v>
      </c>
      <c r="AT172" s="178" t="s">
        <v>817</v>
      </c>
      <c r="AU172" s="178" t="s">
        <v>82</v>
      </c>
      <c r="AY172" s="21" t="s">
        <v>154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1" t="s">
        <v>80</v>
      </c>
      <c r="BK172" s="179">
        <f>ROUND(I172*H172,2)</f>
        <v>0</v>
      </c>
      <c r="BL172" s="21" t="s">
        <v>3201</v>
      </c>
      <c r="BM172" s="178" t="s">
        <v>3209</v>
      </c>
    </row>
    <row r="173" s="13" customFormat="1">
      <c r="A173" s="13"/>
      <c r="B173" s="185"/>
      <c r="C173" s="13"/>
      <c r="D173" s="186" t="s">
        <v>166</v>
      </c>
      <c r="E173" s="187" t="s">
        <v>3</v>
      </c>
      <c r="F173" s="188" t="s">
        <v>3182</v>
      </c>
      <c r="G173" s="13"/>
      <c r="H173" s="187" t="s">
        <v>3</v>
      </c>
      <c r="I173" s="189"/>
      <c r="J173" s="13"/>
      <c r="K173" s="13"/>
      <c r="L173" s="185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166</v>
      </c>
      <c r="AU173" s="187" t="s">
        <v>82</v>
      </c>
      <c r="AV173" s="13" t="s">
        <v>80</v>
      </c>
      <c r="AW173" s="13" t="s">
        <v>34</v>
      </c>
      <c r="AX173" s="13" t="s">
        <v>72</v>
      </c>
      <c r="AY173" s="187" t="s">
        <v>154</v>
      </c>
    </row>
    <row r="174" s="14" customFormat="1">
      <c r="A174" s="14"/>
      <c r="B174" s="193"/>
      <c r="C174" s="14"/>
      <c r="D174" s="186" t="s">
        <v>166</v>
      </c>
      <c r="E174" s="194" t="s">
        <v>3</v>
      </c>
      <c r="F174" s="195" t="s">
        <v>3210</v>
      </c>
      <c r="G174" s="14"/>
      <c r="H174" s="196">
        <v>97.707999999999998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166</v>
      </c>
      <c r="AU174" s="194" t="s">
        <v>82</v>
      </c>
      <c r="AV174" s="14" t="s">
        <v>82</v>
      </c>
      <c r="AW174" s="14" t="s">
        <v>34</v>
      </c>
      <c r="AX174" s="14" t="s">
        <v>72</v>
      </c>
      <c r="AY174" s="194" t="s">
        <v>154</v>
      </c>
    </row>
    <row r="175" s="13" customFormat="1">
      <c r="A175" s="13"/>
      <c r="B175" s="185"/>
      <c r="C175" s="13"/>
      <c r="D175" s="186" t="s">
        <v>166</v>
      </c>
      <c r="E175" s="187" t="s">
        <v>3</v>
      </c>
      <c r="F175" s="188" t="s">
        <v>3211</v>
      </c>
      <c r="G175" s="13"/>
      <c r="H175" s="187" t="s">
        <v>3</v>
      </c>
      <c r="I175" s="189"/>
      <c r="J175" s="13"/>
      <c r="K175" s="13"/>
      <c r="L175" s="185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166</v>
      </c>
      <c r="AU175" s="187" t="s">
        <v>82</v>
      </c>
      <c r="AV175" s="13" t="s">
        <v>80</v>
      </c>
      <c r="AW175" s="13" t="s">
        <v>34</v>
      </c>
      <c r="AX175" s="13" t="s">
        <v>72</v>
      </c>
      <c r="AY175" s="187" t="s">
        <v>154</v>
      </c>
    </row>
    <row r="176" s="14" customFormat="1">
      <c r="A176" s="14"/>
      <c r="B176" s="193"/>
      <c r="C176" s="14"/>
      <c r="D176" s="186" t="s">
        <v>166</v>
      </c>
      <c r="E176" s="194" t="s">
        <v>3</v>
      </c>
      <c r="F176" s="195" t="s">
        <v>3212</v>
      </c>
      <c r="G176" s="14"/>
      <c r="H176" s="196">
        <v>2.3679999999999999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166</v>
      </c>
      <c r="AU176" s="194" t="s">
        <v>82</v>
      </c>
      <c r="AV176" s="14" t="s">
        <v>82</v>
      </c>
      <c r="AW176" s="14" t="s">
        <v>34</v>
      </c>
      <c r="AX176" s="14" t="s">
        <v>72</v>
      </c>
      <c r="AY176" s="194" t="s">
        <v>154</v>
      </c>
    </row>
    <row r="177" s="15" customFormat="1">
      <c r="A177" s="15"/>
      <c r="B177" s="201"/>
      <c r="C177" s="15"/>
      <c r="D177" s="186" t="s">
        <v>166</v>
      </c>
      <c r="E177" s="202" t="s">
        <v>3</v>
      </c>
      <c r="F177" s="203" t="s">
        <v>171</v>
      </c>
      <c r="G177" s="15"/>
      <c r="H177" s="204">
        <v>100.07599999999999</v>
      </c>
      <c r="I177" s="205"/>
      <c r="J177" s="15"/>
      <c r="K177" s="15"/>
      <c r="L177" s="201"/>
      <c r="M177" s="206"/>
      <c r="N177" s="207"/>
      <c r="O177" s="207"/>
      <c r="P177" s="207"/>
      <c r="Q177" s="207"/>
      <c r="R177" s="207"/>
      <c r="S177" s="207"/>
      <c r="T177" s="2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2" t="s">
        <v>166</v>
      </c>
      <c r="AU177" s="202" t="s">
        <v>82</v>
      </c>
      <c r="AV177" s="15" t="s">
        <v>162</v>
      </c>
      <c r="AW177" s="15" t="s">
        <v>34</v>
      </c>
      <c r="AX177" s="15" t="s">
        <v>80</v>
      </c>
      <c r="AY177" s="202" t="s">
        <v>154</v>
      </c>
    </row>
    <row r="178" s="2" customFormat="1" ht="49.05" customHeight="1">
      <c r="A178" s="40"/>
      <c r="B178" s="166"/>
      <c r="C178" s="167" t="s">
        <v>155</v>
      </c>
      <c r="D178" s="167" t="s">
        <v>157</v>
      </c>
      <c r="E178" s="168" t="s">
        <v>3213</v>
      </c>
      <c r="F178" s="169" t="s">
        <v>3214</v>
      </c>
      <c r="G178" s="170" t="s">
        <v>160</v>
      </c>
      <c r="H178" s="171">
        <v>165.91</v>
      </c>
      <c r="I178" s="172"/>
      <c r="J178" s="173">
        <f>ROUND(I178*H178,2)</f>
        <v>0</v>
      </c>
      <c r="K178" s="169" t="s">
        <v>161</v>
      </c>
      <c r="L178" s="41"/>
      <c r="M178" s="174" t="s">
        <v>3</v>
      </c>
      <c r="N178" s="175" t="s">
        <v>43</v>
      </c>
      <c r="O178" s="74"/>
      <c r="P178" s="176">
        <f>O178*H178</f>
        <v>0</v>
      </c>
      <c r="Q178" s="176">
        <v>0.0033899999999999998</v>
      </c>
      <c r="R178" s="176">
        <f>Q178*H178</f>
        <v>0.56243489999999996</v>
      </c>
      <c r="S178" s="176">
        <v>0</v>
      </c>
      <c r="T178" s="17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78" t="s">
        <v>162</v>
      </c>
      <c r="AT178" s="178" t="s">
        <v>157</v>
      </c>
      <c r="AU178" s="178" t="s">
        <v>82</v>
      </c>
      <c r="AY178" s="21" t="s">
        <v>154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21" t="s">
        <v>80</v>
      </c>
      <c r="BK178" s="179">
        <f>ROUND(I178*H178,2)</f>
        <v>0</v>
      </c>
      <c r="BL178" s="21" t="s">
        <v>162</v>
      </c>
      <c r="BM178" s="178" t="s">
        <v>3215</v>
      </c>
    </row>
    <row r="179" s="2" customFormat="1">
      <c r="A179" s="40"/>
      <c r="B179" s="41"/>
      <c r="C179" s="40"/>
      <c r="D179" s="180" t="s">
        <v>164</v>
      </c>
      <c r="E179" s="40"/>
      <c r="F179" s="181" t="s">
        <v>3216</v>
      </c>
      <c r="G179" s="40"/>
      <c r="H179" s="40"/>
      <c r="I179" s="182"/>
      <c r="J179" s="40"/>
      <c r="K179" s="40"/>
      <c r="L179" s="41"/>
      <c r="M179" s="183"/>
      <c r="N179" s="184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1" t="s">
        <v>164</v>
      </c>
      <c r="AU179" s="21" t="s">
        <v>82</v>
      </c>
    </row>
    <row r="180" s="13" customFormat="1">
      <c r="A180" s="13"/>
      <c r="B180" s="185"/>
      <c r="C180" s="13"/>
      <c r="D180" s="186" t="s">
        <v>166</v>
      </c>
      <c r="E180" s="187" t="s">
        <v>3</v>
      </c>
      <c r="F180" s="188" t="s">
        <v>3190</v>
      </c>
      <c r="G180" s="13"/>
      <c r="H180" s="187" t="s">
        <v>3</v>
      </c>
      <c r="I180" s="189"/>
      <c r="J180" s="13"/>
      <c r="K180" s="13"/>
      <c r="L180" s="185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166</v>
      </c>
      <c r="AU180" s="187" t="s">
        <v>82</v>
      </c>
      <c r="AV180" s="13" t="s">
        <v>80</v>
      </c>
      <c r="AW180" s="13" t="s">
        <v>34</v>
      </c>
      <c r="AX180" s="13" t="s">
        <v>72</v>
      </c>
      <c r="AY180" s="187" t="s">
        <v>154</v>
      </c>
    </row>
    <row r="181" s="14" customFormat="1">
      <c r="A181" s="14"/>
      <c r="B181" s="193"/>
      <c r="C181" s="14"/>
      <c r="D181" s="186" t="s">
        <v>166</v>
      </c>
      <c r="E181" s="194" t="s">
        <v>3</v>
      </c>
      <c r="F181" s="195" t="s">
        <v>3217</v>
      </c>
      <c r="G181" s="14"/>
      <c r="H181" s="196">
        <v>15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166</v>
      </c>
      <c r="AU181" s="194" t="s">
        <v>82</v>
      </c>
      <c r="AV181" s="14" t="s">
        <v>82</v>
      </c>
      <c r="AW181" s="14" t="s">
        <v>34</v>
      </c>
      <c r="AX181" s="14" t="s">
        <v>72</v>
      </c>
      <c r="AY181" s="194" t="s">
        <v>154</v>
      </c>
    </row>
    <row r="182" s="14" customFormat="1">
      <c r="A182" s="14"/>
      <c r="B182" s="193"/>
      <c r="C182" s="14"/>
      <c r="D182" s="186" t="s">
        <v>166</v>
      </c>
      <c r="E182" s="194" t="s">
        <v>3</v>
      </c>
      <c r="F182" s="195" t="s">
        <v>3218</v>
      </c>
      <c r="G182" s="14"/>
      <c r="H182" s="196">
        <v>7.1399999999999997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166</v>
      </c>
      <c r="AU182" s="194" t="s">
        <v>82</v>
      </c>
      <c r="AV182" s="14" t="s">
        <v>82</v>
      </c>
      <c r="AW182" s="14" t="s">
        <v>34</v>
      </c>
      <c r="AX182" s="14" t="s">
        <v>72</v>
      </c>
      <c r="AY182" s="194" t="s">
        <v>154</v>
      </c>
    </row>
    <row r="183" s="14" customFormat="1">
      <c r="A183" s="14"/>
      <c r="B183" s="193"/>
      <c r="C183" s="14"/>
      <c r="D183" s="186" t="s">
        <v>166</v>
      </c>
      <c r="E183" s="194" t="s">
        <v>3</v>
      </c>
      <c r="F183" s="195" t="s">
        <v>1274</v>
      </c>
      <c r="G183" s="14"/>
      <c r="H183" s="196">
        <v>5.5999999999999996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166</v>
      </c>
      <c r="AU183" s="194" t="s">
        <v>82</v>
      </c>
      <c r="AV183" s="14" t="s">
        <v>82</v>
      </c>
      <c r="AW183" s="14" t="s">
        <v>34</v>
      </c>
      <c r="AX183" s="14" t="s">
        <v>72</v>
      </c>
      <c r="AY183" s="194" t="s">
        <v>154</v>
      </c>
    </row>
    <row r="184" s="14" customFormat="1">
      <c r="A184" s="14"/>
      <c r="B184" s="193"/>
      <c r="C184" s="14"/>
      <c r="D184" s="186" t="s">
        <v>166</v>
      </c>
      <c r="E184" s="194" t="s">
        <v>3</v>
      </c>
      <c r="F184" s="195" t="s">
        <v>3219</v>
      </c>
      <c r="G184" s="14"/>
      <c r="H184" s="196">
        <v>10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166</v>
      </c>
      <c r="AU184" s="194" t="s">
        <v>82</v>
      </c>
      <c r="AV184" s="14" t="s">
        <v>82</v>
      </c>
      <c r="AW184" s="14" t="s">
        <v>34</v>
      </c>
      <c r="AX184" s="14" t="s">
        <v>72</v>
      </c>
      <c r="AY184" s="194" t="s">
        <v>154</v>
      </c>
    </row>
    <row r="185" s="14" customFormat="1">
      <c r="A185" s="14"/>
      <c r="B185" s="193"/>
      <c r="C185" s="14"/>
      <c r="D185" s="186" t="s">
        <v>166</v>
      </c>
      <c r="E185" s="194" t="s">
        <v>3</v>
      </c>
      <c r="F185" s="195" t="s">
        <v>1278</v>
      </c>
      <c r="G185" s="14"/>
      <c r="H185" s="196">
        <v>11.699999999999999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166</v>
      </c>
      <c r="AU185" s="194" t="s">
        <v>82</v>
      </c>
      <c r="AV185" s="14" t="s">
        <v>82</v>
      </c>
      <c r="AW185" s="14" t="s">
        <v>34</v>
      </c>
      <c r="AX185" s="14" t="s">
        <v>72</v>
      </c>
      <c r="AY185" s="194" t="s">
        <v>154</v>
      </c>
    </row>
    <row r="186" s="14" customFormat="1">
      <c r="A186" s="14"/>
      <c r="B186" s="193"/>
      <c r="C186" s="14"/>
      <c r="D186" s="186" t="s">
        <v>166</v>
      </c>
      <c r="E186" s="194" t="s">
        <v>3</v>
      </c>
      <c r="F186" s="195" t="s">
        <v>1275</v>
      </c>
      <c r="G186" s="14"/>
      <c r="H186" s="196">
        <v>3.1000000000000001</v>
      </c>
      <c r="I186" s="197"/>
      <c r="J186" s="14"/>
      <c r="K186" s="14"/>
      <c r="L186" s="193"/>
      <c r="M186" s="198"/>
      <c r="N186" s="199"/>
      <c r="O186" s="199"/>
      <c r="P186" s="199"/>
      <c r="Q186" s="199"/>
      <c r="R186" s="199"/>
      <c r="S186" s="199"/>
      <c r="T186" s="20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4" t="s">
        <v>166</v>
      </c>
      <c r="AU186" s="194" t="s">
        <v>82</v>
      </c>
      <c r="AV186" s="14" t="s">
        <v>82</v>
      </c>
      <c r="AW186" s="14" t="s">
        <v>34</v>
      </c>
      <c r="AX186" s="14" t="s">
        <v>72</v>
      </c>
      <c r="AY186" s="194" t="s">
        <v>154</v>
      </c>
    </row>
    <row r="187" s="14" customFormat="1">
      <c r="A187" s="14"/>
      <c r="B187" s="193"/>
      <c r="C187" s="14"/>
      <c r="D187" s="186" t="s">
        <v>166</v>
      </c>
      <c r="E187" s="194" t="s">
        <v>3</v>
      </c>
      <c r="F187" s="195" t="s">
        <v>1276</v>
      </c>
      <c r="G187" s="14"/>
      <c r="H187" s="196">
        <v>2.3500000000000001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166</v>
      </c>
      <c r="AU187" s="194" t="s">
        <v>82</v>
      </c>
      <c r="AV187" s="14" t="s">
        <v>82</v>
      </c>
      <c r="AW187" s="14" t="s">
        <v>34</v>
      </c>
      <c r="AX187" s="14" t="s">
        <v>72</v>
      </c>
      <c r="AY187" s="194" t="s">
        <v>154</v>
      </c>
    </row>
    <row r="188" s="14" customFormat="1">
      <c r="A188" s="14"/>
      <c r="B188" s="193"/>
      <c r="C188" s="14"/>
      <c r="D188" s="186" t="s">
        <v>166</v>
      </c>
      <c r="E188" s="194" t="s">
        <v>3</v>
      </c>
      <c r="F188" s="195" t="s">
        <v>1282</v>
      </c>
      <c r="G188" s="14"/>
      <c r="H188" s="196">
        <v>11.08</v>
      </c>
      <c r="I188" s="197"/>
      <c r="J188" s="14"/>
      <c r="K188" s="14"/>
      <c r="L188" s="193"/>
      <c r="M188" s="198"/>
      <c r="N188" s="199"/>
      <c r="O188" s="199"/>
      <c r="P188" s="199"/>
      <c r="Q188" s="199"/>
      <c r="R188" s="199"/>
      <c r="S188" s="199"/>
      <c r="T188" s="20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4" t="s">
        <v>166</v>
      </c>
      <c r="AU188" s="194" t="s">
        <v>82</v>
      </c>
      <c r="AV188" s="14" t="s">
        <v>82</v>
      </c>
      <c r="AW188" s="14" t="s">
        <v>34</v>
      </c>
      <c r="AX188" s="14" t="s">
        <v>72</v>
      </c>
      <c r="AY188" s="194" t="s">
        <v>154</v>
      </c>
    </row>
    <row r="189" s="14" customFormat="1">
      <c r="A189" s="14"/>
      <c r="B189" s="193"/>
      <c r="C189" s="14"/>
      <c r="D189" s="186" t="s">
        <v>166</v>
      </c>
      <c r="E189" s="194" t="s">
        <v>3</v>
      </c>
      <c r="F189" s="195" t="s">
        <v>3220</v>
      </c>
      <c r="G189" s="14"/>
      <c r="H189" s="196">
        <v>12.08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166</v>
      </c>
      <c r="AU189" s="194" t="s">
        <v>82</v>
      </c>
      <c r="AV189" s="14" t="s">
        <v>82</v>
      </c>
      <c r="AW189" s="14" t="s">
        <v>34</v>
      </c>
      <c r="AX189" s="14" t="s">
        <v>72</v>
      </c>
      <c r="AY189" s="194" t="s">
        <v>154</v>
      </c>
    </row>
    <row r="190" s="14" customFormat="1">
      <c r="A190" s="14"/>
      <c r="B190" s="193"/>
      <c r="C190" s="14"/>
      <c r="D190" s="186" t="s">
        <v>166</v>
      </c>
      <c r="E190" s="194" t="s">
        <v>3</v>
      </c>
      <c r="F190" s="195" t="s">
        <v>3221</v>
      </c>
      <c r="G190" s="14"/>
      <c r="H190" s="196">
        <v>11.279999999999999</v>
      </c>
      <c r="I190" s="197"/>
      <c r="J190" s="14"/>
      <c r="K190" s="14"/>
      <c r="L190" s="193"/>
      <c r="M190" s="198"/>
      <c r="N190" s="199"/>
      <c r="O190" s="199"/>
      <c r="P190" s="199"/>
      <c r="Q190" s="199"/>
      <c r="R190" s="199"/>
      <c r="S190" s="199"/>
      <c r="T190" s="20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4" t="s">
        <v>166</v>
      </c>
      <c r="AU190" s="194" t="s">
        <v>82</v>
      </c>
      <c r="AV190" s="14" t="s">
        <v>82</v>
      </c>
      <c r="AW190" s="14" t="s">
        <v>34</v>
      </c>
      <c r="AX190" s="14" t="s">
        <v>72</v>
      </c>
      <c r="AY190" s="194" t="s">
        <v>154</v>
      </c>
    </row>
    <row r="191" s="14" customFormat="1">
      <c r="A191" s="14"/>
      <c r="B191" s="193"/>
      <c r="C191" s="14"/>
      <c r="D191" s="186" t="s">
        <v>166</v>
      </c>
      <c r="E191" s="194" t="s">
        <v>3</v>
      </c>
      <c r="F191" s="195" t="s">
        <v>1281</v>
      </c>
      <c r="G191" s="14"/>
      <c r="H191" s="196">
        <v>8.0999999999999996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166</v>
      </c>
      <c r="AU191" s="194" t="s">
        <v>82</v>
      </c>
      <c r="AV191" s="14" t="s">
        <v>82</v>
      </c>
      <c r="AW191" s="14" t="s">
        <v>34</v>
      </c>
      <c r="AX191" s="14" t="s">
        <v>72</v>
      </c>
      <c r="AY191" s="194" t="s">
        <v>154</v>
      </c>
    </row>
    <row r="192" s="14" customFormat="1">
      <c r="A192" s="14"/>
      <c r="B192" s="193"/>
      <c r="C192" s="14"/>
      <c r="D192" s="186" t="s">
        <v>166</v>
      </c>
      <c r="E192" s="194" t="s">
        <v>3</v>
      </c>
      <c r="F192" s="195" t="s">
        <v>3222</v>
      </c>
      <c r="G192" s="14"/>
      <c r="H192" s="196">
        <v>20.850000000000001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166</v>
      </c>
      <c r="AU192" s="194" t="s">
        <v>82</v>
      </c>
      <c r="AV192" s="14" t="s">
        <v>82</v>
      </c>
      <c r="AW192" s="14" t="s">
        <v>34</v>
      </c>
      <c r="AX192" s="14" t="s">
        <v>72</v>
      </c>
      <c r="AY192" s="194" t="s">
        <v>154</v>
      </c>
    </row>
    <row r="193" s="14" customFormat="1">
      <c r="A193" s="14"/>
      <c r="B193" s="193"/>
      <c r="C193" s="14"/>
      <c r="D193" s="186" t="s">
        <v>166</v>
      </c>
      <c r="E193" s="194" t="s">
        <v>3</v>
      </c>
      <c r="F193" s="195" t="s">
        <v>1280</v>
      </c>
      <c r="G193" s="14"/>
      <c r="H193" s="196">
        <v>10.800000000000001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166</v>
      </c>
      <c r="AU193" s="194" t="s">
        <v>82</v>
      </c>
      <c r="AV193" s="14" t="s">
        <v>82</v>
      </c>
      <c r="AW193" s="14" t="s">
        <v>34</v>
      </c>
      <c r="AX193" s="14" t="s">
        <v>72</v>
      </c>
      <c r="AY193" s="194" t="s">
        <v>154</v>
      </c>
    </row>
    <row r="194" s="14" customFormat="1">
      <c r="A194" s="14"/>
      <c r="B194" s="193"/>
      <c r="C194" s="14"/>
      <c r="D194" s="186" t="s">
        <v>166</v>
      </c>
      <c r="E194" s="194" t="s">
        <v>3</v>
      </c>
      <c r="F194" s="195" t="s">
        <v>1277</v>
      </c>
      <c r="G194" s="14"/>
      <c r="H194" s="196">
        <v>5.7800000000000002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166</v>
      </c>
      <c r="AU194" s="194" t="s">
        <v>82</v>
      </c>
      <c r="AV194" s="14" t="s">
        <v>82</v>
      </c>
      <c r="AW194" s="14" t="s">
        <v>34</v>
      </c>
      <c r="AX194" s="14" t="s">
        <v>72</v>
      </c>
      <c r="AY194" s="194" t="s">
        <v>154</v>
      </c>
    </row>
    <row r="195" s="13" customFormat="1">
      <c r="A195" s="13"/>
      <c r="B195" s="185"/>
      <c r="C195" s="13"/>
      <c r="D195" s="186" t="s">
        <v>166</v>
      </c>
      <c r="E195" s="187" t="s">
        <v>3</v>
      </c>
      <c r="F195" s="188" t="s">
        <v>3223</v>
      </c>
      <c r="G195" s="13"/>
      <c r="H195" s="187" t="s">
        <v>3</v>
      </c>
      <c r="I195" s="189"/>
      <c r="J195" s="13"/>
      <c r="K195" s="13"/>
      <c r="L195" s="185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166</v>
      </c>
      <c r="AU195" s="187" t="s">
        <v>82</v>
      </c>
      <c r="AV195" s="13" t="s">
        <v>80</v>
      </c>
      <c r="AW195" s="13" t="s">
        <v>34</v>
      </c>
      <c r="AX195" s="13" t="s">
        <v>72</v>
      </c>
      <c r="AY195" s="187" t="s">
        <v>154</v>
      </c>
    </row>
    <row r="196" s="14" customFormat="1">
      <c r="A196" s="14"/>
      <c r="B196" s="193"/>
      <c r="C196" s="14"/>
      <c r="D196" s="186" t="s">
        <v>166</v>
      </c>
      <c r="E196" s="194" t="s">
        <v>3</v>
      </c>
      <c r="F196" s="195" t="s">
        <v>1765</v>
      </c>
      <c r="G196" s="14"/>
      <c r="H196" s="196">
        <v>3.8999999999999999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166</v>
      </c>
      <c r="AU196" s="194" t="s">
        <v>82</v>
      </c>
      <c r="AV196" s="14" t="s">
        <v>82</v>
      </c>
      <c r="AW196" s="14" t="s">
        <v>34</v>
      </c>
      <c r="AX196" s="14" t="s">
        <v>72</v>
      </c>
      <c r="AY196" s="194" t="s">
        <v>154</v>
      </c>
    </row>
    <row r="197" s="14" customFormat="1">
      <c r="A197" s="14"/>
      <c r="B197" s="193"/>
      <c r="C197" s="14"/>
      <c r="D197" s="186" t="s">
        <v>166</v>
      </c>
      <c r="E197" s="194" t="s">
        <v>3</v>
      </c>
      <c r="F197" s="195" t="s">
        <v>3224</v>
      </c>
      <c r="G197" s="14"/>
      <c r="H197" s="196">
        <v>2.3999999999999999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166</v>
      </c>
      <c r="AU197" s="194" t="s">
        <v>82</v>
      </c>
      <c r="AV197" s="14" t="s">
        <v>82</v>
      </c>
      <c r="AW197" s="14" t="s">
        <v>34</v>
      </c>
      <c r="AX197" s="14" t="s">
        <v>72</v>
      </c>
      <c r="AY197" s="194" t="s">
        <v>154</v>
      </c>
    </row>
    <row r="198" s="14" customFormat="1">
      <c r="A198" s="14"/>
      <c r="B198" s="193"/>
      <c r="C198" s="14"/>
      <c r="D198" s="186" t="s">
        <v>166</v>
      </c>
      <c r="E198" s="194" t="s">
        <v>3</v>
      </c>
      <c r="F198" s="195" t="s">
        <v>3225</v>
      </c>
      <c r="G198" s="14"/>
      <c r="H198" s="196">
        <v>0.90000000000000002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166</v>
      </c>
      <c r="AU198" s="194" t="s">
        <v>82</v>
      </c>
      <c r="AV198" s="14" t="s">
        <v>82</v>
      </c>
      <c r="AW198" s="14" t="s">
        <v>34</v>
      </c>
      <c r="AX198" s="14" t="s">
        <v>72</v>
      </c>
      <c r="AY198" s="194" t="s">
        <v>154</v>
      </c>
    </row>
    <row r="199" s="14" customFormat="1">
      <c r="A199" s="14"/>
      <c r="B199" s="193"/>
      <c r="C199" s="14"/>
      <c r="D199" s="186" t="s">
        <v>166</v>
      </c>
      <c r="E199" s="194" t="s">
        <v>3</v>
      </c>
      <c r="F199" s="195" t="s">
        <v>3226</v>
      </c>
      <c r="G199" s="14"/>
      <c r="H199" s="196">
        <v>0.69999999999999996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166</v>
      </c>
      <c r="AU199" s="194" t="s">
        <v>82</v>
      </c>
      <c r="AV199" s="14" t="s">
        <v>82</v>
      </c>
      <c r="AW199" s="14" t="s">
        <v>34</v>
      </c>
      <c r="AX199" s="14" t="s">
        <v>72</v>
      </c>
      <c r="AY199" s="194" t="s">
        <v>154</v>
      </c>
    </row>
    <row r="200" s="14" customFormat="1">
      <c r="A200" s="14"/>
      <c r="B200" s="193"/>
      <c r="C200" s="14"/>
      <c r="D200" s="186" t="s">
        <v>166</v>
      </c>
      <c r="E200" s="194" t="s">
        <v>3</v>
      </c>
      <c r="F200" s="195" t="s">
        <v>595</v>
      </c>
      <c r="G200" s="14"/>
      <c r="H200" s="196">
        <v>0.55000000000000004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166</v>
      </c>
      <c r="AU200" s="194" t="s">
        <v>82</v>
      </c>
      <c r="AV200" s="14" t="s">
        <v>82</v>
      </c>
      <c r="AW200" s="14" t="s">
        <v>34</v>
      </c>
      <c r="AX200" s="14" t="s">
        <v>72</v>
      </c>
      <c r="AY200" s="194" t="s">
        <v>154</v>
      </c>
    </row>
    <row r="201" s="14" customFormat="1">
      <c r="A201" s="14"/>
      <c r="B201" s="193"/>
      <c r="C201" s="14"/>
      <c r="D201" s="186" t="s">
        <v>166</v>
      </c>
      <c r="E201" s="194" t="s">
        <v>3</v>
      </c>
      <c r="F201" s="195" t="s">
        <v>3227</v>
      </c>
      <c r="G201" s="14"/>
      <c r="H201" s="196">
        <v>2.7000000000000002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166</v>
      </c>
      <c r="AU201" s="194" t="s">
        <v>82</v>
      </c>
      <c r="AV201" s="14" t="s">
        <v>82</v>
      </c>
      <c r="AW201" s="14" t="s">
        <v>34</v>
      </c>
      <c r="AX201" s="14" t="s">
        <v>72</v>
      </c>
      <c r="AY201" s="194" t="s">
        <v>154</v>
      </c>
    </row>
    <row r="202" s="14" customFormat="1">
      <c r="A202" s="14"/>
      <c r="B202" s="193"/>
      <c r="C202" s="14"/>
      <c r="D202" s="186" t="s">
        <v>166</v>
      </c>
      <c r="E202" s="194" t="s">
        <v>3</v>
      </c>
      <c r="F202" s="195" t="s">
        <v>1790</v>
      </c>
      <c r="G202" s="14"/>
      <c r="H202" s="196">
        <v>3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166</v>
      </c>
      <c r="AU202" s="194" t="s">
        <v>82</v>
      </c>
      <c r="AV202" s="14" t="s">
        <v>82</v>
      </c>
      <c r="AW202" s="14" t="s">
        <v>34</v>
      </c>
      <c r="AX202" s="14" t="s">
        <v>72</v>
      </c>
      <c r="AY202" s="194" t="s">
        <v>154</v>
      </c>
    </row>
    <row r="203" s="14" customFormat="1">
      <c r="A203" s="14"/>
      <c r="B203" s="193"/>
      <c r="C203" s="14"/>
      <c r="D203" s="186" t="s">
        <v>166</v>
      </c>
      <c r="E203" s="194" t="s">
        <v>3</v>
      </c>
      <c r="F203" s="195" t="s">
        <v>597</v>
      </c>
      <c r="G203" s="14"/>
      <c r="H203" s="196">
        <v>3.3999999999999999</v>
      </c>
      <c r="I203" s="197"/>
      <c r="J203" s="14"/>
      <c r="K203" s="14"/>
      <c r="L203" s="193"/>
      <c r="M203" s="198"/>
      <c r="N203" s="199"/>
      <c r="O203" s="199"/>
      <c r="P203" s="199"/>
      <c r="Q203" s="199"/>
      <c r="R203" s="199"/>
      <c r="S203" s="199"/>
      <c r="T203" s="20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4" t="s">
        <v>166</v>
      </c>
      <c r="AU203" s="194" t="s">
        <v>82</v>
      </c>
      <c r="AV203" s="14" t="s">
        <v>82</v>
      </c>
      <c r="AW203" s="14" t="s">
        <v>34</v>
      </c>
      <c r="AX203" s="14" t="s">
        <v>72</v>
      </c>
      <c r="AY203" s="194" t="s">
        <v>154</v>
      </c>
    </row>
    <row r="204" s="14" customFormat="1">
      <c r="A204" s="14"/>
      <c r="B204" s="193"/>
      <c r="C204" s="14"/>
      <c r="D204" s="186" t="s">
        <v>166</v>
      </c>
      <c r="E204" s="194" t="s">
        <v>3</v>
      </c>
      <c r="F204" s="195" t="s">
        <v>598</v>
      </c>
      <c r="G204" s="14"/>
      <c r="H204" s="196">
        <v>2.6000000000000001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166</v>
      </c>
      <c r="AU204" s="194" t="s">
        <v>82</v>
      </c>
      <c r="AV204" s="14" t="s">
        <v>82</v>
      </c>
      <c r="AW204" s="14" t="s">
        <v>34</v>
      </c>
      <c r="AX204" s="14" t="s">
        <v>72</v>
      </c>
      <c r="AY204" s="194" t="s">
        <v>154</v>
      </c>
    </row>
    <row r="205" s="14" customFormat="1">
      <c r="A205" s="14"/>
      <c r="B205" s="193"/>
      <c r="C205" s="14"/>
      <c r="D205" s="186" t="s">
        <v>166</v>
      </c>
      <c r="E205" s="194" t="s">
        <v>3</v>
      </c>
      <c r="F205" s="195" t="s">
        <v>3228</v>
      </c>
      <c r="G205" s="14"/>
      <c r="H205" s="196">
        <v>1.8999999999999999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166</v>
      </c>
      <c r="AU205" s="194" t="s">
        <v>82</v>
      </c>
      <c r="AV205" s="14" t="s">
        <v>82</v>
      </c>
      <c r="AW205" s="14" t="s">
        <v>34</v>
      </c>
      <c r="AX205" s="14" t="s">
        <v>72</v>
      </c>
      <c r="AY205" s="194" t="s">
        <v>154</v>
      </c>
    </row>
    <row r="206" s="14" customFormat="1">
      <c r="A206" s="14"/>
      <c r="B206" s="193"/>
      <c r="C206" s="14"/>
      <c r="D206" s="186" t="s">
        <v>166</v>
      </c>
      <c r="E206" s="194" t="s">
        <v>3</v>
      </c>
      <c r="F206" s="195" t="s">
        <v>3229</v>
      </c>
      <c r="G206" s="14"/>
      <c r="H206" s="196">
        <v>3.5</v>
      </c>
      <c r="I206" s="197"/>
      <c r="J206" s="14"/>
      <c r="K206" s="14"/>
      <c r="L206" s="193"/>
      <c r="M206" s="198"/>
      <c r="N206" s="199"/>
      <c r="O206" s="199"/>
      <c r="P206" s="199"/>
      <c r="Q206" s="199"/>
      <c r="R206" s="199"/>
      <c r="S206" s="199"/>
      <c r="T206" s="20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4" t="s">
        <v>166</v>
      </c>
      <c r="AU206" s="194" t="s">
        <v>82</v>
      </c>
      <c r="AV206" s="14" t="s">
        <v>82</v>
      </c>
      <c r="AW206" s="14" t="s">
        <v>34</v>
      </c>
      <c r="AX206" s="14" t="s">
        <v>72</v>
      </c>
      <c r="AY206" s="194" t="s">
        <v>154</v>
      </c>
    </row>
    <row r="207" s="14" customFormat="1">
      <c r="A207" s="14"/>
      <c r="B207" s="193"/>
      <c r="C207" s="14"/>
      <c r="D207" s="186" t="s">
        <v>166</v>
      </c>
      <c r="E207" s="194" t="s">
        <v>3</v>
      </c>
      <c r="F207" s="195" t="s">
        <v>592</v>
      </c>
      <c r="G207" s="14"/>
      <c r="H207" s="196">
        <v>3.6000000000000001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166</v>
      </c>
      <c r="AU207" s="194" t="s">
        <v>82</v>
      </c>
      <c r="AV207" s="14" t="s">
        <v>82</v>
      </c>
      <c r="AW207" s="14" t="s">
        <v>34</v>
      </c>
      <c r="AX207" s="14" t="s">
        <v>72</v>
      </c>
      <c r="AY207" s="194" t="s">
        <v>154</v>
      </c>
    </row>
    <row r="208" s="14" customFormat="1">
      <c r="A208" s="14"/>
      <c r="B208" s="193"/>
      <c r="C208" s="14"/>
      <c r="D208" s="186" t="s">
        <v>166</v>
      </c>
      <c r="E208" s="194" t="s">
        <v>3</v>
      </c>
      <c r="F208" s="195" t="s">
        <v>3228</v>
      </c>
      <c r="G208" s="14"/>
      <c r="H208" s="196">
        <v>1.8999999999999999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166</v>
      </c>
      <c r="AU208" s="194" t="s">
        <v>82</v>
      </c>
      <c r="AV208" s="14" t="s">
        <v>82</v>
      </c>
      <c r="AW208" s="14" t="s">
        <v>34</v>
      </c>
      <c r="AX208" s="14" t="s">
        <v>72</v>
      </c>
      <c r="AY208" s="194" t="s">
        <v>154</v>
      </c>
    </row>
    <row r="209" s="16" customFormat="1">
      <c r="A209" s="16"/>
      <c r="B209" s="209"/>
      <c r="C209" s="16"/>
      <c r="D209" s="186" t="s">
        <v>166</v>
      </c>
      <c r="E209" s="210" t="s">
        <v>3</v>
      </c>
      <c r="F209" s="211" t="s">
        <v>234</v>
      </c>
      <c r="G209" s="16"/>
      <c r="H209" s="212">
        <v>165.91</v>
      </c>
      <c r="I209" s="213"/>
      <c r="J209" s="16"/>
      <c r="K209" s="16"/>
      <c r="L209" s="209"/>
      <c r="M209" s="214"/>
      <c r="N209" s="215"/>
      <c r="O209" s="215"/>
      <c r="P209" s="215"/>
      <c r="Q209" s="215"/>
      <c r="R209" s="215"/>
      <c r="S209" s="215"/>
      <c r="T209" s="2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10" t="s">
        <v>166</v>
      </c>
      <c r="AU209" s="210" t="s">
        <v>82</v>
      </c>
      <c r="AV209" s="16" t="s">
        <v>183</v>
      </c>
      <c r="AW209" s="16" t="s">
        <v>34</v>
      </c>
      <c r="AX209" s="16" t="s">
        <v>72</v>
      </c>
      <c r="AY209" s="210" t="s">
        <v>154</v>
      </c>
    </row>
    <row r="210" s="15" customFormat="1">
      <c r="A210" s="15"/>
      <c r="B210" s="201"/>
      <c r="C210" s="15"/>
      <c r="D210" s="186" t="s">
        <v>166</v>
      </c>
      <c r="E210" s="202" t="s">
        <v>3</v>
      </c>
      <c r="F210" s="203" t="s">
        <v>171</v>
      </c>
      <c r="G210" s="15"/>
      <c r="H210" s="204">
        <v>165.91</v>
      </c>
      <c r="I210" s="205"/>
      <c r="J210" s="15"/>
      <c r="K210" s="15"/>
      <c r="L210" s="201"/>
      <c r="M210" s="206"/>
      <c r="N210" s="207"/>
      <c r="O210" s="207"/>
      <c r="P210" s="207"/>
      <c r="Q210" s="207"/>
      <c r="R210" s="207"/>
      <c r="S210" s="207"/>
      <c r="T210" s="20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02" t="s">
        <v>166</v>
      </c>
      <c r="AU210" s="202" t="s">
        <v>82</v>
      </c>
      <c r="AV210" s="15" t="s">
        <v>162</v>
      </c>
      <c r="AW210" s="15" t="s">
        <v>34</v>
      </c>
      <c r="AX210" s="15" t="s">
        <v>80</v>
      </c>
      <c r="AY210" s="202" t="s">
        <v>154</v>
      </c>
    </row>
    <row r="211" s="2" customFormat="1" ht="16.5" customHeight="1">
      <c r="A211" s="40"/>
      <c r="B211" s="166"/>
      <c r="C211" s="222" t="s">
        <v>107</v>
      </c>
      <c r="D211" s="222" t="s">
        <v>817</v>
      </c>
      <c r="E211" s="223" t="s">
        <v>3230</v>
      </c>
      <c r="F211" s="224" t="s">
        <v>3231</v>
      </c>
      <c r="G211" s="225" t="s">
        <v>186</v>
      </c>
      <c r="H211" s="226">
        <v>66.682000000000002</v>
      </c>
      <c r="I211" s="227"/>
      <c r="J211" s="228">
        <f>ROUND(I211*H211,2)</f>
        <v>0</v>
      </c>
      <c r="K211" s="224" t="s">
        <v>161</v>
      </c>
      <c r="L211" s="229"/>
      <c r="M211" s="230" t="s">
        <v>3</v>
      </c>
      <c r="N211" s="231" t="s">
        <v>43</v>
      </c>
      <c r="O211" s="74"/>
      <c r="P211" s="176">
        <f>O211*H211</f>
        <v>0</v>
      </c>
      <c r="Q211" s="176">
        <v>0.00059999999999999995</v>
      </c>
      <c r="R211" s="176">
        <f>Q211*H211</f>
        <v>0.040009199999999995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214</v>
      </c>
      <c r="AT211" s="178" t="s">
        <v>817</v>
      </c>
      <c r="AU211" s="178" t="s">
        <v>82</v>
      </c>
      <c r="AY211" s="21" t="s">
        <v>154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1" t="s">
        <v>80</v>
      </c>
      <c r="BK211" s="179">
        <f>ROUND(I211*H211,2)</f>
        <v>0</v>
      </c>
      <c r="BL211" s="21" t="s">
        <v>162</v>
      </c>
      <c r="BM211" s="178" t="s">
        <v>3232</v>
      </c>
    </row>
    <row r="212" s="13" customFormat="1">
      <c r="A212" s="13"/>
      <c r="B212" s="185"/>
      <c r="C212" s="13"/>
      <c r="D212" s="186" t="s">
        <v>166</v>
      </c>
      <c r="E212" s="187" t="s">
        <v>3</v>
      </c>
      <c r="F212" s="188" t="s">
        <v>3190</v>
      </c>
      <c r="G212" s="13"/>
      <c r="H212" s="187" t="s">
        <v>3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166</v>
      </c>
      <c r="AU212" s="187" t="s">
        <v>82</v>
      </c>
      <c r="AV212" s="13" t="s">
        <v>80</v>
      </c>
      <c r="AW212" s="13" t="s">
        <v>34</v>
      </c>
      <c r="AX212" s="13" t="s">
        <v>72</v>
      </c>
      <c r="AY212" s="187" t="s">
        <v>154</v>
      </c>
    </row>
    <row r="213" s="14" customFormat="1">
      <c r="A213" s="14"/>
      <c r="B213" s="193"/>
      <c r="C213" s="14"/>
      <c r="D213" s="186" t="s">
        <v>166</v>
      </c>
      <c r="E213" s="194" t="s">
        <v>3</v>
      </c>
      <c r="F213" s="195" t="s">
        <v>3233</v>
      </c>
      <c r="G213" s="14"/>
      <c r="H213" s="196">
        <v>6.75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166</v>
      </c>
      <c r="AU213" s="194" t="s">
        <v>82</v>
      </c>
      <c r="AV213" s="14" t="s">
        <v>82</v>
      </c>
      <c r="AW213" s="14" t="s">
        <v>34</v>
      </c>
      <c r="AX213" s="14" t="s">
        <v>72</v>
      </c>
      <c r="AY213" s="194" t="s">
        <v>154</v>
      </c>
    </row>
    <row r="214" s="14" customFormat="1">
      <c r="A214" s="14"/>
      <c r="B214" s="193"/>
      <c r="C214" s="14"/>
      <c r="D214" s="186" t="s">
        <v>166</v>
      </c>
      <c r="E214" s="194" t="s">
        <v>3</v>
      </c>
      <c r="F214" s="195" t="s">
        <v>3234</v>
      </c>
      <c r="G214" s="14"/>
      <c r="H214" s="196">
        <v>3.2130000000000001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166</v>
      </c>
      <c r="AU214" s="194" t="s">
        <v>82</v>
      </c>
      <c r="AV214" s="14" t="s">
        <v>82</v>
      </c>
      <c r="AW214" s="14" t="s">
        <v>34</v>
      </c>
      <c r="AX214" s="14" t="s">
        <v>72</v>
      </c>
      <c r="AY214" s="194" t="s">
        <v>154</v>
      </c>
    </row>
    <row r="215" s="14" customFormat="1">
      <c r="A215" s="14"/>
      <c r="B215" s="193"/>
      <c r="C215" s="14"/>
      <c r="D215" s="186" t="s">
        <v>166</v>
      </c>
      <c r="E215" s="194" t="s">
        <v>3</v>
      </c>
      <c r="F215" s="195" t="s">
        <v>3235</v>
      </c>
      <c r="G215" s="14"/>
      <c r="H215" s="196">
        <v>2.52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166</v>
      </c>
      <c r="AU215" s="194" t="s">
        <v>82</v>
      </c>
      <c r="AV215" s="14" t="s">
        <v>82</v>
      </c>
      <c r="AW215" s="14" t="s">
        <v>34</v>
      </c>
      <c r="AX215" s="14" t="s">
        <v>72</v>
      </c>
      <c r="AY215" s="194" t="s">
        <v>154</v>
      </c>
    </row>
    <row r="216" s="14" customFormat="1">
      <c r="A216" s="14"/>
      <c r="B216" s="193"/>
      <c r="C216" s="14"/>
      <c r="D216" s="186" t="s">
        <v>166</v>
      </c>
      <c r="E216" s="194" t="s">
        <v>3</v>
      </c>
      <c r="F216" s="195" t="s">
        <v>3236</v>
      </c>
      <c r="G216" s="14"/>
      <c r="H216" s="196">
        <v>4.5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166</v>
      </c>
      <c r="AU216" s="194" t="s">
        <v>82</v>
      </c>
      <c r="AV216" s="14" t="s">
        <v>82</v>
      </c>
      <c r="AW216" s="14" t="s">
        <v>34</v>
      </c>
      <c r="AX216" s="14" t="s">
        <v>72</v>
      </c>
      <c r="AY216" s="194" t="s">
        <v>154</v>
      </c>
    </row>
    <row r="217" s="14" customFormat="1">
      <c r="A217" s="14"/>
      <c r="B217" s="193"/>
      <c r="C217" s="14"/>
      <c r="D217" s="186" t="s">
        <v>166</v>
      </c>
      <c r="E217" s="194" t="s">
        <v>3</v>
      </c>
      <c r="F217" s="195" t="s">
        <v>1259</v>
      </c>
      <c r="G217" s="14"/>
      <c r="H217" s="196">
        <v>5.2649999999999997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166</v>
      </c>
      <c r="AU217" s="194" t="s">
        <v>82</v>
      </c>
      <c r="AV217" s="14" t="s">
        <v>82</v>
      </c>
      <c r="AW217" s="14" t="s">
        <v>34</v>
      </c>
      <c r="AX217" s="14" t="s">
        <v>72</v>
      </c>
      <c r="AY217" s="194" t="s">
        <v>154</v>
      </c>
    </row>
    <row r="218" s="14" customFormat="1">
      <c r="A218" s="14"/>
      <c r="B218" s="193"/>
      <c r="C218" s="14"/>
      <c r="D218" s="186" t="s">
        <v>166</v>
      </c>
      <c r="E218" s="194" t="s">
        <v>3</v>
      </c>
      <c r="F218" s="195" t="s">
        <v>3237</v>
      </c>
      <c r="G218" s="14"/>
      <c r="H218" s="196">
        <v>1.395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166</v>
      </c>
      <c r="AU218" s="194" t="s">
        <v>82</v>
      </c>
      <c r="AV218" s="14" t="s">
        <v>82</v>
      </c>
      <c r="AW218" s="14" t="s">
        <v>34</v>
      </c>
      <c r="AX218" s="14" t="s">
        <v>72</v>
      </c>
      <c r="AY218" s="194" t="s">
        <v>154</v>
      </c>
    </row>
    <row r="219" s="14" customFormat="1">
      <c r="A219" s="14"/>
      <c r="B219" s="193"/>
      <c r="C219" s="14"/>
      <c r="D219" s="186" t="s">
        <v>166</v>
      </c>
      <c r="E219" s="194" t="s">
        <v>3</v>
      </c>
      <c r="F219" s="195" t="s">
        <v>3238</v>
      </c>
      <c r="G219" s="14"/>
      <c r="H219" s="196">
        <v>1.0580000000000001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166</v>
      </c>
      <c r="AU219" s="194" t="s">
        <v>82</v>
      </c>
      <c r="AV219" s="14" t="s">
        <v>82</v>
      </c>
      <c r="AW219" s="14" t="s">
        <v>34</v>
      </c>
      <c r="AX219" s="14" t="s">
        <v>72</v>
      </c>
      <c r="AY219" s="194" t="s">
        <v>154</v>
      </c>
    </row>
    <row r="220" s="14" customFormat="1">
      <c r="A220" s="14"/>
      <c r="B220" s="193"/>
      <c r="C220" s="14"/>
      <c r="D220" s="186" t="s">
        <v>166</v>
      </c>
      <c r="E220" s="194" t="s">
        <v>3</v>
      </c>
      <c r="F220" s="195" t="s">
        <v>1266</v>
      </c>
      <c r="G220" s="14"/>
      <c r="H220" s="196">
        <v>4.9859999999999998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166</v>
      </c>
      <c r="AU220" s="194" t="s">
        <v>82</v>
      </c>
      <c r="AV220" s="14" t="s">
        <v>82</v>
      </c>
      <c r="AW220" s="14" t="s">
        <v>34</v>
      </c>
      <c r="AX220" s="14" t="s">
        <v>72</v>
      </c>
      <c r="AY220" s="194" t="s">
        <v>154</v>
      </c>
    </row>
    <row r="221" s="14" customFormat="1">
      <c r="A221" s="14"/>
      <c r="B221" s="193"/>
      <c r="C221" s="14"/>
      <c r="D221" s="186" t="s">
        <v>166</v>
      </c>
      <c r="E221" s="194" t="s">
        <v>3</v>
      </c>
      <c r="F221" s="195" t="s">
        <v>3239</v>
      </c>
      <c r="G221" s="14"/>
      <c r="H221" s="196">
        <v>5.4359999999999999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166</v>
      </c>
      <c r="AU221" s="194" t="s">
        <v>82</v>
      </c>
      <c r="AV221" s="14" t="s">
        <v>82</v>
      </c>
      <c r="AW221" s="14" t="s">
        <v>34</v>
      </c>
      <c r="AX221" s="14" t="s">
        <v>72</v>
      </c>
      <c r="AY221" s="194" t="s">
        <v>154</v>
      </c>
    </row>
    <row r="222" s="14" customFormat="1">
      <c r="A222" s="14"/>
      <c r="B222" s="193"/>
      <c r="C222" s="14"/>
      <c r="D222" s="186" t="s">
        <v>166</v>
      </c>
      <c r="E222" s="194" t="s">
        <v>3</v>
      </c>
      <c r="F222" s="195" t="s">
        <v>3240</v>
      </c>
      <c r="G222" s="14"/>
      <c r="H222" s="196">
        <v>5.0759999999999996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166</v>
      </c>
      <c r="AU222" s="194" t="s">
        <v>82</v>
      </c>
      <c r="AV222" s="14" t="s">
        <v>82</v>
      </c>
      <c r="AW222" s="14" t="s">
        <v>34</v>
      </c>
      <c r="AX222" s="14" t="s">
        <v>72</v>
      </c>
      <c r="AY222" s="194" t="s">
        <v>154</v>
      </c>
    </row>
    <row r="223" s="14" customFormat="1">
      <c r="A223" s="14"/>
      <c r="B223" s="193"/>
      <c r="C223" s="14"/>
      <c r="D223" s="186" t="s">
        <v>166</v>
      </c>
      <c r="E223" s="194" t="s">
        <v>3</v>
      </c>
      <c r="F223" s="195" t="s">
        <v>1264</v>
      </c>
      <c r="G223" s="14"/>
      <c r="H223" s="196">
        <v>3.645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166</v>
      </c>
      <c r="AU223" s="194" t="s">
        <v>82</v>
      </c>
      <c r="AV223" s="14" t="s">
        <v>82</v>
      </c>
      <c r="AW223" s="14" t="s">
        <v>34</v>
      </c>
      <c r="AX223" s="14" t="s">
        <v>72</v>
      </c>
      <c r="AY223" s="194" t="s">
        <v>154</v>
      </c>
    </row>
    <row r="224" s="14" customFormat="1">
      <c r="A224" s="14"/>
      <c r="B224" s="193"/>
      <c r="C224" s="14"/>
      <c r="D224" s="186" t="s">
        <v>166</v>
      </c>
      <c r="E224" s="194" t="s">
        <v>3</v>
      </c>
      <c r="F224" s="195" t="s">
        <v>1265</v>
      </c>
      <c r="G224" s="14"/>
      <c r="H224" s="196">
        <v>9.3149999999999995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166</v>
      </c>
      <c r="AU224" s="194" t="s">
        <v>82</v>
      </c>
      <c r="AV224" s="14" t="s">
        <v>82</v>
      </c>
      <c r="AW224" s="14" t="s">
        <v>34</v>
      </c>
      <c r="AX224" s="14" t="s">
        <v>72</v>
      </c>
      <c r="AY224" s="194" t="s">
        <v>154</v>
      </c>
    </row>
    <row r="225" s="14" customFormat="1">
      <c r="A225" s="14"/>
      <c r="B225" s="193"/>
      <c r="C225" s="14"/>
      <c r="D225" s="186" t="s">
        <v>166</v>
      </c>
      <c r="E225" s="194" t="s">
        <v>3</v>
      </c>
      <c r="F225" s="195" t="s">
        <v>1268</v>
      </c>
      <c r="G225" s="14"/>
      <c r="H225" s="196">
        <v>4.8600000000000003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166</v>
      </c>
      <c r="AU225" s="194" t="s">
        <v>82</v>
      </c>
      <c r="AV225" s="14" t="s">
        <v>82</v>
      </c>
      <c r="AW225" s="14" t="s">
        <v>34</v>
      </c>
      <c r="AX225" s="14" t="s">
        <v>72</v>
      </c>
      <c r="AY225" s="194" t="s">
        <v>154</v>
      </c>
    </row>
    <row r="226" s="14" customFormat="1">
      <c r="A226" s="14"/>
      <c r="B226" s="193"/>
      <c r="C226" s="14"/>
      <c r="D226" s="186" t="s">
        <v>166</v>
      </c>
      <c r="E226" s="194" t="s">
        <v>3</v>
      </c>
      <c r="F226" s="195" t="s">
        <v>1267</v>
      </c>
      <c r="G226" s="14"/>
      <c r="H226" s="196">
        <v>2.601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166</v>
      </c>
      <c r="AU226" s="194" t="s">
        <v>82</v>
      </c>
      <c r="AV226" s="14" t="s">
        <v>82</v>
      </c>
      <c r="AW226" s="14" t="s">
        <v>34</v>
      </c>
      <c r="AX226" s="14" t="s">
        <v>72</v>
      </c>
      <c r="AY226" s="194" t="s">
        <v>154</v>
      </c>
    </row>
    <row r="227" s="15" customFormat="1">
      <c r="A227" s="15"/>
      <c r="B227" s="201"/>
      <c r="C227" s="15"/>
      <c r="D227" s="186" t="s">
        <v>166</v>
      </c>
      <c r="E227" s="202" t="s">
        <v>3</v>
      </c>
      <c r="F227" s="203" t="s">
        <v>171</v>
      </c>
      <c r="G227" s="15"/>
      <c r="H227" s="204">
        <v>60.619999999999997</v>
      </c>
      <c r="I227" s="205"/>
      <c r="J227" s="15"/>
      <c r="K227" s="15"/>
      <c r="L227" s="201"/>
      <c r="M227" s="206"/>
      <c r="N227" s="207"/>
      <c r="O227" s="207"/>
      <c r="P227" s="207"/>
      <c r="Q227" s="207"/>
      <c r="R227" s="207"/>
      <c r="S227" s="207"/>
      <c r="T227" s="20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2" t="s">
        <v>166</v>
      </c>
      <c r="AU227" s="202" t="s">
        <v>82</v>
      </c>
      <c r="AV227" s="15" t="s">
        <v>162</v>
      </c>
      <c r="AW227" s="15" t="s">
        <v>34</v>
      </c>
      <c r="AX227" s="15" t="s">
        <v>80</v>
      </c>
      <c r="AY227" s="202" t="s">
        <v>154</v>
      </c>
    </row>
    <row r="228" s="14" customFormat="1">
      <c r="A228" s="14"/>
      <c r="B228" s="193"/>
      <c r="C228" s="14"/>
      <c r="D228" s="186" t="s">
        <v>166</v>
      </c>
      <c r="E228" s="14"/>
      <c r="F228" s="195" t="s">
        <v>3241</v>
      </c>
      <c r="G228" s="14"/>
      <c r="H228" s="196">
        <v>66.682000000000002</v>
      </c>
      <c r="I228" s="197"/>
      <c r="J228" s="14"/>
      <c r="K228" s="14"/>
      <c r="L228" s="193"/>
      <c r="M228" s="198"/>
      <c r="N228" s="199"/>
      <c r="O228" s="199"/>
      <c r="P228" s="199"/>
      <c r="Q228" s="199"/>
      <c r="R228" s="199"/>
      <c r="S228" s="199"/>
      <c r="T228" s="20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4" t="s">
        <v>166</v>
      </c>
      <c r="AU228" s="194" t="s">
        <v>82</v>
      </c>
      <c r="AV228" s="14" t="s">
        <v>82</v>
      </c>
      <c r="AW228" s="14" t="s">
        <v>4</v>
      </c>
      <c r="AX228" s="14" t="s">
        <v>80</v>
      </c>
      <c r="AY228" s="194" t="s">
        <v>154</v>
      </c>
    </row>
    <row r="229" s="2" customFormat="1" ht="24.15" customHeight="1">
      <c r="A229" s="40"/>
      <c r="B229" s="166"/>
      <c r="C229" s="222" t="s">
        <v>254</v>
      </c>
      <c r="D229" s="222" t="s">
        <v>817</v>
      </c>
      <c r="E229" s="223" t="s">
        <v>3242</v>
      </c>
      <c r="F229" s="224" t="s">
        <v>3243</v>
      </c>
      <c r="G229" s="225" t="s">
        <v>186</v>
      </c>
      <c r="H229" s="226">
        <v>15.369999999999999</v>
      </c>
      <c r="I229" s="227"/>
      <c r="J229" s="228">
        <f>ROUND(I229*H229,2)</f>
        <v>0</v>
      </c>
      <c r="K229" s="224" t="s">
        <v>161</v>
      </c>
      <c r="L229" s="229"/>
      <c r="M229" s="230" t="s">
        <v>3</v>
      </c>
      <c r="N229" s="231" t="s">
        <v>43</v>
      </c>
      <c r="O229" s="74"/>
      <c r="P229" s="176">
        <f>O229*H229</f>
        <v>0</v>
      </c>
      <c r="Q229" s="176">
        <v>0.0011999999999999999</v>
      </c>
      <c r="R229" s="176">
        <f>Q229*H229</f>
        <v>0.018443999999999999</v>
      </c>
      <c r="S229" s="176">
        <v>0</v>
      </c>
      <c r="T229" s="17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78" t="s">
        <v>214</v>
      </c>
      <c r="AT229" s="178" t="s">
        <v>817</v>
      </c>
      <c r="AU229" s="178" t="s">
        <v>82</v>
      </c>
      <c r="AY229" s="21" t="s">
        <v>154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1" t="s">
        <v>80</v>
      </c>
      <c r="BK229" s="179">
        <f>ROUND(I229*H229,2)</f>
        <v>0</v>
      </c>
      <c r="BL229" s="21" t="s">
        <v>162</v>
      </c>
      <c r="BM229" s="178" t="s">
        <v>3244</v>
      </c>
    </row>
    <row r="230" s="13" customFormat="1">
      <c r="A230" s="13"/>
      <c r="B230" s="185"/>
      <c r="C230" s="13"/>
      <c r="D230" s="186" t="s">
        <v>166</v>
      </c>
      <c r="E230" s="187" t="s">
        <v>3</v>
      </c>
      <c r="F230" s="188" t="s">
        <v>3223</v>
      </c>
      <c r="G230" s="13"/>
      <c r="H230" s="187" t="s">
        <v>3</v>
      </c>
      <c r="I230" s="189"/>
      <c r="J230" s="13"/>
      <c r="K230" s="13"/>
      <c r="L230" s="185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166</v>
      </c>
      <c r="AU230" s="187" t="s">
        <v>82</v>
      </c>
      <c r="AV230" s="13" t="s">
        <v>80</v>
      </c>
      <c r="AW230" s="13" t="s">
        <v>34</v>
      </c>
      <c r="AX230" s="13" t="s">
        <v>72</v>
      </c>
      <c r="AY230" s="187" t="s">
        <v>154</v>
      </c>
    </row>
    <row r="231" s="14" customFormat="1">
      <c r="A231" s="14"/>
      <c r="B231" s="193"/>
      <c r="C231" s="14"/>
      <c r="D231" s="186" t="s">
        <v>166</v>
      </c>
      <c r="E231" s="194" t="s">
        <v>3</v>
      </c>
      <c r="F231" s="195" t="s">
        <v>3245</v>
      </c>
      <c r="G231" s="14"/>
      <c r="H231" s="196">
        <v>1.7549999999999999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166</v>
      </c>
      <c r="AU231" s="194" t="s">
        <v>82</v>
      </c>
      <c r="AV231" s="14" t="s">
        <v>82</v>
      </c>
      <c r="AW231" s="14" t="s">
        <v>34</v>
      </c>
      <c r="AX231" s="14" t="s">
        <v>72</v>
      </c>
      <c r="AY231" s="194" t="s">
        <v>154</v>
      </c>
    </row>
    <row r="232" s="14" customFormat="1">
      <c r="A232" s="14"/>
      <c r="B232" s="193"/>
      <c r="C232" s="14"/>
      <c r="D232" s="186" t="s">
        <v>166</v>
      </c>
      <c r="E232" s="194" t="s">
        <v>3</v>
      </c>
      <c r="F232" s="195" t="s">
        <v>3246</v>
      </c>
      <c r="G232" s="14"/>
      <c r="H232" s="196">
        <v>1.0800000000000001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166</v>
      </c>
      <c r="AU232" s="194" t="s">
        <v>82</v>
      </c>
      <c r="AV232" s="14" t="s">
        <v>82</v>
      </c>
      <c r="AW232" s="14" t="s">
        <v>34</v>
      </c>
      <c r="AX232" s="14" t="s">
        <v>72</v>
      </c>
      <c r="AY232" s="194" t="s">
        <v>154</v>
      </c>
    </row>
    <row r="233" s="14" customFormat="1">
      <c r="A233" s="14"/>
      <c r="B233" s="193"/>
      <c r="C233" s="14"/>
      <c r="D233" s="186" t="s">
        <v>166</v>
      </c>
      <c r="E233" s="194" t="s">
        <v>3</v>
      </c>
      <c r="F233" s="195" t="s">
        <v>3247</v>
      </c>
      <c r="G233" s="14"/>
      <c r="H233" s="196">
        <v>0.40500000000000003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166</v>
      </c>
      <c r="AU233" s="194" t="s">
        <v>82</v>
      </c>
      <c r="AV233" s="14" t="s">
        <v>82</v>
      </c>
      <c r="AW233" s="14" t="s">
        <v>34</v>
      </c>
      <c r="AX233" s="14" t="s">
        <v>72</v>
      </c>
      <c r="AY233" s="194" t="s">
        <v>154</v>
      </c>
    </row>
    <row r="234" s="14" customFormat="1">
      <c r="A234" s="14"/>
      <c r="B234" s="193"/>
      <c r="C234" s="14"/>
      <c r="D234" s="186" t="s">
        <v>166</v>
      </c>
      <c r="E234" s="194" t="s">
        <v>3</v>
      </c>
      <c r="F234" s="195" t="s">
        <v>3248</v>
      </c>
      <c r="G234" s="14"/>
      <c r="H234" s="196">
        <v>0.315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166</v>
      </c>
      <c r="AU234" s="194" t="s">
        <v>82</v>
      </c>
      <c r="AV234" s="14" t="s">
        <v>82</v>
      </c>
      <c r="AW234" s="14" t="s">
        <v>34</v>
      </c>
      <c r="AX234" s="14" t="s">
        <v>72</v>
      </c>
      <c r="AY234" s="194" t="s">
        <v>154</v>
      </c>
    </row>
    <row r="235" s="14" customFormat="1">
      <c r="A235" s="14"/>
      <c r="B235" s="193"/>
      <c r="C235" s="14"/>
      <c r="D235" s="186" t="s">
        <v>166</v>
      </c>
      <c r="E235" s="194" t="s">
        <v>3</v>
      </c>
      <c r="F235" s="195" t="s">
        <v>3249</v>
      </c>
      <c r="G235" s="14"/>
      <c r="H235" s="196">
        <v>0.248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166</v>
      </c>
      <c r="AU235" s="194" t="s">
        <v>82</v>
      </c>
      <c r="AV235" s="14" t="s">
        <v>82</v>
      </c>
      <c r="AW235" s="14" t="s">
        <v>34</v>
      </c>
      <c r="AX235" s="14" t="s">
        <v>72</v>
      </c>
      <c r="AY235" s="194" t="s">
        <v>154</v>
      </c>
    </row>
    <row r="236" s="14" customFormat="1">
      <c r="A236" s="14"/>
      <c r="B236" s="193"/>
      <c r="C236" s="14"/>
      <c r="D236" s="186" t="s">
        <v>166</v>
      </c>
      <c r="E236" s="194" t="s">
        <v>3</v>
      </c>
      <c r="F236" s="195" t="s">
        <v>3250</v>
      </c>
      <c r="G236" s="14"/>
      <c r="H236" s="196">
        <v>1.2150000000000001</v>
      </c>
      <c r="I236" s="197"/>
      <c r="J236" s="14"/>
      <c r="K236" s="14"/>
      <c r="L236" s="193"/>
      <c r="M236" s="198"/>
      <c r="N236" s="199"/>
      <c r="O236" s="199"/>
      <c r="P236" s="199"/>
      <c r="Q236" s="199"/>
      <c r="R236" s="199"/>
      <c r="S236" s="199"/>
      <c r="T236" s="20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4" t="s">
        <v>166</v>
      </c>
      <c r="AU236" s="194" t="s">
        <v>82</v>
      </c>
      <c r="AV236" s="14" t="s">
        <v>82</v>
      </c>
      <c r="AW236" s="14" t="s">
        <v>34</v>
      </c>
      <c r="AX236" s="14" t="s">
        <v>72</v>
      </c>
      <c r="AY236" s="194" t="s">
        <v>154</v>
      </c>
    </row>
    <row r="237" s="14" customFormat="1">
      <c r="A237" s="14"/>
      <c r="B237" s="193"/>
      <c r="C237" s="14"/>
      <c r="D237" s="186" t="s">
        <v>166</v>
      </c>
      <c r="E237" s="194" t="s">
        <v>3</v>
      </c>
      <c r="F237" s="195" t="s">
        <v>3251</v>
      </c>
      <c r="G237" s="14"/>
      <c r="H237" s="196">
        <v>1.3500000000000001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166</v>
      </c>
      <c r="AU237" s="194" t="s">
        <v>82</v>
      </c>
      <c r="AV237" s="14" t="s">
        <v>82</v>
      </c>
      <c r="AW237" s="14" t="s">
        <v>34</v>
      </c>
      <c r="AX237" s="14" t="s">
        <v>72</v>
      </c>
      <c r="AY237" s="194" t="s">
        <v>154</v>
      </c>
    </row>
    <row r="238" s="14" customFormat="1">
      <c r="A238" s="14"/>
      <c r="B238" s="193"/>
      <c r="C238" s="14"/>
      <c r="D238" s="186" t="s">
        <v>166</v>
      </c>
      <c r="E238" s="194" t="s">
        <v>3</v>
      </c>
      <c r="F238" s="195" t="s">
        <v>3252</v>
      </c>
      <c r="G238" s="14"/>
      <c r="H238" s="196">
        <v>1.53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166</v>
      </c>
      <c r="AU238" s="194" t="s">
        <v>82</v>
      </c>
      <c r="AV238" s="14" t="s">
        <v>82</v>
      </c>
      <c r="AW238" s="14" t="s">
        <v>34</v>
      </c>
      <c r="AX238" s="14" t="s">
        <v>72</v>
      </c>
      <c r="AY238" s="194" t="s">
        <v>154</v>
      </c>
    </row>
    <row r="239" s="14" customFormat="1">
      <c r="A239" s="14"/>
      <c r="B239" s="193"/>
      <c r="C239" s="14"/>
      <c r="D239" s="186" t="s">
        <v>166</v>
      </c>
      <c r="E239" s="194" t="s">
        <v>3</v>
      </c>
      <c r="F239" s="195" t="s">
        <v>3253</v>
      </c>
      <c r="G239" s="14"/>
      <c r="H239" s="196">
        <v>1.1699999999999999</v>
      </c>
      <c r="I239" s="197"/>
      <c r="J239" s="14"/>
      <c r="K239" s="14"/>
      <c r="L239" s="193"/>
      <c r="M239" s="198"/>
      <c r="N239" s="199"/>
      <c r="O239" s="199"/>
      <c r="P239" s="199"/>
      <c r="Q239" s="199"/>
      <c r="R239" s="199"/>
      <c r="S239" s="199"/>
      <c r="T239" s="20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4" t="s">
        <v>166</v>
      </c>
      <c r="AU239" s="194" t="s">
        <v>82</v>
      </c>
      <c r="AV239" s="14" t="s">
        <v>82</v>
      </c>
      <c r="AW239" s="14" t="s">
        <v>34</v>
      </c>
      <c r="AX239" s="14" t="s">
        <v>72</v>
      </c>
      <c r="AY239" s="194" t="s">
        <v>154</v>
      </c>
    </row>
    <row r="240" s="14" customFormat="1">
      <c r="A240" s="14"/>
      <c r="B240" s="193"/>
      <c r="C240" s="14"/>
      <c r="D240" s="186" t="s">
        <v>166</v>
      </c>
      <c r="E240" s="194" t="s">
        <v>3</v>
      </c>
      <c r="F240" s="195" t="s">
        <v>3254</v>
      </c>
      <c r="G240" s="14"/>
      <c r="H240" s="196">
        <v>0.85499999999999998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166</v>
      </c>
      <c r="AU240" s="194" t="s">
        <v>82</v>
      </c>
      <c r="AV240" s="14" t="s">
        <v>82</v>
      </c>
      <c r="AW240" s="14" t="s">
        <v>34</v>
      </c>
      <c r="AX240" s="14" t="s">
        <v>72</v>
      </c>
      <c r="AY240" s="194" t="s">
        <v>154</v>
      </c>
    </row>
    <row r="241" s="14" customFormat="1">
      <c r="A241" s="14"/>
      <c r="B241" s="193"/>
      <c r="C241" s="14"/>
      <c r="D241" s="186" t="s">
        <v>166</v>
      </c>
      <c r="E241" s="194" t="s">
        <v>3</v>
      </c>
      <c r="F241" s="195" t="s">
        <v>3255</v>
      </c>
      <c r="G241" s="14"/>
      <c r="H241" s="196">
        <v>1.575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166</v>
      </c>
      <c r="AU241" s="194" t="s">
        <v>82</v>
      </c>
      <c r="AV241" s="14" t="s">
        <v>82</v>
      </c>
      <c r="AW241" s="14" t="s">
        <v>34</v>
      </c>
      <c r="AX241" s="14" t="s">
        <v>72</v>
      </c>
      <c r="AY241" s="194" t="s">
        <v>154</v>
      </c>
    </row>
    <row r="242" s="14" customFormat="1">
      <c r="A242" s="14"/>
      <c r="B242" s="193"/>
      <c r="C242" s="14"/>
      <c r="D242" s="186" t="s">
        <v>166</v>
      </c>
      <c r="E242" s="194" t="s">
        <v>3</v>
      </c>
      <c r="F242" s="195" t="s">
        <v>3256</v>
      </c>
      <c r="G242" s="14"/>
      <c r="H242" s="196">
        <v>1.6200000000000001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166</v>
      </c>
      <c r="AU242" s="194" t="s">
        <v>82</v>
      </c>
      <c r="AV242" s="14" t="s">
        <v>82</v>
      </c>
      <c r="AW242" s="14" t="s">
        <v>34</v>
      </c>
      <c r="AX242" s="14" t="s">
        <v>72</v>
      </c>
      <c r="AY242" s="194" t="s">
        <v>154</v>
      </c>
    </row>
    <row r="243" s="14" customFormat="1">
      <c r="A243" s="14"/>
      <c r="B243" s="193"/>
      <c r="C243" s="14"/>
      <c r="D243" s="186" t="s">
        <v>166</v>
      </c>
      <c r="E243" s="194" t="s">
        <v>3</v>
      </c>
      <c r="F243" s="195" t="s">
        <v>3254</v>
      </c>
      <c r="G243" s="14"/>
      <c r="H243" s="196">
        <v>0.85499999999999998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166</v>
      </c>
      <c r="AU243" s="194" t="s">
        <v>82</v>
      </c>
      <c r="AV243" s="14" t="s">
        <v>82</v>
      </c>
      <c r="AW243" s="14" t="s">
        <v>34</v>
      </c>
      <c r="AX243" s="14" t="s">
        <v>72</v>
      </c>
      <c r="AY243" s="194" t="s">
        <v>154</v>
      </c>
    </row>
    <row r="244" s="16" customFormat="1">
      <c r="A244" s="16"/>
      <c r="B244" s="209"/>
      <c r="C244" s="16"/>
      <c r="D244" s="186" t="s">
        <v>166</v>
      </c>
      <c r="E244" s="210" t="s">
        <v>3</v>
      </c>
      <c r="F244" s="211" t="s">
        <v>234</v>
      </c>
      <c r="G244" s="16"/>
      <c r="H244" s="212">
        <v>13.973000000000001</v>
      </c>
      <c r="I244" s="213"/>
      <c r="J244" s="16"/>
      <c r="K244" s="16"/>
      <c r="L244" s="209"/>
      <c r="M244" s="214"/>
      <c r="N244" s="215"/>
      <c r="O244" s="215"/>
      <c r="P244" s="215"/>
      <c r="Q244" s="215"/>
      <c r="R244" s="215"/>
      <c r="S244" s="215"/>
      <c r="T244" s="2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10" t="s">
        <v>166</v>
      </c>
      <c r="AU244" s="210" t="s">
        <v>82</v>
      </c>
      <c r="AV244" s="16" t="s">
        <v>183</v>
      </c>
      <c r="AW244" s="16" t="s">
        <v>34</v>
      </c>
      <c r="AX244" s="16" t="s">
        <v>72</v>
      </c>
      <c r="AY244" s="210" t="s">
        <v>154</v>
      </c>
    </row>
    <row r="245" s="15" customFormat="1">
      <c r="A245" s="15"/>
      <c r="B245" s="201"/>
      <c r="C245" s="15"/>
      <c r="D245" s="186" t="s">
        <v>166</v>
      </c>
      <c r="E245" s="202" t="s">
        <v>3</v>
      </c>
      <c r="F245" s="203" t="s">
        <v>171</v>
      </c>
      <c r="G245" s="15"/>
      <c r="H245" s="204">
        <v>13.973000000000001</v>
      </c>
      <c r="I245" s="205"/>
      <c r="J245" s="15"/>
      <c r="K245" s="15"/>
      <c r="L245" s="201"/>
      <c r="M245" s="206"/>
      <c r="N245" s="207"/>
      <c r="O245" s="207"/>
      <c r="P245" s="207"/>
      <c r="Q245" s="207"/>
      <c r="R245" s="207"/>
      <c r="S245" s="207"/>
      <c r="T245" s="20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02" t="s">
        <v>166</v>
      </c>
      <c r="AU245" s="202" t="s">
        <v>82</v>
      </c>
      <c r="AV245" s="15" t="s">
        <v>162</v>
      </c>
      <c r="AW245" s="15" t="s">
        <v>34</v>
      </c>
      <c r="AX245" s="15" t="s">
        <v>80</v>
      </c>
      <c r="AY245" s="202" t="s">
        <v>154</v>
      </c>
    </row>
    <row r="246" s="14" customFormat="1">
      <c r="A246" s="14"/>
      <c r="B246" s="193"/>
      <c r="C246" s="14"/>
      <c r="D246" s="186" t="s">
        <v>166</v>
      </c>
      <c r="E246" s="14"/>
      <c r="F246" s="195" t="s">
        <v>3257</v>
      </c>
      <c r="G246" s="14"/>
      <c r="H246" s="196">
        <v>15.369999999999999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166</v>
      </c>
      <c r="AU246" s="194" t="s">
        <v>82</v>
      </c>
      <c r="AV246" s="14" t="s">
        <v>82</v>
      </c>
      <c r="AW246" s="14" t="s">
        <v>4</v>
      </c>
      <c r="AX246" s="14" t="s">
        <v>80</v>
      </c>
      <c r="AY246" s="194" t="s">
        <v>154</v>
      </c>
    </row>
    <row r="247" s="2" customFormat="1" ht="78" customHeight="1">
      <c r="A247" s="40"/>
      <c r="B247" s="166"/>
      <c r="C247" s="167" t="s">
        <v>9</v>
      </c>
      <c r="D247" s="167" t="s">
        <v>157</v>
      </c>
      <c r="E247" s="168" t="s">
        <v>3258</v>
      </c>
      <c r="F247" s="169" t="s">
        <v>3259</v>
      </c>
      <c r="G247" s="170" t="s">
        <v>186</v>
      </c>
      <c r="H247" s="171">
        <v>11.609999999999999</v>
      </c>
      <c r="I247" s="172"/>
      <c r="J247" s="173">
        <f>ROUND(I247*H247,2)</f>
        <v>0</v>
      </c>
      <c r="K247" s="169" t="s">
        <v>161</v>
      </c>
      <c r="L247" s="41"/>
      <c r="M247" s="174" t="s">
        <v>3</v>
      </c>
      <c r="N247" s="175" t="s">
        <v>43</v>
      </c>
      <c r="O247" s="74"/>
      <c r="P247" s="176">
        <f>O247*H247</f>
        <v>0</v>
      </c>
      <c r="Q247" s="176">
        <v>0.011599999999999999</v>
      </c>
      <c r="R247" s="176">
        <f>Q247*H247</f>
        <v>0.13467599999999999</v>
      </c>
      <c r="S247" s="176">
        <v>0</v>
      </c>
      <c r="T247" s="17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78" t="s">
        <v>162</v>
      </c>
      <c r="AT247" s="178" t="s">
        <v>157</v>
      </c>
      <c r="AU247" s="178" t="s">
        <v>82</v>
      </c>
      <c r="AY247" s="21" t="s">
        <v>154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21" t="s">
        <v>80</v>
      </c>
      <c r="BK247" s="179">
        <f>ROUND(I247*H247,2)</f>
        <v>0</v>
      </c>
      <c r="BL247" s="21" t="s">
        <v>162</v>
      </c>
      <c r="BM247" s="178" t="s">
        <v>3260</v>
      </c>
    </row>
    <row r="248" s="2" customFormat="1">
      <c r="A248" s="40"/>
      <c r="B248" s="41"/>
      <c r="C248" s="40"/>
      <c r="D248" s="180" t="s">
        <v>164</v>
      </c>
      <c r="E248" s="40"/>
      <c r="F248" s="181" t="s">
        <v>3261</v>
      </c>
      <c r="G248" s="40"/>
      <c r="H248" s="40"/>
      <c r="I248" s="182"/>
      <c r="J248" s="40"/>
      <c r="K248" s="40"/>
      <c r="L248" s="41"/>
      <c r="M248" s="183"/>
      <c r="N248" s="184"/>
      <c r="O248" s="74"/>
      <c r="P248" s="74"/>
      <c r="Q248" s="74"/>
      <c r="R248" s="74"/>
      <c r="S248" s="74"/>
      <c r="T248" s="75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21" t="s">
        <v>164</v>
      </c>
      <c r="AU248" s="21" t="s">
        <v>82</v>
      </c>
    </row>
    <row r="249" s="13" customFormat="1">
      <c r="A249" s="13"/>
      <c r="B249" s="185"/>
      <c r="C249" s="13"/>
      <c r="D249" s="186" t="s">
        <v>166</v>
      </c>
      <c r="E249" s="187" t="s">
        <v>3</v>
      </c>
      <c r="F249" s="188" t="s">
        <v>3197</v>
      </c>
      <c r="G249" s="13"/>
      <c r="H249" s="187" t="s">
        <v>3</v>
      </c>
      <c r="I249" s="189"/>
      <c r="J249" s="13"/>
      <c r="K249" s="13"/>
      <c r="L249" s="185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166</v>
      </c>
      <c r="AU249" s="187" t="s">
        <v>82</v>
      </c>
      <c r="AV249" s="13" t="s">
        <v>80</v>
      </c>
      <c r="AW249" s="13" t="s">
        <v>34</v>
      </c>
      <c r="AX249" s="13" t="s">
        <v>72</v>
      </c>
      <c r="AY249" s="187" t="s">
        <v>154</v>
      </c>
    </row>
    <row r="250" s="14" customFormat="1">
      <c r="A250" s="14"/>
      <c r="B250" s="193"/>
      <c r="C250" s="14"/>
      <c r="D250" s="186" t="s">
        <v>166</v>
      </c>
      <c r="E250" s="194" t="s">
        <v>3</v>
      </c>
      <c r="F250" s="195" t="s">
        <v>3262</v>
      </c>
      <c r="G250" s="14"/>
      <c r="H250" s="196">
        <v>11.609999999999999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166</v>
      </c>
      <c r="AU250" s="194" t="s">
        <v>82</v>
      </c>
      <c r="AV250" s="14" t="s">
        <v>82</v>
      </c>
      <c r="AW250" s="14" t="s">
        <v>34</v>
      </c>
      <c r="AX250" s="14" t="s">
        <v>72</v>
      </c>
      <c r="AY250" s="194" t="s">
        <v>154</v>
      </c>
    </row>
    <row r="251" s="16" customFormat="1">
      <c r="A251" s="16"/>
      <c r="B251" s="209"/>
      <c r="C251" s="16"/>
      <c r="D251" s="186" t="s">
        <v>166</v>
      </c>
      <c r="E251" s="210" t="s">
        <v>3</v>
      </c>
      <c r="F251" s="211" t="s">
        <v>234</v>
      </c>
      <c r="G251" s="16"/>
      <c r="H251" s="212">
        <v>11.609999999999999</v>
      </c>
      <c r="I251" s="213"/>
      <c r="J251" s="16"/>
      <c r="K251" s="16"/>
      <c r="L251" s="209"/>
      <c r="M251" s="214"/>
      <c r="N251" s="215"/>
      <c r="O251" s="215"/>
      <c r="P251" s="215"/>
      <c r="Q251" s="215"/>
      <c r="R251" s="215"/>
      <c r="S251" s="215"/>
      <c r="T251" s="2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10" t="s">
        <v>166</v>
      </c>
      <c r="AU251" s="210" t="s">
        <v>82</v>
      </c>
      <c r="AV251" s="16" t="s">
        <v>183</v>
      </c>
      <c r="AW251" s="16" t="s">
        <v>34</v>
      </c>
      <c r="AX251" s="16" t="s">
        <v>72</v>
      </c>
      <c r="AY251" s="210" t="s">
        <v>154</v>
      </c>
    </row>
    <row r="252" s="15" customFormat="1">
      <c r="A252" s="15"/>
      <c r="B252" s="201"/>
      <c r="C252" s="15"/>
      <c r="D252" s="186" t="s">
        <v>166</v>
      </c>
      <c r="E252" s="202" t="s">
        <v>3</v>
      </c>
      <c r="F252" s="203" t="s">
        <v>171</v>
      </c>
      <c r="G252" s="15"/>
      <c r="H252" s="204">
        <v>11.609999999999999</v>
      </c>
      <c r="I252" s="205"/>
      <c r="J252" s="15"/>
      <c r="K252" s="15"/>
      <c r="L252" s="201"/>
      <c r="M252" s="206"/>
      <c r="N252" s="207"/>
      <c r="O252" s="207"/>
      <c r="P252" s="207"/>
      <c r="Q252" s="207"/>
      <c r="R252" s="207"/>
      <c r="S252" s="207"/>
      <c r="T252" s="20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2" t="s">
        <v>166</v>
      </c>
      <c r="AU252" s="202" t="s">
        <v>82</v>
      </c>
      <c r="AV252" s="15" t="s">
        <v>162</v>
      </c>
      <c r="AW252" s="15" t="s">
        <v>34</v>
      </c>
      <c r="AX252" s="15" t="s">
        <v>80</v>
      </c>
      <c r="AY252" s="202" t="s">
        <v>154</v>
      </c>
    </row>
    <row r="253" s="2" customFormat="1" ht="24.15" customHeight="1">
      <c r="A253" s="40"/>
      <c r="B253" s="166"/>
      <c r="C253" s="222" t="s">
        <v>276</v>
      </c>
      <c r="D253" s="222" t="s">
        <v>817</v>
      </c>
      <c r="E253" s="223" t="s">
        <v>3263</v>
      </c>
      <c r="F253" s="224" t="s">
        <v>3264</v>
      </c>
      <c r="G253" s="225" t="s">
        <v>186</v>
      </c>
      <c r="H253" s="226">
        <v>12.771000000000001</v>
      </c>
      <c r="I253" s="227"/>
      <c r="J253" s="228">
        <f>ROUND(I253*H253,2)</f>
        <v>0</v>
      </c>
      <c r="K253" s="224" t="s">
        <v>161</v>
      </c>
      <c r="L253" s="229"/>
      <c r="M253" s="230" t="s">
        <v>3</v>
      </c>
      <c r="N253" s="231" t="s">
        <v>43</v>
      </c>
      <c r="O253" s="74"/>
      <c r="P253" s="176">
        <f>O253*H253</f>
        <v>0</v>
      </c>
      <c r="Q253" s="176">
        <v>0.016</v>
      </c>
      <c r="R253" s="176">
        <f>Q253*H253</f>
        <v>0.20433600000000002</v>
      </c>
      <c r="S253" s="176">
        <v>0</v>
      </c>
      <c r="T253" s="17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78" t="s">
        <v>214</v>
      </c>
      <c r="AT253" s="178" t="s">
        <v>817</v>
      </c>
      <c r="AU253" s="178" t="s">
        <v>82</v>
      </c>
      <c r="AY253" s="21" t="s">
        <v>154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1" t="s">
        <v>80</v>
      </c>
      <c r="BK253" s="179">
        <f>ROUND(I253*H253,2)</f>
        <v>0</v>
      </c>
      <c r="BL253" s="21" t="s">
        <v>162</v>
      </c>
      <c r="BM253" s="178" t="s">
        <v>3265</v>
      </c>
    </row>
    <row r="254" s="13" customFormat="1">
      <c r="A254" s="13"/>
      <c r="B254" s="185"/>
      <c r="C254" s="13"/>
      <c r="D254" s="186" t="s">
        <v>166</v>
      </c>
      <c r="E254" s="187" t="s">
        <v>3</v>
      </c>
      <c r="F254" s="188" t="s">
        <v>3197</v>
      </c>
      <c r="G254" s="13"/>
      <c r="H254" s="187" t="s">
        <v>3</v>
      </c>
      <c r="I254" s="189"/>
      <c r="J254" s="13"/>
      <c r="K254" s="13"/>
      <c r="L254" s="185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166</v>
      </c>
      <c r="AU254" s="187" t="s">
        <v>82</v>
      </c>
      <c r="AV254" s="13" t="s">
        <v>80</v>
      </c>
      <c r="AW254" s="13" t="s">
        <v>34</v>
      </c>
      <c r="AX254" s="13" t="s">
        <v>72</v>
      </c>
      <c r="AY254" s="187" t="s">
        <v>154</v>
      </c>
    </row>
    <row r="255" s="14" customFormat="1">
      <c r="A255" s="14"/>
      <c r="B255" s="193"/>
      <c r="C255" s="14"/>
      <c r="D255" s="186" t="s">
        <v>166</v>
      </c>
      <c r="E255" s="194" t="s">
        <v>3</v>
      </c>
      <c r="F255" s="195" t="s">
        <v>3266</v>
      </c>
      <c r="G255" s="14"/>
      <c r="H255" s="196">
        <v>12.771000000000001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166</v>
      </c>
      <c r="AU255" s="194" t="s">
        <v>82</v>
      </c>
      <c r="AV255" s="14" t="s">
        <v>82</v>
      </c>
      <c r="AW255" s="14" t="s">
        <v>34</v>
      </c>
      <c r="AX255" s="14" t="s">
        <v>72</v>
      </c>
      <c r="AY255" s="194" t="s">
        <v>154</v>
      </c>
    </row>
    <row r="256" s="16" customFormat="1">
      <c r="A256" s="16"/>
      <c r="B256" s="209"/>
      <c r="C256" s="16"/>
      <c r="D256" s="186" t="s">
        <v>166</v>
      </c>
      <c r="E256" s="210" t="s">
        <v>3</v>
      </c>
      <c r="F256" s="211" t="s">
        <v>234</v>
      </c>
      <c r="G256" s="16"/>
      <c r="H256" s="212">
        <v>12.771000000000001</v>
      </c>
      <c r="I256" s="213"/>
      <c r="J256" s="16"/>
      <c r="K256" s="16"/>
      <c r="L256" s="209"/>
      <c r="M256" s="214"/>
      <c r="N256" s="215"/>
      <c r="O256" s="215"/>
      <c r="P256" s="215"/>
      <c r="Q256" s="215"/>
      <c r="R256" s="215"/>
      <c r="S256" s="215"/>
      <c r="T256" s="2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10" t="s">
        <v>166</v>
      </c>
      <c r="AU256" s="210" t="s">
        <v>82</v>
      </c>
      <c r="AV256" s="16" t="s">
        <v>183</v>
      </c>
      <c r="AW256" s="16" t="s">
        <v>34</v>
      </c>
      <c r="AX256" s="16" t="s">
        <v>72</v>
      </c>
      <c r="AY256" s="210" t="s">
        <v>154</v>
      </c>
    </row>
    <row r="257" s="15" customFormat="1">
      <c r="A257" s="15"/>
      <c r="B257" s="201"/>
      <c r="C257" s="15"/>
      <c r="D257" s="186" t="s">
        <v>166</v>
      </c>
      <c r="E257" s="202" t="s">
        <v>3</v>
      </c>
      <c r="F257" s="203" t="s">
        <v>171</v>
      </c>
      <c r="G257" s="15"/>
      <c r="H257" s="204">
        <v>12.771000000000001</v>
      </c>
      <c r="I257" s="205"/>
      <c r="J257" s="15"/>
      <c r="K257" s="15"/>
      <c r="L257" s="201"/>
      <c r="M257" s="206"/>
      <c r="N257" s="207"/>
      <c r="O257" s="207"/>
      <c r="P257" s="207"/>
      <c r="Q257" s="207"/>
      <c r="R257" s="207"/>
      <c r="S257" s="207"/>
      <c r="T257" s="20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02" t="s">
        <v>166</v>
      </c>
      <c r="AU257" s="202" t="s">
        <v>82</v>
      </c>
      <c r="AV257" s="15" t="s">
        <v>162</v>
      </c>
      <c r="AW257" s="15" t="s">
        <v>34</v>
      </c>
      <c r="AX257" s="15" t="s">
        <v>80</v>
      </c>
      <c r="AY257" s="202" t="s">
        <v>154</v>
      </c>
    </row>
    <row r="258" s="2" customFormat="1" ht="55.5" customHeight="1">
      <c r="A258" s="40"/>
      <c r="B258" s="166"/>
      <c r="C258" s="167" t="s">
        <v>308</v>
      </c>
      <c r="D258" s="167" t="s">
        <v>157</v>
      </c>
      <c r="E258" s="168" t="s">
        <v>3267</v>
      </c>
      <c r="F258" s="169" t="s">
        <v>3268</v>
      </c>
      <c r="G258" s="170" t="s">
        <v>186</v>
      </c>
      <c r="H258" s="171">
        <v>463.637</v>
      </c>
      <c r="I258" s="172"/>
      <c r="J258" s="173">
        <f>ROUND(I258*H258,2)</f>
        <v>0</v>
      </c>
      <c r="K258" s="169" t="s">
        <v>161</v>
      </c>
      <c r="L258" s="41"/>
      <c r="M258" s="174" t="s">
        <v>3</v>
      </c>
      <c r="N258" s="175" t="s">
        <v>43</v>
      </c>
      <c r="O258" s="74"/>
      <c r="P258" s="176">
        <f>O258*H258</f>
        <v>0</v>
      </c>
      <c r="Q258" s="176">
        <v>8.0000000000000007E-05</v>
      </c>
      <c r="R258" s="176">
        <f>Q258*H258</f>
        <v>0.037090960000000006</v>
      </c>
      <c r="S258" s="176">
        <v>0</v>
      </c>
      <c r="T258" s="17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78" t="s">
        <v>162</v>
      </c>
      <c r="AT258" s="178" t="s">
        <v>157</v>
      </c>
      <c r="AU258" s="178" t="s">
        <v>82</v>
      </c>
      <c r="AY258" s="21" t="s">
        <v>154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21" t="s">
        <v>80</v>
      </c>
      <c r="BK258" s="179">
        <f>ROUND(I258*H258,2)</f>
        <v>0</v>
      </c>
      <c r="BL258" s="21" t="s">
        <v>162</v>
      </c>
      <c r="BM258" s="178" t="s">
        <v>3269</v>
      </c>
    </row>
    <row r="259" s="2" customFormat="1">
      <c r="A259" s="40"/>
      <c r="B259" s="41"/>
      <c r="C259" s="40"/>
      <c r="D259" s="180" t="s">
        <v>164</v>
      </c>
      <c r="E259" s="40"/>
      <c r="F259" s="181" t="s">
        <v>3270</v>
      </c>
      <c r="G259" s="40"/>
      <c r="H259" s="40"/>
      <c r="I259" s="182"/>
      <c r="J259" s="40"/>
      <c r="K259" s="40"/>
      <c r="L259" s="41"/>
      <c r="M259" s="183"/>
      <c r="N259" s="184"/>
      <c r="O259" s="74"/>
      <c r="P259" s="74"/>
      <c r="Q259" s="74"/>
      <c r="R259" s="74"/>
      <c r="S259" s="74"/>
      <c r="T259" s="75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21" t="s">
        <v>164</v>
      </c>
      <c r="AU259" s="21" t="s">
        <v>82</v>
      </c>
    </row>
    <row r="260" s="2" customFormat="1" ht="24.15" customHeight="1">
      <c r="A260" s="40"/>
      <c r="B260" s="166"/>
      <c r="C260" s="167" t="s">
        <v>314</v>
      </c>
      <c r="D260" s="167" t="s">
        <v>157</v>
      </c>
      <c r="E260" s="168" t="s">
        <v>3271</v>
      </c>
      <c r="F260" s="169" t="s">
        <v>3272</v>
      </c>
      <c r="G260" s="170" t="s">
        <v>160</v>
      </c>
      <c r="H260" s="171">
        <v>52.25</v>
      </c>
      <c r="I260" s="172"/>
      <c r="J260" s="173">
        <f>ROUND(I260*H260,2)</f>
        <v>0</v>
      </c>
      <c r="K260" s="169" t="s">
        <v>161</v>
      </c>
      <c r="L260" s="41"/>
      <c r="M260" s="174" t="s">
        <v>3</v>
      </c>
      <c r="N260" s="175" t="s">
        <v>43</v>
      </c>
      <c r="O260" s="74"/>
      <c r="P260" s="176">
        <f>O260*H260</f>
        <v>0</v>
      </c>
      <c r="Q260" s="176">
        <v>5.0000000000000002E-05</v>
      </c>
      <c r="R260" s="176">
        <f>Q260*H260</f>
        <v>0.0026125000000000002</v>
      </c>
      <c r="S260" s="176">
        <v>0</v>
      </c>
      <c r="T260" s="17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78" t="s">
        <v>162</v>
      </c>
      <c r="AT260" s="178" t="s">
        <v>157</v>
      </c>
      <c r="AU260" s="178" t="s">
        <v>82</v>
      </c>
      <c r="AY260" s="21" t="s">
        <v>154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21" t="s">
        <v>80</v>
      </c>
      <c r="BK260" s="179">
        <f>ROUND(I260*H260,2)</f>
        <v>0</v>
      </c>
      <c r="BL260" s="21" t="s">
        <v>162</v>
      </c>
      <c r="BM260" s="178" t="s">
        <v>3273</v>
      </c>
    </row>
    <row r="261" s="2" customFormat="1">
      <c r="A261" s="40"/>
      <c r="B261" s="41"/>
      <c r="C261" s="40"/>
      <c r="D261" s="180" t="s">
        <v>164</v>
      </c>
      <c r="E261" s="40"/>
      <c r="F261" s="181" t="s">
        <v>3274</v>
      </c>
      <c r="G261" s="40"/>
      <c r="H261" s="40"/>
      <c r="I261" s="182"/>
      <c r="J261" s="40"/>
      <c r="K261" s="40"/>
      <c r="L261" s="41"/>
      <c r="M261" s="183"/>
      <c r="N261" s="184"/>
      <c r="O261" s="74"/>
      <c r="P261" s="74"/>
      <c r="Q261" s="74"/>
      <c r="R261" s="74"/>
      <c r="S261" s="74"/>
      <c r="T261" s="75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21" t="s">
        <v>164</v>
      </c>
      <c r="AU261" s="21" t="s">
        <v>82</v>
      </c>
    </row>
    <row r="262" s="13" customFormat="1">
      <c r="A262" s="13"/>
      <c r="B262" s="185"/>
      <c r="C262" s="13"/>
      <c r="D262" s="186" t="s">
        <v>166</v>
      </c>
      <c r="E262" s="187" t="s">
        <v>3</v>
      </c>
      <c r="F262" s="188" t="s">
        <v>627</v>
      </c>
      <c r="G262" s="13"/>
      <c r="H262" s="187" t="s">
        <v>3</v>
      </c>
      <c r="I262" s="189"/>
      <c r="J262" s="13"/>
      <c r="K262" s="13"/>
      <c r="L262" s="185"/>
      <c r="M262" s="190"/>
      <c r="N262" s="191"/>
      <c r="O262" s="191"/>
      <c r="P262" s="191"/>
      <c r="Q262" s="191"/>
      <c r="R262" s="191"/>
      <c r="S262" s="191"/>
      <c r="T262" s="19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166</v>
      </c>
      <c r="AU262" s="187" t="s">
        <v>82</v>
      </c>
      <c r="AV262" s="13" t="s">
        <v>80</v>
      </c>
      <c r="AW262" s="13" t="s">
        <v>34</v>
      </c>
      <c r="AX262" s="13" t="s">
        <v>72</v>
      </c>
      <c r="AY262" s="187" t="s">
        <v>154</v>
      </c>
    </row>
    <row r="263" s="14" customFormat="1">
      <c r="A263" s="14"/>
      <c r="B263" s="193"/>
      <c r="C263" s="14"/>
      <c r="D263" s="186" t="s">
        <v>166</v>
      </c>
      <c r="E263" s="194" t="s">
        <v>3</v>
      </c>
      <c r="F263" s="195" t="s">
        <v>3275</v>
      </c>
      <c r="G263" s="14"/>
      <c r="H263" s="196">
        <v>52.25</v>
      </c>
      <c r="I263" s="197"/>
      <c r="J263" s="14"/>
      <c r="K263" s="14"/>
      <c r="L263" s="193"/>
      <c r="M263" s="198"/>
      <c r="N263" s="199"/>
      <c r="O263" s="199"/>
      <c r="P263" s="199"/>
      <c r="Q263" s="199"/>
      <c r="R263" s="199"/>
      <c r="S263" s="199"/>
      <c r="T263" s="20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4" t="s">
        <v>166</v>
      </c>
      <c r="AU263" s="194" t="s">
        <v>82</v>
      </c>
      <c r="AV263" s="14" t="s">
        <v>82</v>
      </c>
      <c r="AW263" s="14" t="s">
        <v>34</v>
      </c>
      <c r="AX263" s="14" t="s">
        <v>80</v>
      </c>
      <c r="AY263" s="194" t="s">
        <v>154</v>
      </c>
    </row>
    <row r="264" s="2" customFormat="1" ht="24.15" customHeight="1">
      <c r="A264" s="40"/>
      <c r="B264" s="166"/>
      <c r="C264" s="222" t="s">
        <v>322</v>
      </c>
      <c r="D264" s="222" t="s">
        <v>817</v>
      </c>
      <c r="E264" s="223" t="s">
        <v>3276</v>
      </c>
      <c r="F264" s="224" t="s">
        <v>3277</v>
      </c>
      <c r="G264" s="225" t="s">
        <v>160</v>
      </c>
      <c r="H264" s="226">
        <v>57.475000000000001</v>
      </c>
      <c r="I264" s="227"/>
      <c r="J264" s="228">
        <f>ROUND(I264*H264,2)</f>
        <v>0</v>
      </c>
      <c r="K264" s="224" t="s">
        <v>161</v>
      </c>
      <c r="L264" s="229"/>
      <c r="M264" s="230" t="s">
        <v>3</v>
      </c>
      <c r="N264" s="231" t="s">
        <v>43</v>
      </c>
      <c r="O264" s="74"/>
      <c r="P264" s="176">
        <f>O264*H264</f>
        <v>0</v>
      </c>
      <c r="Q264" s="176">
        <v>0.00055999999999999995</v>
      </c>
      <c r="R264" s="176">
        <f>Q264*H264</f>
        <v>0.032185999999999999</v>
      </c>
      <c r="S264" s="176">
        <v>0</v>
      </c>
      <c r="T264" s="17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178" t="s">
        <v>214</v>
      </c>
      <c r="AT264" s="178" t="s">
        <v>817</v>
      </c>
      <c r="AU264" s="178" t="s">
        <v>82</v>
      </c>
      <c r="AY264" s="21" t="s">
        <v>154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21" t="s">
        <v>80</v>
      </c>
      <c r="BK264" s="179">
        <f>ROUND(I264*H264,2)</f>
        <v>0</v>
      </c>
      <c r="BL264" s="21" t="s">
        <v>162</v>
      </c>
      <c r="BM264" s="178" t="s">
        <v>3278</v>
      </c>
    </row>
    <row r="265" s="14" customFormat="1">
      <c r="A265" s="14"/>
      <c r="B265" s="193"/>
      <c r="C265" s="14"/>
      <c r="D265" s="186" t="s">
        <v>166</v>
      </c>
      <c r="E265" s="14"/>
      <c r="F265" s="195" t="s">
        <v>3279</v>
      </c>
      <c r="G265" s="14"/>
      <c r="H265" s="196">
        <v>57.475000000000001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166</v>
      </c>
      <c r="AU265" s="194" t="s">
        <v>82</v>
      </c>
      <c r="AV265" s="14" t="s">
        <v>82</v>
      </c>
      <c r="AW265" s="14" t="s">
        <v>4</v>
      </c>
      <c r="AX265" s="14" t="s">
        <v>80</v>
      </c>
      <c r="AY265" s="194" t="s">
        <v>154</v>
      </c>
    </row>
    <row r="266" s="2" customFormat="1" ht="24.15" customHeight="1">
      <c r="A266" s="40"/>
      <c r="B266" s="166"/>
      <c r="C266" s="167" t="s">
        <v>328</v>
      </c>
      <c r="D266" s="167" t="s">
        <v>157</v>
      </c>
      <c r="E266" s="168" t="s">
        <v>3280</v>
      </c>
      <c r="F266" s="169" t="s">
        <v>3281</v>
      </c>
      <c r="G266" s="170" t="s">
        <v>160</v>
      </c>
      <c r="H266" s="171">
        <v>435.56999999999999</v>
      </c>
      <c r="I266" s="172"/>
      <c r="J266" s="173">
        <f>ROUND(I266*H266,2)</f>
        <v>0</v>
      </c>
      <c r="K266" s="169" t="s">
        <v>161</v>
      </c>
      <c r="L266" s="41"/>
      <c r="M266" s="174" t="s">
        <v>3</v>
      </c>
      <c r="N266" s="175" t="s">
        <v>43</v>
      </c>
      <c r="O266" s="74"/>
      <c r="P266" s="176">
        <f>O266*H266</f>
        <v>0</v>
      </c>
      <c r="Q266" s="176">
        <v>0</v>
      </c>
      <c r="R266" s="176">
        <f>Q266*H266</f>
        <v>0</v>
      </c>
      <c r="S266" s="176">
        <v>0</v>
      </c>
      <c r="T266" s="17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178" t="s">
        <v>162</v>
      </c>
      <c r="AT266" s="178" t="s">
        <v>157</v>
      </c>
      <c r="AU266" s="178" t="s">
        <v>82</v>
      </c>
      <c r="AY266" s="21" t="s">
        <v>154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21" t="s">
        <v>80</v>
      </c>
      <c r="BK266" s="179">
        <f>ROUND(I266*H266,2)</f>
        <v>0</v>
      </c>
      <c r="BL266" s="21" t="s">
        <v>162</v>
      </c>
      <c r="BM266" s="178" t="s">
        <v>3282</v>
      </c>
    </row>
    <row r="267" s="2" customFormat="1">
      <c r="A267" s="40"/>
      <c r="B267" s="41"/>
      <c r="C267" s="40"/>
      <c r="D267" s="180" t="s">
        <v>164</v>
      </c>
      <c r="E267" s="40"/>
      <c r="F267" s="181" t="s">
        <v>3283</v>
      </c>
      <c r="G267" s="40"/>
      <c r="H267" s="40"/>
      <c r="I267" s="182"/>
      <c r="J267" s="40"/>
      <c r="K267" s="40"/>
      <c r="L267" s="41"/>
      <c r="M267" s="183"/>
      <c r="N267" s="184"/>
      <c r="O267" s="74"/>
      <c r="P267" s="74"/>
      <c r="Q267" s="74"/>
      <c r="R267" s="74"/>
      <c r="S267" s="74"/>
      <c r="T267" s="75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21" t="s">
        <v>164</v>
      </c>
      <c r="AU267" s="21" t="s">
        <v>82</v>
      </c>
    </row>
    <row r="268" s="13" customFormat="1">
      <c r="A268" s="13"/>
      <c r="B268" s="185"/>
      <c r="C268" s="13"/>
      <c r="D268" s="186" t="s">
        <v>166</v>
      </c>
      <c r="E268" s="187" t="s">
        <v>3</v>
      </c>
      <c r="F268" s="188" t="s">
        <v>3190</v>
      </c>
      <c r="G268" s="13"/>
      <c r="H268" s="187" t="s">
        <v>3</v>
      </c>
      <c r="I268" s="189"/>
      <c r="J268" s="13"/>
      <c r="K268" s="13"/>
      <c r="L268" s="185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7" t="s">
        <v>166</v>
      </c>
      <c r="AU268" s="187" t="s">
        <v>82</v>
      </c>
      <c r="AV268" s="13" t="s">
        <v>80</v>
      </c>
      <c r="AW268" s="13" t="s">
        <v>34</v>
      </c>
      <c r="AX268" s="13" t="s">
        <v>72</v>
      </c>
      <c r="AY268" s="187" t="s">
        <v>154</v>
      </c>
    </row>
    <row r="269" s="14" customFormat="1">
      <c r="A269" s="14"/>
      <c r="B269" s="193"/>
      <c r="C269" s="14"/>
      <c r="D269" s="186" t="s">
        <v>166</v>
      </c>
      <c r="E269" s="194" t="s">
        <v>3</v>
      </c>
      <c r="F269" s="195" t="s">
        <v>3217</v>
      </c>
      <c r="G269" s="14"/>
      <c r="H269" s="196">
        <v>15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166</v>
      </c>
      <c r="AU269" s="194" t="s">
        <v>82</v>
      </c>
      <c r="AV269" s="14" t="s">
        <v>82</v>
      </c>
      <c r="AW269" s="14" t="s">
        <v>34</v>
      </c>
      <c r="AX269" s="14" t="s">
        <v>72</v>
      </c>
      <c r="AY269" s="194" t="s">
        <v>154</v>
      </c>
    </row>
    <row r="270" s="14" customFormat="1">
      <c r="A270" s="14"/>
      <c r="B270" s="193"/>
      <c r="C270" s="14"/>
      <c r="D270" s="186" t="s">
        <v>166</v>
      </c>
      <c r="E270" s="194" t="s">
        <v>3</v>
      </c>
      <c r="F270" s="195" t="s">
        <v>3218</v>
      </c>
      <c r="G270" s="14"/>
      <c r="H270" s="196">
        <v>7.1399999999999997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166</v>
      </c>
      <c r="AU270" s="194" t="s">
        <v>82</v>
      </c>
      <c r="AV270" s="14" t="s">
        <v>82</v>
      </c>
      <c r="AW270" s="14" t="s">
        <v>34</v>
      </c>
      <c r="AX270" s="14" t="s">
        <v>72</v>
      </c>
      <c r="AY270" s="194" t="s">
        <v>154</v>
      </c>
    </row>
    <row r="271" s="14" customFormat="1">
      <c r="A271" s="14"/>
      <c r="B271" s="193"/>
      <c r="C271" s="14"/>
      <c r="D271" s="186" t="s">
        <v>166</v>
      </c>
      <c r="E271" s="194" t="s">
        <v>3</v>
      </c>
      <c r="F271" s="195" t="s">
        <v>1274</v>
      </c>
      <c r="G271" s="14"/>
      <c r="H271" s="196">
        <v>5.5999999999999996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166</v>
      </c>
      <c r="AU271" s="194" t="s">
        <v>82</v>
      </c>
      <c r="AV271" s="14" t="s">
        <v>82</v>
      </c>
      <c r="AW271" s="14" t="s">
        <v>34</v>
      </c>
      <c r="AX271" s="14" t="s">
        <v>72</v>
      </c>
      <c r="AY271" s="194" t="s">
        <v>154</v>
      </c>
    </row>
    <row r="272" s="14" customFormat="1">
      <c r="A272" s="14"/>
      <c r="B272" s="193"/>
      <c r="C272" s="14"/>
      <c r="D272" s="186" t="s">
        <v>166</v>
      </c>
      <c r="E272" s="194" t="s">
        <v>3</v>
      </c>
      <c r="F272" s="195" t="s">
        <v>3219</v>
      </c>
      <c r="G272" s="14"/>
      <c r="H272" s="196">
        <v>10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166</v>
      </c>
      <c r="AU272" s="194" t="s">
        <v>82</v>
      </c>
      <c r="AV272" s="14" t="s">
        <v>82</v>
      </c>
      <c r="AW272" s="14" t="s">
        <v>34</v>
      </c>
      <c r="AX272" s="14" t="s">
        <v>72</v>
      </c>
      <c r="AY272" s="194" t="s">
        <v>154</v>
      </c>
    </row>
    <row r="273" s="14" customFormat="1">
      <c r="A273" s="14"/>
      <c r="B273" s="193"/>
      <c r="C273" s="14"/>
      <c r="D273" s="186" t="s">
        <v>166</v>
      </c>
      <c r="E273" s="194" t="s">
        <v>3</v>
      </c>
      <c r="F273" s="195" t="s">
        <v>1278</v>
      </c>
      <c r="G273" s="14"/>
      <c r="H273" s="196">
        <v>11.699999999999999</v>
      </c>
      <c r="I273" s="197"/>
      <c r="J273" s="14"/>
      <c r="K273" s="14"/>
      <c r="L273" s="193"/>
      <c r="M273" s="198"/>
      <c r="N273" s="199"/>
      <c r="O273" s="199"/>
      <c r="P273" s="199"/>
      <c r="Q273" s="199"/>
      <c r="R273" s="199"/>
      <c r="S273" s="199"/>
      <c r="T273" s="20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4" t="s">
        <v>166</v>
      </c>
      <c r="AU273" s="194" t="s">
        <v>82</v>
      </c>
      <c r="AV273" s="14" t="s">
        <v>82</v>
      </c>
      <c r="AW273" s="14" t="s">
        <v>34</v>
      </c>
      <c r="AX273" s="14" t="s">
        <v>72</v>
      </c>
      <c r="AY273" s="194" t="s">
        <v>154</v>
      </c>
    </row>
    <row r="274" s="14" customFormat="1">
      <c r="A274" s="14"/>
      <c r="B274" s="193"/>
      <c r="C274" s="14"/>
      <c r="D274" s="186" t="s">
        <v>166</v>
      </c>
      <c r="E274" s="194" t="s">
        <v>3</v>
      </c>
      <c r="F274" s="195" t="s">
        <v>1275</v>
      </c>
      <c r="G274" s="14"/>
      <c r="H274" s="196">
        <v>3.1000000000000001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166</v>
      </c>
      <c r="AU274" s="194" t="s">
        <v>82</v>
      </c>
      <c r="AV274" s="14" t="s">
        <v>82</v>
      </c>
      <c r="AW274" s="14" t="s">
        <v>34</v>
      </c>
      <c r="AX274" s="14" t="s">
        <v>72</v>
      </c>
      <c r="AY274" s="194" t="s">
        <v>154</v>
      </c>
    </row>
    <row r="275" s="14" customFormat="1">
      <c r="A275" s="14"/>
      <c r="B275" s="193"/>
      <c r="C275" s="14"/>
      <c r="D275" s="186" t="s">
        <v>166</v>
      </c>
      <c r="E275" s="194" t="s">
        <v>3</v>
      </c>
      <c r="F275" s="195" t="s">
        <v>1276</v>
      </c>
      <c r="G275" s="14"/>
      <c r="H275" s="196">
        <v>2.3500000000000001</v>
      </c>
      <c r="I275" s="197"/>
      <c r="J275" s="14"/>
      <c r="K275" s="14"/>
      <c r="L275" s="193"/>
      <c r="M275" s="198"/>
      <c r="N275" s="199"/>
      <c r="O275" s="199"/>
      <c r="P275" s="199"/>
      <c r="Q275" s="199"/>
      <c r="R275" s="199"/>
      <c r="S275" s="199"/>
      <c r="T275" s="20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4" t="s">
        <v>166</v>
      </c>
      <c r="AU275" s="194" t="s">
        <v>82</v>
      </c>
      <c r="AV275" s="14" t="s">
        <v>82</v>
      </c>
      <c r="AW275" s="14" t="s">
        <v>34</v>
      </c>
      <c r="AX275" s="14" t="s">
        <v>72</v>
      </c>
      <c r="AY275" s="194" t="s">
        <v>154</v>
      </c>
    </row>
    <row r="276" s="14" customFormat="1">
      <c r="A276" s="14"/>
      <c r="B276" s="193"/>
      <c r="C276" s="14"/>
      <c r="D276" s="186" t="s">
        <v>166</v>
      </c>
      <c r="E276" s="194" t="s">
        <v>3</v>
      </c>
      <c r="F276" s="195" t="s">
        <v>1282</v>
      </c>
      <c r="G276" s="14"/>
      <c r="H276" s="196">
        <v>11.08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166</v>
      </c>
      <c r="AU276" s="194" t="s">
        <v>82</v>
      </c>
      <c r="AV276" s="14" t="s">
        <v>82</v>
      </c>
      <c r="AW276" s="14" t="s">
        <v>34</v>
      </c>
      <c r="AX276" s="14" t="s">
        <v>72</v>
      </c>
      <c r="AY276" s="194" t="s">
        <v>154</v>
      </c>
    </row>
    <row r="277" s="14" customFormat="1">
      <c r="A277" s="14"/>
      <c r="B277" s="193"/>
      <c r="C277" s="14"/>
      <c r="D277" s="186" t="s">
        <v>166</v>
      </c>
      <c r="E277" s="194" t="s">
        <v>3</v>
      </c>
      <c r="F277" s="195" t="s">
        <v>3220</v>
      </c>
      <c r="G277" s="14"/>
      <c r="H277" s="196">
        <v>12.08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166</v>
      </c>
      <c r="AU277" s="194" t="s">
        <v>82</v>
      </c>
      <c r="AV277" s="14" t="s">
        <v>82</v>
      </c>
      <c r="AW277" s="14" t="s">
        <v>34</v>
      </c>
      <c r="AX277" s="14" t="s">
        <v>72</v>
      </c>
      <c r="AY277" s="194" t="s">
        <v>154</v>
      </c>
    </row>
    <row r="278" s="14" customFormat="1">
      <c r="A278" s="14"/>
      <c r="B278" s="193"/>
      <c r="C278" s="14"/>
      <c r="D278" s="186" t="s">
        <v>166</v>
      </c>
      <c r="E278" s="194" t="s">
        <v>3</v>
      </c>
      <c r="F278" s="195" t="s">
        <v>3221</v>
      </c>
      <c r="G278" s="14"/>
      <c r="H278" s="196">
        <v>11.279999999999999</v>
      </c>
      <c r="I278" s="197"/>
      <c r="J278" s="14"/>
      <c r="K278" s="14"/>
      <c r="L278" s="193"/>
      <c r="M278" s="198"/>
      <c r="N278" s="199"/>
      <c r="O278" s="199"/>
      <c r="P278" s="199"/>
      <c r="Q278" s="199"/>
      <c r="R278" s="199"/>
      <c r="S278" s="199"/>
      <c r="T278" s="20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4" t="s">
        <v>166</v>
      </c>
      <c r="AU278" s="194" t="s">
        <v>82</v>
      </c>
      <c r="AV278" s="14" t="s">
        <v>82</v>
      </c>
      <c r="AW278" s="14" t="s">
        <v>34</v>
      </c>
      <c r="AX278" s="14" t="s">
        <v>72</v>
      </c>
      <c r="AY278" s="194" t="s">
        <v>154</v>
      </c>
    </row>
    <row r="279" s="14" customFormat="1">
      <c r="A279" s="14"/>
      <c r="B279" s="193"/>
      <c r="C279" s="14"/>
      <c r="D279" s="186" t="s">
        <v>166</v>
      </c>
      <c r="E279" s="194" t="s">
        <v>3</v>
      </c>
      <c r="F279" s="195" t="s">
        <v>1281</v>
      </c>
      <c r="G279" s="14"/>
      <c r="H279" s="196">
        <v>8.0999999999999996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166</v>
      </c>
      <c r="AU279" s="194" t="s">
        <v>82</v>
      </c>
      <c r="AV279" s="14" t="s">
        <v>82</v>
      </c>
      <c r="AW279" s="14" t="s">
        <v>34</v>
      </c>
      <c r="AX279" s="14" t="s">
        <v>72</v>
      </c>
      <c r="AY279" s="194" t="s">
        <v>154</v>
      </c>
    </row>
    <row r="280" s="14" customFormat="1">
      <c r="A280" s="14"/>
      <c r="B280" s="193"/>
      <c r="C280" s="14"/>
      <c r="D280" s="186" t="s">
        <v>166</v>
      </c>
      <c r="E280" s="194" t="s">
        <v>3</v>
      </c>
      <c r="F280" s="195" t="s">
        <v>1279</v>
      </c>
      <c r="G280" s="14"/>
      <c r="H280" s="196">
        <v>20.699999999999999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166</v>
      </c>
      <c r="AU280" s="194" t="s">
        <v>82</v>
      </c>
      <c r="AV280" s="14" t="s">
        <v>82</v>
      </c>
      <c r="AW280" s="14" t="s">
        <v>34</v>
      </c>
      <c r="AX280" s="14" t="s">
        <v>72</v>
      </c>
      <c r="AY280" s="194" t="s">
        <v>154</v>
      </c>
    </row>
    <row r="281" s="14" customFormat="1">
      <c r="A281" s="14"/>
      <c r="B281" s="193"/>
      <c r="C281" s="14"/>
      <c r="D281" s="186" t="s">
        <v>166</v>
      </c>
      <c r="E281" s="194" t="s">
        <v>3</v>
      </c>
      <c r="F281" s="195" t="s">
        <v>1280</v>
      </c>
      <c r="G281" s="14"/>
      <c r="H281" s="196">
        <v>10.800000000000001</v>
      </c>
      <c r="I281" s="197"/>
      <c r="J281" s="14"/>
      <c r="K281" s="14"/>
      <c r="L281" s="193"/>
      <c r="M281" s="198"/>
      <c r="N281" s="199"/>
      <c r="O281" s="199"/>
      <c r="P281" s="199"/>
      <c r="Q281" s="199"/>
      <c r="R281" s="199"/>
      <c r="S281" s="199"/>
      <c r="T281" s="20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4" t="s">
        <v>166</v>
      </c>
      <c r="AU281" s="194" t="s">
        <v>82</v>
      </c>
      <c r="AV281" s="14" t="s">
        <v>82</v>
      </c>
      <c r="AW281" s="14" t="s">
        <v>34</v>
      </c>
      <c r="AX281" s="14" t="s">
        <v>72</v>
      </c>
      <c r="AY281" s="194" t="s">
        <v>154</v>
      </c>
    </row>
    <row r="282" s="14" customFormat="1">
      <c r="A282" s="14"/>
      <c r="B282" s="193"/>
      <c r="C282" s="14"/>
      <c r="D282" s="186" t="s">
        <v>166</v>
      </c>
      <c r="E282" s="194" t="s">
        <v>3</v>
      </c>
      <c r="F282" s="195" t="s">
        <v>1277</v>
      </c>
      <c r="G282" s="14"/>
      <c r="H282" s="196">
        <v>5.7800000000000002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166</v>
      </c>
      <c r="AU282" s="194" t="s">
        <v>82</v>
      </c>
      <c r="AV282" s="14" t="s">
        <v>82</v>
      </c>
      <c r="AW282" s="14" t="s">
        <v>34</v>
      </c>
      <c r="AX282" s="14" t="s">
        <v>72</v>
      </c>
      <c r="AY282" s="194" t="s">
        <v>154</v>
      </c>
    </row>
    <row r="283" s="16" customFormat="1">
      <c r="A283" s="16"/>
      <c r="B283" s="209"/>
      <c r="C283" s="16"/>
      <c r="D283" s="186" t="s">
        <v>166</v>
      </c>
      <c r="E283" s="210" t="s">
        <v>3</v>
      </c>
      <c r="F283" s="211" t="s">
        <v>234</v>
      </c>
      <c r="G283" s="16"/>
      <c r="H283" s="212">
        <v>134.71000000000001</v>
      </c>
      <c r="I283" s="213"/>
      <c r="J283" s="16"/>
      <c r="K283" s="16"/>
      <c r="L283" s="209"/>
      <c r="M283" s="214"/>
      <c r="N283" s="215"/>
      <c r="O283" s="215"/>
      <c r="P283" s="215"/>
      <c r="Q283" s="215"/>
      <c r="R283" s="215"/>
      <c r="S283" s="215"/>
      <c r="T283" s="2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10" t="s">
        <v>166</v>
      </c>
      <c r="AU283" s="210" t="s">
        <v>82</v>
      </c>
      <c r="AV283" s="16" t="s">
        <v>183</v>
      </c>
      <c r="AW283" s="16" t="s">
        <v>34</v>
      </c>
      <c r="AX283" s="16" t="s">
        <v>72</v>
      </c>
      <c r="AY283" s="210" t="s">
        <v>154</v>
      </c>
    </row>
    <row r="284" s="13" customFormat="1">
      <c r="A284" s="13"/>
      <c r="B284" s="185"/>
      <c r="C284" s="13"/>
      <c r="D284" s="186" t="s">
        <v>166</v>
      </c>
      <c r="E284" s="187" t="s">
        <v>3</v>
      </c>
      <c r="F284" s="188" t="s">
        <v>3190</v>
      </c>
      <c r="G284" s="13"/>
      <c r="H284" s="187" t="s">
        <v>3</v>
      </c>
      <c r="I284" s="189"/>
      <c r="J284" s="13"/>
      <c r="K284" s="13"/>
      <c r="L284" s="185"/>
      <c r="M284" s="190"/>
      <c r="N284" s="191"/>
      <c r="O284" s="191"/>
      <c r="P284" s="191"/>
      <c r="Q284" s="191"/>
      <c r="R284" s="191"/>
      <c r="S284" s="191"/>
      <c r="T284" s="19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166</v>
      </c>
      <c r="AU284" s="187" t="s">
        <v>82</v>
      </c>
      <c r="AV284" s="13" t="s">
        <v>80</v>
      </c>
      <c r="AW284" s="13" t="s">
        <v>34</v>
      </c>
      <c r="AX284" s="13" t="s">
        <v>72</v>
      </c>
      <c r="AY284" s="187" t="s">
        <v>154</v>
      </c>
    </row>
    <row r="285" s="14" customFormat="1">
      <c r="A285" s="14"/>
      <c r="B285" s="193"/>
      <c r="C285" s="14"/>
      <c r="D285" s="186" t="s">
        <v>166</v>
      </c>
      <c r="E285" s="194" t="s">
        <v>3</v>
      </c>
      <c r="F285" s="195" t="s">
        <v>3284</v>
      </c>
      <c r="G285" s="14"/>
      <c r="H285" s="196">
        <v>11.1</v>
      </c>
      <c r="I285" s="197"/>
      <c r="J285" s="14"/>
      <c r="K285" s="14"/>
      <c r="L285" s="193"/>
      <c r="M285" s="198"/>
      <c r="N285" s="199"/>
      <c r="O285" s="199"/>
      <c r="P285" s="199"/>
      <c r="Q285" s="199"/>
      <c r="R285" s="199"/>
      <c r="S285" s="199"/>
      <c r="T285" s="20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4" t="s">
        <v>166</v>
      </c>
      <c r="AU285" s="194" t="s">
        <v>82</v>
      </c>
      <c r="AV285" s="14" t="s">
        <v>82</v>
      </c>
      <c r="AW285" s="14" t="s">
        <v>34</v>
      </c>
      <c r="AX285" s="14" t="s">
        <v>72</v>
      </c>
      <c r="AY285" s="194" t="s">
        <v>154</v>
      </c>
    </row>
    <row r="286" s="14" customFormat="1">
      <c r="A286" s="14"/>
      <c r="B286" s="193"/>
      <c r="C286" s="14"/>
      <c r="D286" s="186" t="s">
        <v>166</v>
      </c>
      <c r="E286" s="194" t="s">
        <v>3</v>
      </c>
      <c r="F286" s="195" t="s">
        <v>3285</v>
      </c>
      <c r="G286" s="14"/>
      <c r="H286" s="196">
        <v>5.2400000000000002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166</v>
      </c>
      <c r="AU286" s="194" t="s">
        <v>82</v>
      </c>
      <c r="AV286" s="14" t="s">
        <v>82</v>
      </c>
      <c r="AW286" s="14" t="s">
        <v>34</v>
      </c>
      <c r="AX286" s="14" t="s">
        <v>72</v>
      </c>
      <c r="AY286" s="194" t="s">
        <v>154</v>
      </c>
    </row>
    <row r="287" s="14" customFormat="1">
      <c r="A287" s="14"/>
      <c r="B287" s="193"/>
      <c r="C287" s="14"/>
      <c r="D287" s="186" t="s">
        <v>166</v>
      </c>
      <c r="E287" s="194" t="s">
        <v>3</v>
      </c>
      <c r="F287" s="195" t="s">
        <v>3286</v>
      </c>
      <c r="G287" s="14"/>
      <c r="H287" s="196">
        <v>3.2000000000000002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166</v>
      </c>
      <c r="AU287" s="194" t="s">
        <v>82</v>
      </c>
      <c r="AV287" s="14" t="s">
        <v>82</v>
      </c>
      <c r="AW287" s="14" t="s">
        <v>34</v>
      </c>
      <c r="AX287" s="14" t="s">
        <v>72</v>
      </c>
      <c r="AY287" s="194" t="s">
        <v>154</v>
      </c>
    </row>
    <row r="288" s="14" customFormat="1">
      <c r="A288" s="14"/>
      <c r="B288" s="193"/>
      <c r="C288" s="14"/>
      <c r="D288" s="186" t="s">
        <v>166</v>
      </c>
      <c r="E288" s="194" t="s">
        <v>3</v>
      </c>
      <c r="F288" s="195" t="s">
        <v>3287</v>
      </c>
      <c r="G288" s="14"/>
      <c r="H288" s="196">
        <v>8</v>
      </c>
      <c r="I288" s="197"/>
      <c r="J288" s="14"/>
      <c r="K288" s="14"/>
      <c r="L288" s="193"/>
      <c r="M288" s="198"/>
      <c r="N288" s="199"/>
      <c r="O288" s="199"/>
      <c r="P288" s="199"/>
      <c r="Q288" s="199"/>
      <c r="R288" s="199"/>
      <c r="S288" s="199"/>
      <c r="T288" s="20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4" t="s">
        <v>166</v>
      </c>
      <c r="AU288" s="194" t="s">
        <v>82</v>
      </c>
      <c r="AV288" s="14" t="s">
        <v>82</v>
      </c>
      <c r="AW288" s="14" t="s">
        <v>34</v>
      </c>
      <c r="AX288" s="14" t="s">
        <v>72</v>
      </c>
      <c r="AY288" s="194" t="s">
        <v>154</v>
      </c>
    </row>
    <row r="289" s="14" customFormat="1">
      <c r="A289" s="14"/>
      <c r="B289" s="193"/>
      <c r="C289" s="14"/>
      <c r="D289" s="186" t="s">
        <v>166</v>
      </c>
      <c r="E289" s="194" t="s">
        <v>3</v>
      </c>
      <c r="F289" s="195" t="s">
        <v>3288</v>
      </c>
      <c r="G289" s="14"/>
      <c r="H289" s="196">
        <v>9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166</v>
      </c>
      <c r="AU289" s="194" t="s">
        <v>82</v>
      </c>
      <c r="AV289" s="14" t="s">
        <v>82</v>
      </c>
      <c r="AW289" s="14" t="s">
        <v>34</v>
      </c>
      <c r="AX289" s="14" t="s">
        <v>72</v>
      </c>
      <c r="AY289" s="194" t="s">
        <v>154</v>
      </c>
    </row>
    <row r="290" s="14" customFormat="1">
      <c r="A290" s="14"/>
      <c r="B290" s="193"/>
      <c r="C290" s="14"/>
      <c r="D290" s="186" t="s">
        <v>166</v>
      </c>
      <c r="E290" s="194" t="s">
        <v>3</v>
      </c>
      <c r="F290" s="195" t="s">
        <v>3289</v>
      </c>
      <c r="G290" s="14"/>
      <c r="H290" s="196">
        <v>2.3999999999999999</v>
      </c>
      <c r="I290" s="197"/>
      <c r="J290" s="14"/>
      <c r="K290" s="14"/>
      <c r="L290" s="193"/>
      <c r="M290" s="198"/>
      <c r="N290" s="199"/>
      <c r="O290" s="199"/>
      <c r="P290" s="199"/>
      <c r="Q290" s="199"/>
      <c r="R290" s="199"/>
      <c r="S290" s="199"/>
      <c r="T290" s="20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4" t="s">
        <v>166</v>
      </c>
      <c r="AU290" s="194" t="s">
        <v>82</v>
      </c>
      <c r="AV290" s="14" t="s">
        <v>82</v>
      </c>
      <c r="AW290" s="14" t="s">
        <v>34</v>
      </c>
      <c r="AX290" s="14" t="s">
        <v>72</v>
      </c>
      <c r="AY290" s="194" t="s">
        <v>154</v>
      </c>
    </row>
    <row r="291" s="14" customFormat="1">
      <c r="A291" s="14"/>
      <c r="B291" s="193"/>
      <c r="C291" s="14"/>
      <c r="D291" s="186" t="s">
        <v>166</v>
      </c>
      <c r="E291" s="194" t="s">
        <v>3</v>
      </c>
      <c r="F291" s="195" t="s">
        <v>3290</v>
      </c>
      <c r="G291" s="14"/>
      <c r="H291" s="196">
        <v>1.8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166</v>
      </c>
      <c r="AU291" s="194" t="s">
        <v>82</v>
      </c>
      <c r="AV291" s="14" t="s">
        <v>82</v>
      </c>
      <c r="AW291" s="14" t="s">
        <v>34</v>
      </c>
      <c r="AX291" s="14" t="s">
        <v>72</v>
      </c>
      <c r="AY291" s="194" t="s">
        <v>154</v>
      </c>
    </row>
    <row r="292" s="14" customFormat="1">
      <c r="A292" s="14"/>
      <c r="B292" s="193"/>
      <c r="C292" s="14"/>
      <c r="D292" s="186" t="s">
        <v>166</v>
      </c>
      <c r="E292" s="194" t="s">
        <v>3</v>
      </c>
      <c r="F292" s="195" t="s">
        <v>3291</v>
      </c>
      <c r="G292" s="14"/>
      <c r="H292" s="196">
        <v>8.0800000000000001</v>
      </c>
      <c r="I292" s="197"/>
      <c r="J292" s="14"/>
      <c r="K292" s="14"/>
      <c r="L292" s="193"/>
      <c r="M292" s="198"/>
      <c r="N292" s="199"/>
      <c r="O292" s="199"/>
      <c r="P292" s="199"/>
      <c r="Q292" s="199"/>
      <c r="R292" s="199"/>
      <c r="S292" s="199"/>
      <c r="T292" s="20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4" t="s">
        <v>166</v>
      </c>
      <c r="AU292" s="194" t="s">
        <v>82</v>
      </c>
      <c r="AV292" s="14" t="s">
        <v>82</v>
      </c>
      <c r="AW292" s="14" t="s">
        <v>34</v>
      </c>
      <c r="AX292" s="14" t="s">
        <v>72</v>
      </c>
      <c r="AY292" s="194" t="s">
        <v>154</v>
      </c>
    </row>
    <row r="293" s="14" customFormat="1">
      <c r="A293" s="14"/>
      <c r="B293" s="193"/>
      <c r="C293" s="14"/>
      <c r="D293" s="186" t="s">
        <v>166</v>
      </c>
      <c r="E293" s="194" t="s">
        <v>3</v>
      </c>
      <c r="F293" s="195" t="s">
        <v>3292</v>
      </c>
      <c r="G293" s="14"/>
      <c r="H293" s="196">
        <v>8.6799999999999997</v>
      </c>
      <c r="I293" s="197"/>
      <c r="J293" s="14"/>
      <c r="K293" s="14"/>
      <c r="L293" s="193"/>
      <c r="M293" s="198"/>
      <c r="N293" s="199"/>
      <c r="O293" s="199"/>
      <c r="P293" s="199"/>
      <c r="Q293" s="199"/>
      <c r="R293" s="199"/>
      <c r="S293" s="199"/>
      <c r="T293" s="20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4" t="s">
        <v>166</v>
      </c>
      <c r="AU293" s="194" t="s">
        <v>82</v>
      </c>
      <c r="AV293" s="14" t="s">
        <v>82</v>
      </c>
      <c r="AW293" s="14" t="s">
        <v>34</v>
      </c>
      <c r="AX293" s="14" t="s">
        <v>72</v>
      </c>
      <c r="AY293" s="194" t="s">
        <v>154</v>
      </c>
    </row>
    <row r="294" s="14" customFormat="1">
      <c r="A294" s="14"/>
      <c r="B294" s="193"/>
      <c r="C294" s="14"/>
      <c r="D294" s="186" t="s">
        <v>166</v>
      </c>
      <c r="E294" s="194" t="s">
        <v>3</v>
      </c>
      <c r="F294" s="195" t="s">
        <v>3292</v>
      </c>
      <c r="G294" s="14"/>
      <c r="H294" s="196">
        <v>8.6799999999999997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166</v>
      </c>
      <c r="AU294" s="194" t="s">
        <v>82</v>
      </c>
      <c r="AV294" s="14" t="s">
        <v>82</v>
      </c>
      <c r="AW294" s="14" t="s">
        <v>34</v>
      </c>
      <c r="AX294" s="14" t="s">
        <v>72</v>
      </c>
      <c r="AY294" s="194" t="s">
        <v>154</v>
      </c>
    </row>
    <row r="295" s="14" customFormat="1">
      <c r="A295" s="14"/>
      <c r="B295" s="193"/>
      <c r="C295" s="14"/>
      <c r="D295" s="186" t="s">
        <v>166</v>
      </c>
      <c r="E295" s="194" t="s">
        <v>3</v>
      </c>
      <c r="F295" s="195" t="s">
        <v>3293</v>
      </c>
      <c r="G295" s="14"/>
      <c r="H295" s="196">
        <v>6.2000000000000002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166</v>
      </c>
      <c r="AU295" s="194" t="s">
        <v>82</v>
      </c>
      <c r="AV295" s="14" t="s">
        <v>82</v>
      </c>
      <c r="AW295" s="14" t="s">
        <v>34</v>
      </c>
      <c r="AX295" s="14" t="s">
        <v>72</v>
      </c>
      <c r="AY295" s="194" t="s">
        <v>154</v>
      </c>
    </row>
    <row r="296" s="14" customFormat="1">
      <c r="A296" s="14"/>
      <c r="B296" s="193"/>
      <c r="C296" s="14"/>
      <c r="D296" s="186" t="s">
        <v>166</v>
      </c>
      <c r="E296" s="194" t="s">
        <v>3</v>
      </c>
      <c r="F296" s="195" t="s">
        <v>3294</v>
      </c>
      <c r="G296" s="14"/>
      <c r="H296" s="196">
        <v>17.199999999999999</v>
      </c>
      <c r="I296" s="197"/>
      <c r="J296" s="14"/>
      <c r="K296" s="14"/>
      <c r="L296" s="193"/>
      <c r="M296" s="198"/>
      <c r="N296" s="199"/>
      <c r="O296" s="199"/>
      <c r="P296" s="199"/>
      <c r="Q296" s="199"/>
      <c r="R296" s="199"/>
      <c r="S296" s="199"/>
      <c r="T296" s="20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4" t="s">
        <v>166</v>
      </c>
      <c r="AU296" s="194" t="s">
        <v>82</v>
      </c>
      <c r="AV296" s="14" t="s">
        <v>82</v>
      </c>
      <c r="AW296" s="14" t="s">
        <v>34</v>
      </c>
      <c r="AX296" s="14" t="s">
        <v>72</v>
      </c>
      <c r="AY296" s="194" t="s">
        <v>154</v>
      </c>
    </row>
    <row r="297" s="14" customFormat="1">
      <c r="A297" s="14"/>
      <c r="B297" s="193"/>
      <c r="C297" s="14"/>
      <c r="D297" s="186" t="s">
        <v>166</v>
      </c>
      <c r="E297" s="194" t="s">
        <v>3</v>
      </c>
      <c r="F297" s="195" t="s">
        <v>3295</v>
      </c>
      <c r="G297" s="14"/>
      <c r="H297" s="196">
        <v>7.2000000000000002</v>
      </c>
      <c r="I297" s="197"/>
      <c r="J297" s="14"/>
      <c r="K297" s="14"/>
      <c r="L297" s="193"/>
      <c r="M297" s="198"/>
      <c r="N297" s="199"/>
      <c r="O297" s="199"/>
      <c r="P297" s="199"/>
      <c r="Q297" s="199"/>
      <c r="R297" s="199"/>
      <c r="S297" s="199"/>
      <c r="T297" s="20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4" t="s">
        <v>166</v>
      </c>
      <c r="AU297" s="194" t="s">
        <v>82</v>
      </c>
      <c r="AV297" s="14" t="s">
        <v>82</v>
      </c>
      <c r="AW297" s="14" t="s">
        <v>34</v>
      </c>
      <c r="AX297" s="14" t="s">
        <v>72</v>
      </c>
      <c r="AY297" s="194" t="s">
        <v>154</v>
      </c>
    </row>
    <row r="298" s="14" customFormat="1">
      <c r="A298" s="14"/>
      <c r="B298" s="193"/>
      <c r="C298" s="14"/>
      <c r="D298" s="186" t="s">
        <v>166</v>
      </c>
      <c r="E298" s="194" t="s">
        <v>3</v>
      </c>
      <c r="F298" s="195" t="s">
        <v>3296</v>
      </c>
      <c r="G298" s="14"/>
      <c r="H298" s="196">
        <v>3.8799999999999999</v>
      </c>
      <c r="I298" s="197"/>
      <c r="J298" s="14"/>
      <c r="K298" s="14"/>
      <c r="L298" s="193"/>
      <c r="M298" s="198"/>
      <c r="N298" s="199"/>
      <c r="O298" s="199"/>
      <c r="P298" s="199"/>
      <c r="Q298" s="199"/>
      <c r="R298" s="199"/>
      <c r="S298" s="199"/>
      <c r="T298" s="20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4" t="s">
        <v>166</v>
      </c>
      <c r="AU298" s="194" t="s">
        <v>82</v>
      </c>
      <c r="AV298" s="14" t="s">
        <v>82</v>
      </c>
      <c r="AW298" s="14" t="s">
        <v>34</v>
      </c>
      <c r="AX298" s="14" t="s">
        <v>72</v>
      </c>
      <c r="AY298" s="194" t="s">
        <v>154</v>
      </c>
    </row>
    <row r="299" s="16" customFormat="1">
      <c r="A299" s="16"/>
      <c r="B299" s="209"/>
      <c r="C299" s="16"/>
      <c r="D299" s="186" t="s">
        <v>166</v>
      </c>
      <c r="E299" s="210" t="s">
        <v>3</v>
      </c>
      <c r="F299" s="211" t="s">
        <v>234</v>
      </c>
      <c r="G299" s="16"/>
      <c r="H299" s="212">
        <v>100.66</v>
      </c>
      <c r="I299" s="213"/>
      <c r="J299" s="16"/>
      <c r="K299" s="16"/>
      <c r="L299" s="209"/>
      <c r="M299" s="214"/>
      <c r="N299" s="215"/>
      <c r="O299" s="215"/>
      <c r="P299" s="215"/>
      <c r="Q299" s="215"/>
      <c r="R299" s="215"/>
      <c r="S299" s="215"/>
      <c r="T299" s="2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10" t="s">
        <v>166</v>
      </c>
      <c r="AU299" s="210" t="s">
        <v>82</v>
      </c>
      <c r="AV299" s="16" t="s">
        <v>183</v>
      </c>
      <c r="AW299" s="16" t="s">
        <v>34</v>
      </c>
      <c r="AX299" s="16" t="s">
        <v>72</v>
      </c>
      <c r="AY299" s="210" t="s">
        <v>154</v>
      </c>
    </row>
    <row r="300" s="14" customFormat="1">
      <c r="A300" s="14"/>
      <c r="B300" s="193"/>
      <c r="C300" s="14"/>
      <c r="D300" s="186" t="s">
        <v>166</v>
      </c>
      <c r="E300" s="194" t="s">
        <v>3</v>
      </c>
      <c r="F300" s="195" t="s">
        <v>3297</v>
      </c>
      <c r="G300" s="14"/>
      <c r="H300" s="196">
        <v>17.039999999999999</v>
      </c>
      <c r="I300" s="197"/>
      <c r="J300" s="14"/>
      <c r="K300" s="14"/>
      <c r="L300" s="193"/>
      <c r="M300" s="198"/>
      <c r="N300" s="199"/>
      <c r="O300" s="199"/>
      <c r="P300" s="199"/>
      <c r="Q300" s="199"/>
      <c r="R300" s="199"/>
      <c r="S300" s="199"/>
      <c r="T300" s="20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4" t="s">
        <v>166</v>
      </c>
      <c r="AU300" s="194" t="s">
        <v>82</v>
      </c>
      <c r="AV300" s="14" t="s">
        <v>82</v>
      </c>
      <c r="AW300" s="14" t="s">
        <v>34</v>
      </c>
      <c r="AX300" s="14" t="s">
        <v>72</v>
      </c>
      <c r="AY300" s="194" t="s">
        <v>154</v>
      </c>
    </row>
    <row r="301" s="14" customFormat="1">
      <c r="A301" s="14"/>
      <c r="B301" s="193"/>
      <c r="C301" s="14"/>
      <c r="D301" s="186" t="s">
        <v>166</v>
      </c>
      <c r="E301" s="194" t="s">
        <v>3</v>
      </c>
      <c r="F301" s="195" t="s">
        <v>3298</v>
      </c>
      <c r="G301" s="14"/>
      <c r="H301" s="196">
        <v>14.4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166</v>
      </c>
      <c r="AU301" s="194" t="s">
        <v>82</v>
      </c>
      <c r="AV301" s="14" t="s">
        <v>82</v>
      </c>
      <c r="AW301" s="14" t="s">
        <v>34</v>
      </c>
      <c r="AX301" s="14" t="s">
        <v>72</v>
      </c>
      <c r="AY301" s="194" t="s">
        <v>154</v>
      </c>
    </row>
    <row r="302" s="13" customFormat="1">
      <c r="A302" s="13"/>
      <c r="B302" s="185"/>
      <c r="C302" s="13"/>
      <c r="D302" s="186" t="s">
        <v>166</v>
      </c>
      <c r="E302" s="187" t="s">
        <v>3</v>
      </c>
      <c r="F302" s="188" t="s">
        <v>3190</v>
      </c>
      <c r="G302" s="13"/>
      <c r="H302" s="187" t="s">
        <v>3</v>
      </c>
      <c r="I302" s="189"/>
      <c r="J302" s="13"/>
      <c r="K302" s="13"/>
      <c r="L302" s="185"/>
      <c r="M302" s="190"/>
      <c r="N302" s="191"/>
      <c r="O302" s="191"/>
      <c r="P302" s="191"/>
      <c r="Q302" s="191"/>
      <c r="R302" s="191"/>
      <c r="S302" s="191"/>
      <c r="T302" s="19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166</v>
      </c>
      <c r="AU302" s="187" t="s">
        <v>82</v>
      </c>
      <c r="AV302" s="13" t="s">
        <v>80</v>
      </c>
      <c r="AW302" s="13" t="s">
        <v>34</v>
      </c>
      <c r="AX302" s="13" t="s">
        <v>72</v>
      </c>
      <c r="AY302" s="187" t="s">
        <v>154</v>
      </c>
    </row>
    <row r="303" s="14" customFormat="1">
      <c r="A303" s="14"/>
      <c r="B303" s="193"/>
      <c r="C303" s="14"/>
      <c r="D303" s="186" t="s">
        <v>166</v>
      </c>
      <c r="E303" s="194" t="s">
        <v>3</v>
      </c>
      <c r="F303" s="195" t="s">
        <v>3217</v>
      </c>
      <c r="G303" s="14"/>
      <c r="H303" s="196">
        <v>15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166</v>
      </c>
      <c r="AU303" s="194" t="s">
        <v>82</v>
      </c>
      <c r="AV303" s="14" t="s">
        <v>82</v>
      </c>
      <c r="AW303" s="14" t="s">
        <v>34</v>
      </c>
      <c r="AX303" s="14" t="s">
        <v>72</v>
      </c>
      <c r="AY303" s="194" t="s">
        <v>154</v>
      </c>
    </row>
    <row r="304" s="14" customFormat="1">
      <c r="A304" s="14"/>
      <c r="B304" s="193"/>
      <c r="C304" s="14"/>
      <c r="D304" s="186" t="s">
        <v>166</v>
      </c>
      <c r="E304" s="194" t="s">
        <v>3</v>
      </c>
      <c r="F304" s="195" t="s">
        <v>3218</v>
      </c>
      <c r="G304" s="14"/>
      <c r="H304" s="196">
        <v>7.1399999999999997</v>
      </c>
      <c r="I304" s="197"/>
      <c r="J304" s="14"/>
      <c r="K304" s="14"/>
      <c r="L304" s="193"/>
      <c r="M304" s="198"/>
      <c r="N304" s="199"/>
      <c r="O304" s="199"/>
      <c r="P304" s="199"/>
      <c r="Q304" s="199"/>
      <c r="R304" s="199"/>
      <c r="S304" s="199"/>
      <c r="T304" s="20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4" t="s">
        <v>166</v>
      </c>
      <c r="AU304" s="194" t="s">
        <v>82</v>
      </c>
      <c r="AV304" s="14" t="s">
        <v>82</v>
      </c>
      <c r="AW304" s="14" t="s">
        <v>34</v>
      </c>
      <c r="AX304" s="14" t="s">
        <v>72</v>
      </c>
      <c r="AY304" s="194" t="s">
        <v>154</v>
      </c>
    </row>
    <row r="305" s="14" customFormat="1">
      <c r="A305" s="14"/>
      <c r="B305" s="193"/>
      <c r="C305" s="14"/>
      <c r="D305" s="186" t="s">
        <v>166</v>
      </c>
      <c r="E305" s="194" t="s">
        <v>3</v>
      </c>
      <c r="F305" s="195" t="s">
        <v>1274</v>
      </c>
      <c r="G305" s="14"/>
      <c r="H305" s="196">
        <v>5.5999999999999996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166</v>
      </c>
      <c r="AU305" s="194" t="s">
        <v>82</v>
      </c>
      <c r="AV305" s="14" t="s">
        <v>82</v>
      </c>
      <c r="AW305" s="14" t="s">
        <v>34</v>
      </c>
      <c r="AX305" s="14" t="s">
        <v>72</v>
      </c>
      <c r="AY305" s="194" t="s">
        <v>154</v>
      </c>
    </row>
    <row r="306" s="14" customFormat="1">
      <c r="A306" s="14"/>
      <c r="B306" s="193"/>
      <c r="C306" s="14"/>
      <c r="D306" s="186" t="s">
        <v>166</v>
      </c>
      <c r="E306" s="194" t="s">
        <v>3</v>
      </c>
      <c r="F306" s="195" t="s">
        <v>3219</v>
      </c>
      <c r="G306" s="14"/>
      <c r="H306" s="196">
        <v>10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166</v>
      </c>
      <c r="AU306" s="194" t="s">
        <v>82</v>
      </c>
      <c r="AV306" s="14" t="s">
        <v>82</v>
      </c>
      <c r="AW306" s="14" t="s">
        <v>34</v>
      </c>
      <c r="AX306" s="14" t="s">
        <v>72</v>
      </c>
      <c r="AY306" s="194" t="s">
        <v>154</v>
      </c>
    </row>
    <row r="307" s="14" customFormat="1">
      <c r="A307" s="14"/>
      <c r="B307" s="193"/>
      <c r="C307" s="14"/>
      <c r="D307" s="186" t="s">
        <v>166</v>
      </c>
      <c r="E307" s="194" t="s">
        <v>3</v>
      </c>
      <c r="F307" s="195" t="s">
        <v>1278</v>
      </c>
      <c r="G307" s="14"/>
      <c r="H307" s="196">
        <v>11.699999999999999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166</v>
      </c>
      <c r="AU307" s="194" t="s">
        <v>82</v>
      </c>
      <c r="AV307" s="14" t="s">
        <v>82</v>
      </c>
      <c r="AW307" s="14" t="s">
        <v>34</v>
      </c>
      <c r="AX307" s="14" t="s">
        <v>72</v>
      </c>
      <c r="AY307" s="194" t="s">
        <v>154</v>
      </c>
    </row>
    <row r="308" s="14" customFormat="1">
      <c r="A308" s="14"/>
      <c r="B308" s="193"/>
      <c r="C308" s="14"/>
      <c r="D308" s="186" t="s">
        <v>166</v>
      </c>
      <c r="E308" s="194" t="s">
        <v>3</v>
      </c>
      <c r="F308" s="195" t="s">
        <v>1275</v>
      </c>
      <c r="G308" s="14"/>
      <c r="H308" s="196">
        <v>3.1000000000000001</v>
      </c>
      <c r="I308" s="197"/>
      <c r="J308" s="14"/>
      <c r="K308" s="14"/>
      <c r="L308" s="193"/>
      <c r="M308" s="198"/>
      <c r="N308" s="199"/>
      <c r="O308" s="199"/>
      <c r="P308" s="199"/>
      <c r="Q308" s="199"/>
      <c r="R308" s="199"/>
      <c r="S308" s="199"/>
      <c r="T308" s="20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4" t="s">
        <v>166</v>
      </c>
      <c r="AU308" s="194" t="s">
        <v>82</v>
      </c>
      <c r="AV308" s="14" t="s">
        <v>82</v>
      </c>
      <c r="AW308" s="14" t="s">
        <v>34</v>
      </c>
      <c r="AX308" s="14" t="s">
        <v>72</v>
      </c>
      <c r="AY308" s="194" t="s">
        <v>154</v>
      </c>
    </row>
    <row r="309" s="14" customFormat="1">
      <c r="A309" s="14"/>
      <c r="B309" s="193"/>
      <c r="C309" s="14"/>
      <c r="D309" s="186" t="s">
        <v>166</v>
      </c>
      <c r="E309" s="194" t="s">
        <v>3</v>
      </c>
      <c r="F309" s="195" t="s">
        <v>1276</v>
      </c>
      <c r="G309" s="14"/>
      <c r="H309" s="196">
        <v>2.3500000000000001</v>
      </c>
      <c r="I309" s="197"/>
      <c r="J309" s="14"/>
      <c r="K309" s="14"/>
      <c r="L309" s="193"/>
      <c r="M309" s="198"/>
      <c r="N309" s="199"/>
      <c r="O309" s="199"/>
      <c r="P309" s="199"/>
      <c r="Q309" s="199"/>
      <c r="R309" s="199"/>
      <c r="S309" s="199"/>
      <c r="T309" s="20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4" t="s">
        <v>166</v>
      </c>
      <c r="AU309" s="194" t="s">
        <v>82</v>
      </c>
      <c r="AV309" s="14" t="s">
        <v>82</v>
      </c>
      <c r="AW309" s="14" t="s">
        <v>34</v>
      </c>
      <c r="AX309" s="14" t="s">
        <v>72</v>
      </c>
      <c r="AY309" s="194" t="s">
        <v>154</v>
      </c>
    </row>
    <row r="310" s="14" customFormat="1">
      <c r="A310" s="14"/>
      <c r="B310" s="193"/>
      <c r="C310" s="14"/>
      <c r="D310" s="186" t="s">
        <v>166</v>
      </c>
      <c r="E310" s="194" t="s">
        <v>3</v>
      </c>
      <c r="F310" s="195" t="s">
        <v>1282</v>
      </c>
      <c r="G310" s="14"/>
      <c r="H310" s="196">
        <v>11.08</v>
      </c>
      <c r="I310" s="197"/>
      <c r="J310" s="14"/>
      <c r="K310" s="14"/>
      <c r="L310" s="193"/>
      <c r="M310" s="198"/>
      <c r="N310" s="199"/>
      <c r="O310" s="199"/>
      <c r="P310" s="199"/>
      <c r="Q310" s="199"/>
      <c r="R310" s="199"/>
      <c r="S310" s="199"/>
      <c r="T310" s="20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4" t="s">
        <v>166</v>
      </c>
      <c r="AU310" s="194" t="s">
        <v>82</v>
      </c>
      <c r="AV310" s="14" t="s">
        <v>82</v>
      </c>
      <c r="AW310" s="14" t="s">
        <v>34</v>
      </c>
      <c r="AX310" s="14" t="s">
        <v>72</v>
      </c>
      <c r="AY310" s="194" t="s">
        <v>154</v>
      </c>
    </row>
    <row r="311" s="14" customFormat="1">
      <c r="A311" s="14"/>
      <c r="B311" s="193"/>
      <c r="C311" s="14"/>
      <c r="D311" s="186" t="s">
        <v>166</v>
      </c>
      <c r="E311" s="194" t="s">
        <v>3</v>
      </c>
      <c r="F311" s="195" t="s">
        <v>3220</v>
      </c>
      <c r="G311" s="14"/>
      <c r="H311" s="196">
        <v>12.08</v>
      </c>
      <c r="I311" s="197"/>
      <c r="J311" s="14"/>
      <c r="K311" s="14"/>
      <c r="L311" s="193"/>
      <c r="M311" s="198"/>
      <c r="N311" s="199"/>
      <c r="O311" s="199"/>
      <c r="P311" s="199"/>
      <c r="Q311" s="199"/>
      <c r="R311" s="199"/>
      <c r="S311" s="199"/>
      <c r="T311" s="20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4" t="s">
        <v>166</v>
      </c>
      <c r="AU311" s="194" t="s">
        <v>82</v>
      </c>
      <c r="AV311" s="14" t="s">
        <v>82</v>
      </c>
      <c r="AW311" s="14" t="s">
        <v>34</v>
      </c>
      <c r="AX311" s="14" t="s">
        <v>72</v>
      </c>
      <c r="AY311" s="194" t="s">
        <v>154</v>
      </c>
    </row>
    <row r="312" s="14" customFormat="1">
      <c r="A312" s="14"/>
      <c r="B312" s="193"/>
      <c r="C312" s="14"/>
      <c r="D312" s="186" t="s">
        <v>166</v>
      </c>
      <c r="E312" s="194" t="s">
        <v>3</v>
      </c>
      <c r="F312" s="195" t="s">
        <v>3221</v>
      </c>
      <c r="G312" s="14"/>
      <c r="H312" s="196">
        <v>11.279999999999999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166</v>
      </c>
      <c r="AU312" s="194" t="s">
        <v>82</v>
      </c>
      <c r="AV312" s="14" t="s">
        <v>82</v>
      </c>
      <c r="AW312" s="14" t="s">
        <v>34</v>
      </c>
      <c r="AX312" s="14" t="s">
        <v>72</v>
      </c>
      <c r="AY312" s="194" t="s">
        <v>154</v>
      </c>
    </row>
    <row r="313" s="14" customFormat="1">
      <c r="A313" s="14"/>
      <c r="B313" s="193"/>
      <c r="C313" s="14"/>
      <c r="D313" s="186" t="s">
        <v>166</v>
      </c>
      <c r="E313" s="194" t="s">
        <v>3</v>
      </c>
      <c r="F313" s="195" t="s">
        <v>1281</v>
      </c>
      <c r="G313" s="14"/>
      <c r="H313" s="196">
        <v>8.0999999999999996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166</v>
      </c>
      <c r="AU313" s="194" t="s">
        <v>82</v>
      </c>
      <c r="AV313" s="14" t="s">
        <v>82</v>
      </c>
      <c r="AW313" s="14" t="s">
        <v>34</v>
      </c>
      <c r="AX313" s="14" t="s">
        <v>72</v>
      </c>
      <c r="AY313" s="194" t="s">
        <v>154</v>
      </c>
    </row>
    <row r="314" s="14" customFormat="1">
      <c r="A314" s="14"/>
      <c r="B314" s="193"/>
      <c r="C314" s="14"/>
      <c r="D314" s="186" t="s">
        <v>166</v>
      </c>
      <c r="E314" s="194" t="s">
        <v>3</v>
      </c>
      <c r="F314" s="195" t="s">
        <v>1279</v>
      </c>
      <c r="G314" s="14"/>
      <c r="H314" s="196">
        <v>20.699999999999999</v>
      </c>
      <c r="I314" s="197"/>
      <c r="J314" s="14"/>
      <c r="K314" s="14"/>
      <c r="L314" s="193"/>
      <c r="M314" s="198"/>
      <c r="N314" s="199"/>
      <c r="O314" s="199"/>
      <c r="P314" s="199"/>
      <c r="Q314" s="199"/>
      <c r="R314" s="199"/>
      <c r="S314" s="199"/>
      <c r="T314" s="20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4" t="s">
        <v>166</v>
      </c>
      <c r="AU314" s="194" t="s">
        <v>82</v>
      </c>
      <c r="AV314" s="14" t="s">
        <v>82</v>
      </c>
      <c r="AW314" s="14" t="s">
        <v>34</v>
      </c>
      <c r="AX314" s="14" t="s">
        <v>72</v>
      </c>
      <c r="AY314" s="194" t="s">
        <v>154</v>
      </c>
    </row>
    <row r="315" s="14" customFormat="1">
      <c r="A315" s="14"/>
      <c r="B315" s="193"/>
      <c r="C315" s="14"/>
      <c r="D315" s="186" t="s">
        <v>166</v>
      </c>
      <c r="E315" s="194" t="s">
        <v>3</v>
      </c>
      <c r="F315" s="195" t="s">
        <v>1280</v>
      </c>
      <c r="G315" s="14"/>
      <c r="H315" s="196">
        <v>10.800000000000001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166</v>
      </c>
      <c r="AU315" s="194" t="s">
        <v>82</v>
      </c>
      <c r="AV315" s="14" t="s">
        <v>82</v>
      </c>
      <c r="AW315" s="14" t="s">
        <v>34</v>
      </c>
      <c r="AX315" s="14" t="s">
        <v>72</v>
      </c>
      <c r="AY315" s="194" t="s">
        <v>154</v>
      </c>
    </row>
    <row r="316" s="14" customFormat="1">
      <c r="A316" s="14"/>
      <c r="B316" s="193"/>
      <c r="C316" s="14"/>
      <c r="D316" s="186" t="s">
        <v>166</v>
      </c>
      <c r="E316" s="194" t="s">
        <v>3</v>
      </c>
      <c r="F316" s="195" t="s">
        <v>1277</v>
      </c>
      <c r="G316" s="14"/>
      <c r="H316" s="196">
        <v>5.7800000000000002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166</v>
      </c>
      <c r="AU316" s="194" t="s">
        <v>82</v>
      </c>
      <c r="AV316" s="14" t="s">
        <v>82</v>
      </c>
      <c r="AW316" s="14" t="s">
        <v>34</v>
      </c>
      <c r="AX316" s="14" t="s">
        <v>72</v>
      </c>
      <c r="AY316" s="194" t="s">
        <v>154</v>
      </c>
    </row>
    <row r="317" s="16" customFormat="1">
      <c r="A317" s="16"/>
      <c r="B317" s="209"/>
      <c r="C317" s="16"/>
      <c r="D317" s="186" t="s">
        <v>166</v>
      </c>
      <c r="E317" s="210" t="s">
        <v>3</v>
      </c>
      <c r="F317" s="211" t="s">
        <v>234</v>
      </c>
      <c r="G317" s="16"/>
      <c r="H317" s="212">
        <v>166.15000000000001</v>
      </c>
      <c r="I317" s="213"/>
      <c r="J317" s="16"/>
      <c r="K317" s="16"/>
      <c r="L317" s="209"/>
      <c r="M317" s="214"/>
      <c r="N317" s="215"/>
      <c r="O317" s="215"/>
      <c r="P317" s="215"/>
      <c r="Q317" s="215"/>
      <c r="R317" s="215"/>
      <c r="S317" s="215"/>
      <c r="T317" s="2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10" t="s">
        <v>166</v>
      </c>
      <c r="AU317" s="210" t="s">
        <v>82</v>
      </c>
      <c r="AV317" s="16" t="s">
        <v>183</v>
      </c>
      <c r="AW317" s="16" t="s">
        <v>34</v>
      </c>
      <c r="AX317" s="16" t="s">
        <v>72</v>
      </c>
      <c r="AY317" s="210" t="s">
        <v>154</v>
      </c>
    </row>
    <row r="318" s="13" customFormat="1">
      <c r="A318" s="13"/>
      <c r="B318" s="185"/>
      <c r="C318" s="13"/>
      <c r="D318" s="186" t="s">
        <v>166</v>
      </c>
      <c r="E318" s="187" t="s">
        <v>3</v>
      </c>
      <c r="F318" s="188" t="s">
        <v>3190</v>
      </c>
      <c r="G318" s="13"/>
      <c r="H318" s="187" t="s">
        <v>3</v>
      </c>
      <c r="I318" s="189"/>
      <c r="J318" s="13"/>
      <c r="K318" s="13"/>
      <c r="L318" s="185"/>
      <c r="M318" s="190"/>
      <c r="N318" s="191"/>
      <c r="O318" s="191"/>
      <c r="P318" s="191"/>
      <c r="Q318" s="191"/>
      <c r="R318" s="191"/>
      <c r="S318" s="191"/>
      <c r="T318" s="19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166</v>
      </c>
      <c r="AU318" s="187" t="s">
        <v>82</v>
      </c>
      <c r="AV318" s="13" t="s">
        <v>80</v>
      </c>
      <c r="AW318" s="13" t="s">
        <v>34</v>
      </c>
      <c r="AX318" s="13" t="s">
        <v>72</v>
      </c>
      <c r="AY318" s="187" t="s">
        <v>154</v>
      </c>
    </row>
    <row r="319" s="14" customFormat="1">
      <c r="A319" s="14"/>
      <c r="B319" s="193"/>
      <c r="C319" s="14"/>
      <c r="D319" s="186" t="s">
        <v>166</v>
      </c>
      <c r="E319" s="194" t="s">
        <v>3</v>
      </c>
      <c r="F319" s="195" t="s">
        <v>3299</v>
      </c>
      <c r="G319" s="14"/>
      <c r="H319" s="196">
        <v>3.8999999999999999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166</v>
      </c>
      <c r="AU319" s="194" t="s">
        <v>82</v>
      </c>
      <c r="AV319" s="14" t="s">
        <v>82</v>
      </c>
      <c r="AW319" s="14" t="s">
        <v>34</v>
      </c>
      <c r="AX319" s="14" t="s">
        <v>72</v>
      </c>
      <c r="AY319" s="194" t="s">
        <v>154</v>
      </c>
    </row>
    <row r="320" s="14" customFormat="1">
      <c r="A320" s="14"/>
      <c r="B320" s="193"/>
      <c r="C320" s="14"/>
      <c r="D320" s="186" t="s">
        <v>166</v>
      </c>
      <c r="E320" s="194" t="s">
        <v>3</v>
      </c>
      <c r="F320" s="195" t="s">
        <v>3300</v>
      </c>
      <c r="G320" s="14"/>
      <c r="H320" s="196">
        <v>1.8999999999999999</v>
      </c>
      <c r="I320" s="197"/>
      <c r="J320" s="14"/>
      <c r="K320" s="14"/>
      <c r="L320" s="193"/>
      <c r="M320" s="198"/>
      <c r="N320" s="199"/>
      <c r="O320" s="199"/>
      <c r="P320" s="199"/>
      <c r="Q320" s="199"/>
      <c r="R320" s="199"/>
      <c r="S320" s="199"/>
      <c r="T320" s="20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4" t="s">
        <v>166</v>
      </c>
      <c r="AU320" s="194" t="s">
        <v>82</v>
      </c>
      <c r="AV320" s="14" t="s">
        <v>82</v>
      </c>
      <c r="AW320" s="14" t="s">
        <v>34</v>
      </c>
      <c r="AX320" s="14" t="s">
        <v>72</v>
      </c>
      <c r="AY320" s="194" t="s">
        <v>154</v>
      </c>
    </row>
    <row r="321" s="14" customFormat="1">
      <c r="A321" s="14"/>
      <c r="B321" s="193"/>
      <c r="C321" s="14"/>
      <c r="D321" s="186" t="s">
        <v>166</v>
      </c>
      <c r="E321" s="194" t="s">
        <v>3</v>
      </c>
      <c r="F321" s="195" t="s">
        <v>3301</v>
      </c>
      <c r="G321" s="14"/>
      <c r="H321" s="196">
        <v>2.3999999999999999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166</v>
      </c>
      <c r="AU321" s="194" t="s">
        <v>82</v>
      </c>
      <c r="AV321" s="14" t="s">
        <v>82</v>
      </c>
      <c r="AW321" s="14" t="s">
        <v>34</v>
      </c>
      <c r="AX321" s="14" t="s">
        <v>72</v>
      </c>
      <c r="AY321" s="194" t="s">
        <v>154</v>
      </c>
    </row>
    <row r="322" s="14" customFormat="1">
      <c r="A322" s="14"/>
      <c r="B322" s="193"/>
      <c r="C322" s="14"/>
      <c r="D322" s="186" t="s">
        <v>166</v>
      </c>
      <c r="E322" s="194" t="s">
        <v>3</v>
      </c>
      <c r="F322" s="195" t="s">
        <v>3302</v>
      </c>
      <c r="G322" s="14"/>
      <c r="H322" s="196">
        <v>2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166</v>
      </c>
      <c r="AU322" s="194" t="s">
        <v>82</v>
      </c>
      <c r="AV322" s="14" t="s">
        <v>82</v>
      </c>
      <c r="AW322" s="14" t="s">
        <v>34</v>
      </c>
      <c r="AX322" s="14" t="s">
        <v>72</v>
      </c>
      <c r="AY322" s="194" t="s">
        <v>154</v>
      </c>
    </row>
    <row r="323" s="14" customFormat="1">
      <c r="A323" s="14"/>
      <c r="B323" s="193"/>
      <c r="C323" s="14"/>
      <c r="D323" s="186" t="s">
        <v>166</v>
      </c>
      <c r="E323" s="194" t="s">
        <v>3</v>
      </c>
      <c r="F323" s="195" t="s">
        <v>3303</v>
      </c>
      <c r="G323" s="14"/>
      <c r="H323" s="196">
        <v>2.7000000000000002</v>
      </c>
      <c r="I323" s="197"/>
      <c r="J323" s="14"/>
      <c r="K323" s="14"/>
      <c r="L323" s="193"/>
      <c r="M323" s="198"/>
      <c r="N323" s="199"/>
      <c r="O323" s="199"/>
      <c r="P323" s="199"/>
      <c r="Q323" s="199"/>
      <c r="R323" s="199"/>
      <c r="S323" s="199"/>
      <c r="T323" s="20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4" t="s">
        <v>166</v>
      </c>
      <c r="AU323" s="194" t="s">
        <v>82</v>
      </c>
      <c r="AV323" s="14" t="s">
        <v>82</v>
      </c>
      <c r="AW323" s="14" t="s">
        <v>34</v>
      </c>
      <c r="AX323" s="14" t="s">
        <v>72</v>
      </c>
      <c r="AY323" s="194" t="s">
        <v>154</v>
      </c>
    </row>
    <row r="324" s="14" customFormat="1">
      <c r="A324" s="14"/>
      <c r="B324" s="193"/>
      <c r="C324" s="14"/>
      <c r="D324" s="186" t="s">
        <v>166</v>
      </c>
      <c r="E324" s="194" t="s">
        <v>3</v>
      </c>
      <c r="F324" s="195" t="s">
        <v>3304</v>
      </c>
      <c r="G324" s="14"/>
      <c r="H324" s="196">
        <v>0.69999999999999996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166</v>
      </c>
      <c r="AU324" s="194" t="s">
        <v>82</v>
      </c>
      <c r="AV324" s="14" t="s">
        <v>82</v>
      </c>
      <c r="AW324" s="14" t="s">
        <v>34</v>
      </c>
      <c r="AX324" s="14" t="s">
        <v>72</v>
      </c>
      <c r="AY324" s="194" t="s">
        <v>154</v>
      </c>
    </row>
    <row r="325" s="14" customFormat="1">
      <c r="A325" s="14"/>
      <c r="B325" s="193"/>
      <c r="C325" s="14"/>
      <c r="D325" s="186" t="s">
        <v>166</v>
      </c>
      <c r="E325" s="194" t="s">
        <v>3</v>
      </c>
      <c r="F325" s="195" t="s">
        <v>3305</v>
      </c>
      <c r="G325" s="14"/>
      <c r="H325" s="196">
        <v>0.55000000000000004</v>
      </c>
      <c r="I325" s="197"/>
      <c r="J325" s="14"/>
      <c r="K325" s="14"/>
      <c r="L325" s="193"/>
      <c r="M325" s="198"/>
      <c r="N325" s="199"/>
      <c r="O325" s="199"/>
      <c r="P325" s="199"/>
      <c r="Q325" s="199"/>
      <c r="R325" s="199"/>
      <c r="S325" s="199"/>
      <c r="T325" s="20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4" t="s">
        <v>166</v>
      </c>
      <c r="AU325" s="194" t="s">
        <v>82</v>
      </c>
      <c r="AV325" s="14" t="s">
        <v>82</v>
      </c>
      <c r="AW325" s="14" t="s">
        <v>34</v>
      </c>
      <c r="AX325" s="14" t="s">
        <v>72</v>
      </c>
      <c r="AY325" s="194" t="s">
        <v>154</v>
      </c>
    </row>
    <row r="326" s="14" customFormat="1">
      <c r="A326" s="14"/>
      <c r="B326" s="193"/>
      <c r="C326" s="14"/>
      <c r="D326" s="186" t="s">
        <v>166</v>
      </c>
      <c r="E326" s="194" t="s">
        <v>3</v>
      </c>
      <c r="F326" s="195" t="s">
        <v>3306</v>
      </c>
      <c r="G326" s="14"/>
      <c r="H326" s="196">
        <v>3</v>
      </c>
      <c r="I326" s="197"/>
      <c r="J326" s="14"/>
      <c r="K326" s="14"/>
      <c r="L326" s="193"/>
      <c r="M326" s="198"/>
      <c r="N326" s="199"/>
      <c r="O326" s="199"/>
      <c r="P326" s="199"/>
      <c r="Q326" s="199"/>
      <c r="R326" s="199"/>
      <c r="S326" s="199"/>
      <c r="T326" s="20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4" t="s">
        <v>166</v>
      </c>
      <c r="AU326" s="194" t="s">
        <v>82</v>
      </c>
      <c r="AV326" s="14" t="s">
        <v>82</v>
      </c>
      <c r="AW326" s="14" t="s">
        <v>34</v>
      </c>
      <c r="AX326" s="14" t="s">
        <v>72</v>
      </c>
      <c r="AY326" s="194" t="s">
        <v>154</v>
      </c>
    </row>
    <row r="327" s="14" customFormat="1">
      <c r="A327" s="14"/>
      <c r="B327" s="193"/>
      <c r="C327" s="14"/>
      <c r="D327" s="186" t="s">
        <v>166</v>
      </c>
      <c r="E327" s="194" t="s">
        <v>3</v>
      </c>
      <c r="F327" s="195" t="s">
        <v>3307</v>
      </c>
      <c r="G327" s="14"/>
      <c r="H327" s="196">
        <v>3.3999999999999999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166</v>
      </c>
      <c r="AU327" s="194" t="s">
        <v>82</v>
      </c>
      <c r="AV327" s="14" t="s">
        <v>82</v>
      </c>
      <c r="AW327" s="14" t="s">
        <v>34</v>
      </c>
      <c r="AX327" s="14" t="s">
        <v>72</v>
      </c>
      <c r="AY327" s="194" t="s">
        <v>154</v>
      </c>
    </row>
    <row r="328" s="14" customFormat="1">
      <c r="A328" s="14"/>
      <c r="B328" s="193"/>
      <c r="C328" s="14"/>
      <c r="D328" s="186" t="s">
        <v>166</v>
      </c>
      <c r="E328" s="194" t="s">
        <v>3</v>
      </c>
      <c r="F328" s="195" t="s">
        <v>3308</v>
      </c>
      <c r="G328" s="14"/>
      <c r="H328" s="196">
        <v>2.6000000000000001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166</v>
      </c>
      <c r="AU328" s="194" t="s">
        <v>82</v>
      </c>
      <c r="AV328" s="14" t="s">
        <v>82</v>
      </c>
      <c r="AW328" s="14" t="s">
        <v>34</v>
      </c>
      <c r="AX328" s="14" t="s">
        <v>72</v>
      </c>
      <c r="AY328" s="194" t="s">
        <v>154</v>
      </c>
    </row>
    <row r="329" s="14" customFormat="1">
      <c r="A329" s="14"/>
      <c r="B329" s="193"/>
      <c r="C329" s="14"/>
      <c r="D329" s="186" t="s">
        <v>166</v>
      </c>
      <c r="E329" s="194" t="s">
        <v>3</v>
      </c>
      <c r="F329" s="195" t="s">
        <v>3309</v>
      </c>
      <c r="G329" s="14"/>
      <c r="H329" s="196">
        <v>1.8999999999999999</v>
      </c>
      <c r="I329" s="197"/>
      <c r="J329" s="14"/>
      <c r="K329" s="14"/>
      <c r="L329" s="193"/>
      <c r="M329" s="198"/>
      <c r="N329" s="199"/>
      <c r="O329" s="199"/>
      <c r="P329" s="199"/>
      <c r="Q329" s="199"/>
      <c r="R329" s="199"/>
      <c r="S329" s="199"/>
      <c r="T329" s="20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4" t="s">
        <v>166</v>
      </c>
      <c r="AU329" s="194" t="s">
        <v>82</v>
      </c>
      <c r="AV329" s="14" t="s">
        <v>82</v>
      </c>
      <c r="AW329" s="14" t="s">
        <v>34</v>
      </c>
      <c r="AX329" s="14" t="s">
        <v>72</v>
      </c>
      <c r="AY329" s="194" t="s">
        <v>154</v>
      </c>
    </row>
    <row r="330" s="14" customFormat="1">
      <c r="A330" s="14"/>
      <c r="B330" s="193"/>
      <c r="C330" s="14"/>
      <c r="D330" s="186" t="s">
        <v>166</v>
      </c>
      <c r="E330" s="194" t="s">
        <v>3</v>
      </c>
      <c r="F330" s="195" t="s">
        <v>3310</v>
      </c>
      <c r="G330" s="14"/>
      <c r="H330" s="196">
        <v>3.5</v>
      </c>
      <c r="I330" s="197"/>
      <c r="J330" s="14"/>
      <c r="K330" s="14"/>
      <c r="L330" s="193"/>
      <c r="M330" s="198"/>
      <c r="N330" s="199"/>
      <c r="O330" s="199"/>
      <c r="P330" s="199"/>
      <c r="Q330" s="199"/>
      <c r="R330" s="199"/>
      <c r="S330" s="199"/>
      <c r="T330" s="20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4" t="s">
        <v>166</v>
      </c>
      <c r="AU330" s="194" t="s">
        <v>82</v>
      </c>
      <c r="AV330" s="14" t="s">
        <v>82</v>
      </c>
      <c r="AW330" s="14" t="s">
        <v>34</v>
      </c>
      <c r="AX330" s="14" t="s">
        <v>72</v>
      </c>
      <c r="AY330" s="194" t="s">
        <v>154</v>
      </c>
    </row>
    <row r="331" s="14" customFormat="1">
      <c r="A331" s="14"/>
      <c r="B331" s="193"/>
      <c r="C331" s="14"/>
      <c r="D331" s="186" t="s">
        <v>166</v>
      </c>
      <c r="E331" s="194" t="s">
        <v>3</v>
      </c>
      <c r="F331" s="195" t="s">
        <v>3311</v>
      </c>
      <c r="G331" s="14"/>
      <c r="H331" s="196">
        <v>3.6000000000000001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166</v>
      </c>
      <c r="AU331" s="194" t="s">
        <v>82</v>
      </c>
      <c r="AV331" s="14" t="s">
        <v>82</v>
      </c>
      <c r="AW331" s="14" t="s">
        <v>34</v>
      </c>
      <c r="AX331" s="14" t="s">
        <v>72</v>
      </c>
      <c r="AY331" s="194" t="s">
        <v>154</v>
      </c>
    </row>
    <row r="332" s="14" customFormat="1">
      <c r="A332" s="14"/>
      <c r="B332" s="193"/>
      <c r="C332" s="14"/>
      <c r="D332" s="186" t="s">
        <v>166</v>
      </c>
      <c r="E332" s="194" t="s">
        <v>3</v>
      </c>
      <c r="F332" s="195" t="s">
        <v>3309</v>
      </c>
      <c r="G332" s="14"/>
      <c r="H332" s="196">
        <v>1.8999999999999999</v>
      </c>
      <c r="I332" s="197"/>
      <c r="J332" s="14"/>
      <c r="K332" s="14"/>
      <c r="L332" s="193"/>
      <c r="M332" s="198"/>
      <c r="N332" s="199"/>
      <c r="O332" s="199"/>
      <c r="P332" s="199"/>
      <c r="Q332" s="199"/>
      <c r="R332" s="199"/>
      <c r="S332" s="199"/>
      <c r="T332" s="20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4" t="s">
        <v>166</v>
      </c>
      <c r="AU332" s="194" t="s">
        <v>82</v>
      </c>
      <c r="AV332" s="14" t="s">
        <v>82</v>
      </c>
      <c r="AW332" s="14" t="s">
        <v>34</v>
      </c>
      <c r="AX332" s="14" t="s">
        <v>72</v>
      </c>
      <c r="AY332" s="194" t="s">
        <v>154</v>
      </c>
    </row>
    <row r="333" s="15" customFormat="1">
      <c r="A333" s="15"/>
      <c r="B333" s="201"/>
      <c r="C333" s="15"/>
      <c r="D333" s="186" t="s">
        <v>166</v>
      </c>
      <c r="E333" s="202" t="s">
        <v>3</v>
      </c>
      <c r="F333" s="203" t="s">
        <v>171</v>
      </c>
      <c r="G333" s="15"/>
      <c r="H333" s="204">
        <v>435.56999999999999</v>
      </c>
      <c r="I333" s="205"/>
      <c r="J333" s="15"/>
      <c r="K333" s="15"/>
      <c r="L333" s="201"/>
      <c r="M333" s="206"/>
      <c r="N333" s="207"/>
      <c r="O333" s="207"/>
      <c r="P333" s="207"/>
      <c r="Q333" s="207"/>
      <c r="R333" s="207"/>
      <c r="S333" s="207"/>
      <c r="T333" s="20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02" t="s">
        <v>166</v>
      </c>
      <c r="AU333" s="202" t="s">
        <v>82</v>
      </c>
      <c r="AV333" s="15" t="s">
        <v>162</v>
      </c>
      <c r="AW333" s="15" t="s">
        <v>34</v>
      </c>
      <c r="AX333" s="15" t="s">
        <v>80</v>
      </c>
      <c r="AY333" s="202" t="s">
        <v>154</v>
      </c>
    </row>
    <row r="334" s="2" customFormat="1" ht="24.15" customHeight="1">
      <c r="A334" s="40"/>
      <c r="B334" s="166"/>
      <c r="C334" s="222" t="s">
        <v>334</v>
      </c>
      <c r="D334" s="222" t="s">
        <v>817</v>
      </c>
      <c r="E334" s="223" t="s">
        <v>3312</v>
      </c>
      <c r="F334" s="224" t="s">
        <v>3313</v>
      </c>
      <c r="G334" s="225" t="s">
        <v>160</v>
      </c>
      <c r="H334" s="226">
        <v>145.31</v>
      </c>
      <c r="I334" s="227"/>
      <c r="J334" s="228">
        <f>ROUND(I334*H334,2)</f>
        <v>0</v>
      </c>
      <c r="K334" s="224" t="s">
        <v>161</v>
      </c>
      <c r="L334" s="229"/>
      <c r="M334" s="230" t="s">
        <v>3</v>
      </c>
      <c r="N334" s="231" t="s">
        <v>43</v>
      </c>
      <c r="O334" s="74"/>
      <c r="P334" s="176">
        <f>O334*H334</f>
        <v>0</v>
      </c>
      <c r="Q334" s="176">
        <v>0.00010000000000000001</v>
      </c>
      <c r="R334" s="176">
        <f>Q334*H334</f>
        <v>0.014531000000000001</v>
      </c>
      <c r="S334" s="176">
        <v>0</v>
      </c>
      <c r="T334" s="17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178" t="s">
        <v>3201</v>
      </c>
      <c r="AT334" s="178" t="s">
        <v>817</v>
      </c>
      <c r="AU334" s="178" t="s">
        <v>82</v>
      </c>
      <c r="AY334" s="21" t="s">
        <v>154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21" t="s">
        <v>80</v>
      </c>
      <c r="BK334" s="179">
        <f>ROUND(I334*H334,2)</f>
        <v>0</v>
      </c>
      <c r="BL334" s="21" t="s">
        <v>3201</v>
      </c>
      <c r="BM334" s="178" t="s">
        <v>3314</v>
      </c>
    </row>
    <row r="335" s="13" customFormat="1">
      <c r="A335" s="13"/>
      <c r="B335" s="185"/>
      <c r="C335" s="13"/>
      <c r="D335" s="186" t="s">
        <v>166</v>
      </c>
      <c r="E335" s="187" t="s">
        <v>3</v>
      </c>
      <c r="F335" s="188" t="s">
        <v>3190</v>
      </c>
      <c r="G335" s="13"/>
      <c r="H335" s="187" t="s">
        <v>3</v>
      </c>
      <c r="I335" s="189"/>
      <c r="J335" s="13"/>
      <c r="K335" s="13"/>
      <c r="L335" s="185"/>
      <c r="M335" s="190"/>
      <c r="N335" s="191"/>
      <c r="O335" s="191"/>
      <c r="P335" s="191"/>
      <c r="Q335" s="191"/>
      <c r="R335" s="191"/>
      <c r="S335" s="191"/>
      <c r="T335" s="19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166</v>
      </c>
      <c r="AU335" s="187" t="s">
        <v>82</v>
      </c>
      <c r="AV335" s="13" t="s">
        <v>80</v>
      </c>
      <c r="AW335" s="13" t="s">
        <v>34</v>
      </c>
      <c r="AX335" s="13" t="s">
        <v>72</v>
      </c>
      <c r="AY335" s="187" t="s">
        <v>154</v>
      </c>
    </row>
    <row r="336" s="14" customFormat="1">
      <c r="A336" s="14"/>
      <c r="B336" s="193"/>
      <c r="C336" s="14"/>
      <c r="D336" s="186" t="s">
        <v>166</v>
      </c>
      <c r="E336" s="194" t="s">
        <v>3</v>
      </c>
      <c r="F336" s="195" t="s">
        <v>3284</v>
      </c>
      <c r="G336" s="14"/>
      <c r="H336" s="196">
        <v>11.1</v>
      </c>
      <c r="I336" s="197"/>
      <c r="J336" s="14"/>
      <c r="K336" s="14"/>
      <c r="L336" s="193"/>
      <c r="M336" s="198"/>
      <c r="N336" s="199"/>
      <c r="O336" s="199"/>
      <c r="P336" s="199"/>
      <c r="Q336" s="199"/>
      <c r="R336" s="199"/>
      <c r="S336" s="199"/>
      <c r="T336" s="20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4" t="s">
        <v>166</v>
      </c>
      <c r="AU336" s="194" t="s">
        <v>82</v>
      </c>
      <c r="AV336" s="14" t="s">
        <v>82</v>
      </c>
      <c r="AW336" s="14" t="s">
        <v>34</v>
      </c>
      <c r="AX336" s="14" t="s">
        <v>72</v>
      </c>
      <c r="AY336" s="194" t="s">
        <v>154</v>
      </c>
    </row>
    <row r="337" s="14" customFormat="1">
      <c r="A337" s="14"/>
      <c r="B337" s="193"/>
      <c r="C337" s="14"/>
      <c r="D337" s="186" t="s">
        <v>166</v>
      </c>
      <c r="E337" s="194" t="s">
        <v>3</v>
      </c>
      <c r="F337" s="195" t="s">
        <v>3285</v>
      </c>
      <c r="G337" s="14"/>
      <c r="H337" s="196">
        <v>5.2400000000000002</v>
      </c>
      <c r="I337" s="197"/>
      <c r="J337" s="14"/>
      <c r="K337" s="14"/>
      <c r="L337" s="193"/>
      <c r="M337" s="198"/>
      <c r="N337" s="199"/>
      <c r="O337" s="199"/>
      <c r="P337" s="199"/>
      <c r="Q337" s="199"/>
      <c r="R337" s="199"/>
      <c r="S337" s="199"/>
      <c r="T337" s="20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4" t="s">
        <v>166</v>
      </c>
      <c r="AU337" s="194" t="s">
        <v>82</v>
      </c>
      <c r="AV337" s="14" t="s">
        <v>82</v>
      </c>
      <c r="AW337" s="14" t="s">
        <v>34</v>
      </c>
      <c r="AX337" s="14" t="s">
        <v>72</v>
      </c>
      <c r="AY337" s="194" t="s">
        <v>154</v>
      </c>
    </row>
    <row r="338" s="14" customFormat="1">
      <c r="A338" s="14"/>
      <c r="B338" s="193"/>
      <c r="C338" s="14"/>
      <c r="D338" s="186" t="s">
        <v>166</v>
      </c>
      <c r="E338" s="194" t="s">
        <v>3</v>
      </c>
      <c r="F338" s="195" t="s">
        <v>3286</v>
      </c>
      <c r="G338" s="14"/>
      <c r="H338" s="196">
        <v>3.2000000000000002</v>
      </c>
      <c r="I338" s="197"/>
      <c r="J338" s="14"/>
      <c r="K338" s="14"/>
      <c r="L338" s="193"/>
      <c r="M338" s="198"/>
      <c r="N338" s="199"/>
      <c r="O338" s="199"/>
      <c r="P338" s="199"/>
      <c r="Q338" s="199"/>
      <c r="R338" s="199"/>
      <c r="S338" s="199"/>
      <c r="T338" s="20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4" t="s">
        <v>166</v>
      </c>
      <c r="AU338" s="194" t="s">
        <v>82</v>
      </c>
      <c r="AV338" s="14" t="s">
        <v>82</v>
      </c>
      <c r="AW338" s="14" t="s">
        <v>34</v>
      </c>
      <c r="AX338" s="14" t="s">
        <v>72</v>
      </c>
      <c r="AY338" s="194" t="s">
        <v>154</v>
      </c>
    </row>
    <row r="339" s="14" customFormat="1">
      <c r="A339" s="14"/>
      <c r="B339" s="193"/>
      <c r="C339" s="14"/>
      <c r="D339" s="186" t="s">
        <v>166</v>
      </c>
      <c r="E339" s="194" t="s">
        <v>3</v>
      </c>
      <c r="F339" s="195" t="s">
        <v>3287</v>
      </c>
      <c r="G339" s="14"/>
      <c r="H339" s="196">
        <v>8</v>
      </c>
      <c r="I339" s="197"/>
      <c r="J339" s="14"/>
      <c r="K339" s="14"/>
      <c r="L339" s="193"/>
      <c r="M339" s="198"/>
      <c r="N339" s="199"/>
      <c r="O339" s="199"/>
      <c r="P339" s="199"/>
      <c r="Q339" s="199"/>
      <c r="R339" s="199"/>
      <c r="S339" s="199"/>
      <c r="T339" s="20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4" t="s">
        <v>166</v>
      </c>
      <c r="AU339" s="194" t="s">
        <v>82</v>
      </c>
      <c r="AV339" s="14" t="s">
        <v>82</v>
      </c>
      <c r="AW339" s="14" t="s">
        <v>34</v>
      </c>
      <c r="AX339" s="14" t="s">
        <v>72</v>
      </c>
      <c r="AY339" s="194" t="s">
        <v>154</v>
      </c>
    </row>
    <row r="340" s="14" customFormat="1">
      <c r="A340" s="14"/>
      <c r="B340" s="193"/>
      <c r="C340" s="14"/>
      <c r="D340" s="186" t="s">
        <v>166</v>
      </c>
      <c r="E340" s="194" t="s">
        <v>3</v>
      </c>
      <c r="F340" s="195" t="s">
        <v>3288</v>
      </c>
      <c r="G340" s="14"/>
      <c r="H340" s="196">
        <v>9</v>
      </c>
      <c r="I340" s="197"/>
      <c r="J340" s="14"/>
      <c r="K340" s="14"/>
      <c r="L340" s="193"/>
      <c r="M340" s="198"/>
      <c r="N340" s="199"/>
      <c r="O340" s="199"/>
      <c r="P340" s="199"/>
      <c r="Q340" s="199"/>
      <c r="R340" s="199"/>
      <c r="S340" s="199"/>
      <c r="T340" s="20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4" t="s">
        <v>166</v>
      </c>
      <c r="AU340" s="194" t="s">
        <v>82</v>
      </c>
      <c r="AV340" s="14" t="s">
        <v>82</v>
      </c>
      <c r="AW340" s="14" t="s">
        <v>34</v>
      </c>
      <c r="AX340" s="14" t="s">
        <v>72</v>
      </c>
      <c r="AY340" s="194" t="s">
        <v>154</v>
      </c>
    </row>
    <row r="341" s="14" customFormat="1">
      <c r="A341" s="14"/>
      <c r="B341" s="193"/>
      <c r="C341" s="14"/>
      <c r="D341" s="186" t="s">
        <v>166</v>
      </c>
      <c r="E341" s="194" t="s">
        <v>3</v>
      </c>
      <c r="F341" s="195" t="s">
        <v>3289</v>
      </c>
      <c r="G341" s="14"/>
      <c r="H341" s="196">
        <v>2.3999999999999999</v>
      </c>
      <c r="I341" s="197"/>
      <c r="J341" s="14"/>
      <c r="K341" s="14"/>
      <c r="L341" s="193"/>
      <c r="M341" s="198"/>
      <c r="N341" s="199"/>
      <c r="O341" s="199"/>
      <c r="P341" s="199"/>
      <c r="Q341" s="199"/>
      <c r="R341" s="199"/>
      <c r="S341" s="199"/>
      <c r="T341" s="20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4" t="s">
        <v>166</v>
      </c>
      <c r="AU341" s="194" t="s">
        <v>82</v>
      </c>
      <c r="AV341" s="14" t="s">
        <v>82</v>
      </c>
      <c r="AW341" s="14" t="s">
        <v>34</v>
      </c>
      <c r="AX341" s="14" t="s">
        <v>72</v>
      </c>
      <c r="AY341" s="194" t="s">
        <v>154</v>
      </c>
    </row>
    <row r="342" s="14" customFormat="1">
      <c r="A342" s="14"/>
      <c r="B342" s="193"/>
      <c r="C342" s="14"/>
      <c r="D342" s="186" t="s">
        <v>166</v>
      </c>
      <c r="E342" s="194" t="s">
        <v>3</v>
      </c>
      <c r="F342" s="195" t="s">
        <v>3290</v>
      </c>
      <c r="G342" s="14"/>
      <c r="H342" s="196">
        <v>1.8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166</v>
      </c>
      <c r="AU342" s="194" t="s">
        <v>82</v>
      </c>
      <c r="AV342" s="14" t="s">
        <v>82</v>
      </c>
      <c r="AW342" s="14" t="s">
        <v>34</v>
      </c>
      <c r="AX342" s="14" t="s">
        <v>72</v>
      </c>
      <c r="AY342" s="194" t="s">
        <v>154</v>
      </c>
    </row>
    <row r="343" s="14" customFormat="1">
      <c r="A343" s="14"/>
      <c r="B343" s="193"/>
      <c r="C343" s="14"/>
      <c r="D343" s="186" t="s">
        <v>166</v>
      </c>
      <c r="E343" s="194" t="s">
        <v>3</v>
      </c>
      <c r="F343" s="195" t="s">
        <v>3291</v>
      </c>
      <c r="G343" s="14"/>
      <c r="H343" s="196">
        <v>8.0800000000000001</v>
      </c>
      <c r="I343" s="197"/>
      <c r="J343" s="14"/>
      <c r="K343" s="14"/>
      <c r="L343" s="193"/>
      <c r="M343" s="198"/>
      <c r="N343" s="199"/>
      <c r="O343" s="199"/>
      <c r="P343" s="199"/>
      <c r="Q343" s="199"/>
      <c r="R343" s="199"/>
      <c r="S343" s="199"/>
      <c r="T343" s="20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4" t="s">
        <v>166</v>
      </c>
      <c r="AU343" s="194" t="s">
        <v>82</v>
      </c>
      <c r="AV343" s="14" t="s">
        <v>82</v>
      </c>
      <c r="AW343" s="14" t="s">
        <v>34</v>
      </c>
      <c r="AX343" s="14" t="s">
        <v>72</v>
      </c>
      <c r="AY343" s="194" t="s">
        <v>154</v>
      </c>
    </row>
    <row r="344" s="14" customFormat="1">
      <c r="A344" s="14"/>
      <c r="B344" s="193"/>
      <c r="C344" s="14"/>
      <c r="D344" s="186" t="s">
        <v>166</v>
      </c>
      <c r="E344" s="194" t="s">
        <v>3</v>
      </c>
      <c r="F344" s="195" t="s">
        <v>3292</v>
      </c>
      <c r="G344" s="14"/>
      <c r="H344" s="196">
        <v>8.6799999999999997</v>
      </c>
      <c r="I344" s="197"/>
      <c r="J344" s="14"/>
      <c r="K344" s="14"/>
      <c r="L344" s="193"/>
      <c r="M344" s="198"/>
      <c r="N344" s="199"/>
      <c r="O344" s="199"/>
      <c r="P344" s="199"/>
      <c r="Q344" s="199"/>
      <c r="R344" s="199"/>
      <c r="S344" s="199"/>
      <c r="T344" s="20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4" t="s">
        <v>166</v>
      </c>
      <c r="AU344" s="194" t="s">
        <v>82</v>
      </c>
      <c r="AV344" s="14" t="s">
        <v>82</v>
      </c>
      <c r="AW344" s="14" t="s">
        <v>34</v>
      </c>
      <c r="AX344" s="14" t="s">
        <v>72</v>
      </c>
      <c r="AY344" s="194" t="s">
        <v>154</v>
      </c>
    </row>
    <row r="345" s="14" customFormat="1">
      <c r="A345" s="14"/>
      <c r="B345" s="193"/>
      <c r="C345" s="14"/>
      <c r="D345" s="186" t="s">
        <v>166</v>
      </c>
      <c r="E345" s="194" t="s">
        <v>3</v>
      </c>
      <c r="F345" s="195" t="s">
        <v>3292</v>
      </c>
      <c r="G345" s="14"/>
      <c r="H345" s="196">
        <v>8.6799999999999997</v>
      </c>
      <c r="I345" s="197"/>
      <c r="J345" s="14"/>
      <c r="K345" s="14"/>
      <c r="L345" s="193"/>
      <c r="M345" s="198"/>
      <c r="N345" s="199"/>
      <c r="O345" s="199"/>
      <c r="P345" s="199"/>
      <c r="Q345" s="199"/>
      <c r="R345" s="199"/>
      <c r="S345" s="199"/>
      <c r="T345" s="20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4" t="s">
        <v>166</v>
      </c>
      <c r="AU345" s="194" t="s">
        <v>82</v>
      </c>
      <c r="AV345" s="14" t="s">
        <v>82</v>
      </c>
      <c r="AW345" s="14" t="s">
        <v>34</v>
      </c>
      <c r="AX345" s="14" t="s">
        <v>72</v>
      </c>
      <c r="AY345" s="194" t="s">
        <v>154</v>
      </c>
    </row>
    <row r="346" s="14" customFormat="1">
      <c r="A346" s="14"/>
      <c r="B346" s="193"/>
      <c r="C346" s="14"/>
      <c r="D346" s="186" t="s">
        <v>166</v>
      </c>
      <c r="E346" s="194" t="s">
        <v>3</v>
      </c>
      <c r="F346" s="195" t="s">
        <v>3293</v>
      </c>
      <c r="G346" s="14"/>
      <c r="H346" s="196">
        <v>6.2000000000000002</v>
      </c>
      <c r="I346" s="197"/>
      <c r="J346" s="14"/>
      <c r="K346" s="14"/>
      <c r="L346" s="193"/>
      <c r="M346" s="198"/>
      <c r="N346" s="199"/>
      <c r="O346" s="199"/>
      <c r="P346" s="199"/>
      <c r="Q346" s="199"/>
      <c r="R346" s="199"/>
      <c r="S346" s="199"/>
      <c r="T346" s="20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4" t="s">
        <v>166</v>
      </c>
      <c r="AU346" s="194" t="s">
        <v>82</v>
      </c>
      <c r="AV346" s="14" t="s">
        <v>82</v>
      </c>
      <c r="AW346" s="14" t="s">
        <v>34</v>
      </c>
      <c r="AX346" s="14" t="s">
        <v>72</v>
      </c>
      <c r="AY346" s="194" t="s">
        <v>154</v>
      </c>
    </row>
    <row r="347" s="14" customFormat="1">
      <c r="A347" s="14"/>
      <c r="B347" s="193"/>
      <c r="C347" s="14"/>
      <c r="D347" s="186" t="s">
        <v>166</v>
      </c>
      <c r="E347" s="194" t="s">
        <v>3</v>
      </c>
      <c r="F347" s="195" t="s">
        <v>3294</v>
      </c>
      <c r="G347" s="14"/>
      <c r="H347" s="196">
        <v>17.199999999999999</v>
      </c>
      <c r="I347" s="197"/>
      <c r="J347" s="14"/>
      <c r="K347" s="14"/>
      <c r="L347" s="193"/>
      <c r="M347" s="198"/>
      <c r="N347" s="199"/>
      <c r="O347" s="199"/>
      <c r="P347" s="199"/>
      <c r="Q347" s="199"/>
      <c r="R347" s="199"/>
      <c r="S347" s="199"/>
      <c r="T347" s="20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4" t="s">
        <v>166</v>
      </c>
      <c r="AU347" s="194" t="s">
        <v>82</v>
      </c>
      <c r="AV347" s="14" t="s">
        <v>82</v>
      </c>
      <c r="AW347" s="14" t="s">
        <v>34</v>
      </c>
      <c r="AX347" s="14" t="s">
        <v>72</v>
      </c>
      <c r="AY347" s="194" t="s">
        <v>154</v>
      </c>
    </row>
    <row r="348" s="14" customFormat="1">
      <c r="A348" s="14"/>
      <c r="B348" s="193"/>
      <c r="C348" s="14"/>
      <c r="D348" s="186" t="s">
        <v>166</v>
      </c>
      <c r="E348" s="194" t="s">
        <v>3</v>
      </c>
      <c r="F348" s="195" t="s">
        <v>3295</v>
      </c>
      <c r="G348" s="14"/>
      <c r="H348" s="196">
        <v>7.2000000000000002</v>
      </c>
      <c r="I348" s="197"/>
      <c r="J348" s="14"/>
      <c r="K348" s="14"/>
      <c r="L348" s="193"/>
      <c r="M348" s="198"/>
      <c r="N348" s="199"/>
      <c r="O348" s="199"/>
      <c r="P348" s="199"/>
      <c r="Q348" s="199"/>
      <c r="R348" s="199"/>
      <c r="S348" s="199"/>
      <c r="T348" s="20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4" t="s">
        <v>166</v>
      </c>
      <c r="AU348" s="194" t="s">
        <v>82</v>
      </c>
      <c r="AV348" s="14" t="s">
        <v>82</v>
      </c>
      <c r="AW348" s="14" t="s">
        <v>34</v>
      </c>
      <c r="AX348" s="14" t="s">
        <v>72</v>
      </c>
      <c r="AY348" s="194" t="s">
        <v>154</v>
      </c>
    </row>
    <row r="349" s="14" customFormat="1">
      <c r="A349" s="14"/>
      <c r="B349" s="193"/>
      <c r="C349" s="14"/>
      <c r="D349" s="186" t="s">
        <v>166</v>
      </c>
      <c r="E349" s="194" t="s">
        <v>3</v>
      </c>
      <c r="F349" s="195" t="s">
        <v>3296</v>
      </c>
      <c r="G349" s="14"/>
      <c r="H349" s="196">
        <v>3.8799999999999999</v>
      </c>
      <c r="I349" s="197"/>
      <c r="J349" s="14"/>
      <c r="K349" s="14"/>
      <c r="L349" s="193"/>
      <c r="M349" s="198"/>
      <c r="N349" s="199"/>
      <c r="O349" s="199"/>
      <c r="P349" s="199"/>
      <c r="Q349" s="199"/>
      <c r="R349" s="199"/>
      <c r="S349" s="199"/>
      <c r="T349" s="20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4" t="s">
        <v>166</v>
      </c>
      <c r="AU349" s="194" t="s">
        <v>82</v>
      </c>
      <c r="AV349" s="14" t="s">
        <v>82</v>
      </c>
      <c r="AW349" s="14" t="s">
        <v>34</v>
      </c>
      <c r="AX349" s="14" t="s">
        <v>72</v>
      </c>
      <c r="AY349" s="194" t="s">
        <v>154</v>
      </c>
    </row>
    <row r="350" s="16" customFormat="1">
      <c r="A350" s="16"/>
      <c r="B350" s="209"/>
      <c r="C350" s="16"/>
      <c r="D350" s="186" t="s">
        <v>166</v>
      </c>
      <c r="E350" s="210" t="s">
        <v>3</v>
      </c>
      <c r="F350" s="211" t="s">
        <v>234</v>
      </c>
      <c r="G350" s="16"/>
      <c r="H350" s="212">
        <v>100.66</v>
      </c>
      <c r="I350" s="213"/>
      <c r="J350" s="16"/>
      <c r="K350" s="16"/>
      <c r="L350" s="209"/>
      <c r="M350" s="214"/>
      <c r="N350" s="215"/>
      <c r="O350" s="215"/>
      <c r="P350" s="215"/>
      <c r="Q350" s="215"/>
      <c r="R350" s="215"/>
      <c r="S350" s="215"/>
      <c r="T350" s="2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10" t="s">
        <v>166</v>
      </c>
      <c r="AU350" s="210" t="s">
        <v>82</v>
      </c>
      <c r="AV350" s="16" t="s">
        <v>183</v>
      </c>
      <c r="AW350" s="16" t="s">
        <v>34</v>
      </c>
      <c r="AX350" s="16" t="s">
        <v>72</v>
      </c>
      <c r="AY350" s="210" t="s">
        <v>154</v>
      </c>
    </row>
    <row r="351" s="14" customFormat="1">
      <c r="A351" s="14"/>
      <c r="B351" s="193"/>
      <c r="C351" s="14"/>
      <c r="D351" s="186" t="s">
        <v>166</v>
      </c>
      <c r="E351" s="194" t="s">
        <v>3</v>
      </c>
      <c r="F351" s="195" t="s">
        <v>3297</v>
      </c>
      <c r="G351" s="14"/>
      <c r="H351" s="196">
        <v>17.039999999999999</v>
      </c>
      <c r="I351" s="197"/>
      <c r="J351" s="14"/>
      <c r="K351" s="14"/>
      <c r="L351" s="193"/>
      <c r="M351" s="198"/>
      <c r="N351" s="199"/>
      <c r="O351" s="199"/>
      <c r="P351" s="199"/>
      <c r="Q351" s="199"/>
      <c r="R351" s="199"/>
      <c r="S351" s="199"/>
      <c r="T351" s="20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4" t="s">
        <v>166</v>
      </c>
      <c r="AU351" s="194" t="s">
        <v>82</v>
      </c>
      <c r="AV351" s="14" t="s">
        <v>82</v>
      </c>
      <c r="AW351" s="14" t="s">
        <v>34</v>
      </c>
      <c r="AX351" s="14" t="s">
        <v>72</v>
      </c>
      <c r="AY351" s="194" t="s">
        <v>154</v>
      </c>
    </row>
    <row r="352" s="14" customFormat="1">
      <c r="A352" s="14"/>
      <c r="B352" s="193"/>
      <c r="C352" s="14"/>
      <c r="D352" s="186" t="s">
        <v>166</v>
      </c>
      <c r="E352" s="194" t="s">
        <v>3</v>
      </c>
      <c r="F352" s="195" t="s">
        <v>3298</v>
      </c>
      <c r="G352" s="14"/>
      <c r="H352" s="196">
        <v>14.4</v>
      </c>
      <c r="I352" s="197"/>
      <c r="J352" s="14"/>
      <c r="K352" s="14"/>
      <c r="L352" s="193"/>
      <c r="M352" s="198"/>
      <c r="N352" s="199"/>
      <c r="O352" s="199"/>
      <c r="P352" s="199"/>
      <c r="Q352" s="199"/>
      <c r="R352" s="199"/>
      <c r="S352" s="199"/>
      <c r="T352" s="20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4" t="s">
        <v>166</v>
      </c>
      <c r="AU352" s="194" t="s">
        <v>82</v>
      </c>
      <c r="AV352" s="14" t="s">
        <v>82</v>
      </c>
      <c r="AW352" s="14" t="s">
        <v>34</v>
      </c>
      <c r="AX352" s="14" t="s">
        <v>72</v>
      </c>
      <c r="AY352" s="194" t="s">
        <v>154</v>
      </c>
    </row>
    <row r="353" s="15" customFormat="1">
      <c r="A353" s="15"/>
      <c r="B353" s="201"/>
      <c r="C353" s="15"/>
      <c r="D353" s="186" t="s">
        <v>166</v>
      </c>
      <c r="E353" s="202" t="s">
        <v>3</v>
      </c>
      <c r="F353" s="203" t="s">
        <v>171</v>
      </c>
      <c r="G353" s="15"/>
      <c r="H353" s="204">
        <v>132.09999999999999</v>
      </c>
      <c r="I353" s="205"/>
      <c r="J353" s="15"/>
      <c r="K353" s="15"/>
      <c r="L353" s="201"/>
      <c r="M353" s="206"/>
      <c r="N353" s="207"/>
      <c r="O353" s="207"/>
      <c r="P353" s="207"/>
      <c r="Q353" s="207"/>
      <c r="R353" s="207"/>
      <c r="S353" s="207"/>
      <c r="T353" s="20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02" t="s">
        <v>166</v>
      </c>
      <c r="AU353" s="202" t="s">
        <v>82</v>
      </c>
      <c r="AV353" s="15" t="s">
        <v>162</v>
      </c>
      <c r="AW353" s="15" t="s">
        <v>34</v>
      </c>
      <c r="AX353" s="15" t="s">
        <v>80</v>
      </c>
      <c r="AY353" s="202" t="s">
        <v>154</v>
      </c>
    </row>
    <row r="354" s="14" customFormat="1">
      <c r="A354" s="14"/>
      <c r="B354" s="193"/>
      <c r="C354" s="14"/>
      <c r="D354" s="186" t="s">
        <v>166</v>
      </c>
      <c r="E354" s="14"/>
      <c r="F354" s="195" t="s">
        <v>3315</v>
      </c>
      <c r="G354" s="14"/>
      <c r="H354" s="196">
        <v>145.31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166</v>
      </c>
      <c r="AU354" s="194" t="s">
        <v>82</v>
      </c>
      <c r="AV354" s="14" t="s">
        <v>82</v>
      </c>
      <c r="AW354" s="14" t="s">
        <v>4</v>
      </c>
      <c r="AX354" s="14" t="s">
        <v>80</v>
      </c>
      <c r="AY354" s="194" t="s">
        <v>154</v>
      </c>
    </row>
    <row r="355" s="2" customFormat="1" ht="24.15" customHeight="1">
      <c r="A355" s="40"/>
      <c r="B355" s="166"/>
      <c r="C355" s="222" t="s">
        <v>361</v>
      </c>
      <c r="D355" s="222" t="s">
        <v>817</v>
      </c>
      <c r="E355" s="223" t="s">
        <v>3316</v>
      </c>
      <c r="F355" s="224" t="s">
        <v>3317</v>
      </c>
      <c r="G355" s="225" t="s">
        <v>160</v>
      </c>
      <c r="H355" s="226">
        <v>148.18100000000001</v>
      </c>
      <c r="I355" s="227"/>
      <c r="J355" s="228">
        <f>ROUND(I355*H355,2)</f>
        <v>0</v>
      </c>
      <c r="K355" s="224" t="s">
        <v>161</v>
      </c>
      <c r="L355" s="229"/>
      <c r="M355" s="230" t="s">
        <v>3</v>
      </c>
      <c r="N355" s="231" t="s">
        <v>43</v>
      </c>
      <c r="O355" s="74"/>
      <c r="P355" s="176">
        <f>O355*H355</f>
        <v>0</v>
      </c>
      <c r="Q355" s="176">
        <v>4.0000000000000003E-05</v>
      </c>
      <c r="R355" s="176">
        <f>Q355*H355</f>
        <v>0.0059272400000000012</v>
      </c>
      <c r="S355" s="176">
        <v>0</v>
      </c>
      <c r="T355" s="17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178" t="s">
        <v>214</v>
      </c>
      <c r="AT355" s="178" t="s">
        <v>817</v>
      </c>
      <c r="AU355" s="178" t="s">
        <v>82</v>
      </c>
      <c r="AY355" s="21" t="s">
        <v>154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21" t="s">
        <v>80</v>
      </c>
      <c r="BK355" s="179">
        <f>ROUND(I355*H355,2)</f>
        <v>0</v>
      </c>
      <c r="BL355" s="21" t="s">
        <v>162</v>
      </c>
      <c r="BM355" s="178" t="s">
        <v>3318</v>
      </c>
    </row>
    <row r="356" s="13" customFormat="1">
      <c r="A356" s="13"/>
      <c r="B356" s="185"/>
      <c r="C356" s="13"/>
      <c r="D356" s="186" t="s">
        <v>166</v>
      </c>
      <c r="E356" s="187" t="s">
        <v>3</v>
      </c>
      <c r="F356" s="188" t="s">
        <v>3190</v>
      </c>
      <c r="G356" s="13"/>
      <c r="H356" s="187" t="s">
        <v>3</v>
      </c>
      <c r="I356" s="189"/>
      <c r="J356" s="13"/>
      <c r="K356" s="13"/>
      <c r="L356" s="185"/>
      <c r="M356" s="190"/>
      <c r="N356" s="191"/>
      <c r="O356" s="191"/>
      <c r="P356" s="191"/>
      <c r="Q356" s="191"/>
      <c r="R356" s="191"/>
      <c r="S356" s="191"/>
      <c r="T356" s="19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166</v>
      </c>
      <c r="AU356" s="187" t="s">
        <v>82</v>
      </c>
      <c r="AV356" s="13" t="s">
        <v>80</v>
      </c>
      <c r="AW356" s="13" t="s">
        <v>34</v>
      </c>
      <c r="AX356" s="13" t="s">
        <v>72</v>
      </c>
      <c r="AY356" s="187" t="s">
        <v>154</v>
      </c>
    </row>
    <row r="357" s="14" customFormat="1">
      <c r="A357" s="14"/>
      <c r="B357" s="193"/>
      <c r="C357" s="14"/>
      <c r="D357" s="186" t="s">
        <v>166</v>
      </c>
      <c r="E357" s="194" t="s">
        <v>3</v>
      </c>
      <c r="F357" s="195" t="s">
        <v>3217</v>
      </c>
      <c r="G357" s="14"/>
      <c r="H357" s="196">
        <v>15</v>
      </c>
      <c r="I357" s="197"/>
      <c r="J357" s="14"/>
      <c r="K357" s="14"/>
      <c r="L357" s="193"/>
      <c r="M357" s="198"/>
      <c r="N357" s="199"/>
      <c r="O357" s="199"/>
      <c r="P357" s="199"/>
      <c r="Q357" s="199"/>
      <c r="R357" s="199"/>
      <c r="S357" s="199"/>
      <c r="T357" s="20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4" t="s">
        <v>166</v>
      </c>
      <c r="AU357" s="194" t="s">
        <v>82</v>
      </c>
      <c r="AV357" s="14" t="s">
        <v>82</v>
      </c>
      <c r="AW357" s="14" t="s">
        <v>34</v>
      </c>
      <c r="AX357" s="14" t="s">
        <v>72</v>
      </c>
      <c r="AY357" s="194" t="s">
        <v>154</v>
      </c>
    </row>
    <row r="358" s="14" customFormat="1">
      <c r="A358" s="14"/>
      <c r="B358" s="193"/>
      <c r="C358" s="14"/>
      <c r="D358" s="186" t="s">
        <v>166</v>
      </c>
      <c r="E358" s="194" t="s">
        <v>3</v>
      </c>
      <c r="F358" s="195" t="s">
        <v>3218</v>
      </c>
      <c r="G358" s="14"/>
      <c r="H358" s="196">
        <v>7.1399999999999997</v>
      </c>
      <c r="I358" s="197"/>
      <c r="J358" s="14"/>
      <c r="K358" s="14"/>
      <c r="L358" s="193"/>
      <c r="M358" s="198"/>
      <c r="N358" s="199"/>
      <c r="O358" s="199"/>
      <c r="P358" s="199"/>
      <c r="Q358" s="199"/>
      <c r="R358" s="199"/>
      <c r="S358" s="199"/>
      <c r="T358" s="20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4" t="s">
        <v>166</v>
      </c>
      <c r="AU358" s="194" t="s">
        <v>82</v>
      </c>
      <c r="AV358" s="14" t="s">
        <v>82</v>
      </c>
      <c r="AW358" s="14" t="s">
        <v>34</v>
      </c>
      <c r="AX358" s="14" t="s">
        <v>72</v>
      </c>
      <c r="AY358" s="194" t="s">
        <v>154</v>
      </c>
    </row>
    <row r="359" s="14" customFormat="1">
      <c r="A359" s="14"/>
      <c r="B359" s="193"/>
      <c r="C359" s="14"/>
      <c r="D359" s="186" t="s">
        <v>166</v>
      </c>
      <c r="E359" s="194" t="s">
        <v>3</v>
      </c>
      <c r="F359" s="195" t="s">
        <v>1274</v>
      </c>
      <c r="G359" s="14"/>
      <c r="H359" s="196">
        <v>5.5999999999999996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166</v>
      </c>
      <c r="AU359" s="194" t="s">
        <v>82</v>
      </c>
      <c r="AV359" s="14" t="s">
        <v>82</v>
      </c>
      <c r="AW359" s="14" t="s">
        <v>34</v>
      </c>
      <c r="AX359" s="14" t="s">
        <v>72</v>
      </c>
      <c r="AY359" s="194" t="s">
        <v>154</v>
      </c>
    </row>
    <row r="360" s="14" customFormat="1">
      <c r="A360" s="14"/>
      <c r="B360" s="193"/>
      <c r="C360" s="14"/>
      <c r="D360" s="186" t="s">
        <v>166</v>
      </c>
      <c r="E360" s="194" t="s">
        <v>3</v>
      </c>
      <c r="F360" s="195" t="s">
        <v>3219</v>
      </c>
      <c r="G360" s="14"/>
      <c r="H360" s="196">
        <v>10</v>
      </c>
      <c r="I360" s="197"/>
      <c r="J360" s="14"/>
      <c r="K360" s="14"/>
      <c r="L360" s="193"/>
      <c r="M360" s="198"/>
      <c r="N360" s="199"/>
      <c r="O360" s="199"/>
      <c r="P360" s="199"/>
      <c r="Q360" s="199"/>
      <c r="R360" s="199"/>
      <c r="S360" s="199"/>
      <c r="T360" s="20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4" t="s">
        <v>166</v>
      </c>
      <c r="AU360" s="194" t="s">
        <v>82</v>
      </c>
      <c r="AV360" s="14" t="s">
        <v>82</v>
      </c>
      <c r="AW360" s="14" t="s">
        <v>34</v>
      </c>
      <c r="AX360" s="14" t="s">
        <v>72</v>
      </c>
      <c r="AY360" s="194" t="s">
        <v>154</v>
      </c>
    </row>
    <row r="361" s="14" customFormat="1">
      <c r="A361" s="14"/>
      <c r="B361" s="193"/>
      <c r="C361" s="14"/>
      <c r="D361" s="186" t="s">
        <v>166</v>
      </c>
      <c r="E361" s="194" t="s">
        <v>3</v>
      </c>
      <c r="F361" s="195" t="s">
        <v>1278</v>
      </c>
      <c r="G361" s="14"/>
      <c r="H361" s="196">
        <v>11.699999999999999</v>
      </c>
      <c r="I361" s="197"/>
      <c r="J361" s="14"/>
      <c r="K361" s="14"/>
      <c r="L361" s="193"/>
      <c r="M361" s="198"/>
      <c r="N361" s="199"/>
      <c r="O361" s="199"/>
      <c r="P361" s="199"/>
      <c r="Q361" s="199"/>
      <c r="R361" s="199"/>
      <c r="S361" s="199"/>
      <c r="T361" s="20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4" t="s">
        <v>166</v>
      </c>
      <c r="AU361" s="194" t="s">
        <v>82</v>
      </c>
      <c r="AV361" s="14" t="s">
        <v>82</v>
      </c>
      <c r="AW361" s="14" t="s">
        <v>34</v>
      </c>
      <c r="AX361" s="14" t="s">
        <v>72</v>
      </c>
      <c r="AY361" s="194" t="s">
        <v>154</v>
      </c>
    </row>
    <row r="362" s="14" customFormat="1">
      <c r="A362" s="14"/>
      <c r="B362" s="193"/>
      <c r="C362" s="14"/>
      <c r="D362" s="186" t="s">
        <v>166</v>
      </c>
      <c r="E362" s="194" t="s">
        <v>3</v>
      </c>
      <c r="F362" s="195" t="s">
        <v>1275</v>
      </c>
      <c r="G362" s="14"/>
      <c r="H362" s="196">
        <v>3.1000000000000001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166</v>
      </c>
      <c r="AU362" s="194" t="s">
        <v>82</v>
      </c>
      <c r="AV362" s="14" t="s">
        <v>82</v>
      </c>
      <c r="AW362" s="14" t="s">
        <v>34</v>
      </c>
      <c r="AX362" s="14" t="s">
        <v>72</v>
      </c>
      <c r="AY362" s="194" t="s">
        <v>154</v>
      </c>
    </row>
    <row r="363" s="14" customFormat="1">
      <c r="A363" s="14"/>
      <c r="B363" s="193"/>
      <c r="C363" s="14"/>
      <c r="D363" s="186" t="s">
        <v>166</v>
      </c>
      <c r="E363" s="194" t="s">
        <v>3</v>
      </c>
      <c r="F363" s="195" t="s">
        <v>1276</v>
      </c>
      <c r="G363" s="14"/>
      <c r="H363" s="196">
        <v>2.3500000000000001</v>
      </c>
      <c r="I363" s="197"/>
      <c r="J363" s="14"/>
      <c r="K363" s="14"/>
      <c r="L363" s="193"/>
      <c r="M363" s="198"/>
      <c r="N363" s="199"/>
      <c r="O363" s="199"/>
      <c r="P363" s="199"/>
      <c r="Q363" s="199"/>
      <c r="R363" s="199"/>
      <c r="S363" s="199"/>
      <c r="T363" s="20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4" t="s">
        <v>166</v>
      </c>
      <c r="AU363" s="194" t="s">
        <v>82</v>
      </c>
      <c r="AV363" s="14" t="s">
        <v>82</v>
      </c>
      <c r="AW363" s="14" t="s">
        <v>34</v>
      </c>
      <c r="AX363" s="14" t="s">
        <v>72</v>
      </c>
      <c r="AY363" s="194" t="s">
        <v>154</v>
      </c>
    </row>
    <row r="364" s="14" customFormat="1">
      <c r="A364" s="14"/>
      <c r="B364" s="193"/>
      <c r="C364" s="14"/>
      <c r="D364" s="186" t="s">
        <v>166</v>
      </c>
      <c r="E364" s="194" t="s">
        <v>3</v>
      </c>
      <c r="F364" s="195" t="s">
        <v>1282</v>
      </c>
      <c r="G364" s="14"/>
      <c r="H364" s="196">
        <v>11.08</v>
      </c>
      <c r="I364" s="197"/>
      <c r="J364" s="14"/>
      <c r="K364" s="14"/>
      <c r="L364" s="193"/>
      <c r="M364" s="198"/>
      <c r="N364" s="199"/>
      <c r="O364" s="199"/>
      <c r="P364" s="199"/>
      <c r="Q364" s="199"/>
      <c r="R364" s="199"/>
      <c r="S364" s="199"/>
      <c r="T364" s="20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4" t="s">
        <v>166</v>
      </c>
      <c r="AU364" s="194" t="s">
        <v>82</v>
      </c>
      <c r="AV364" s="14" t="s">
        <v>82</v>
      </c>
      <c r="AW364" s="14" t="s">
        <v>34</v>
      </c>
      <c r="AX364" s="14" t="s">
        <v>72</v>
      </c>
      <c r="AY364" s="194" t="s">
        <v>154</v>
      </c>
    </row>
    <row r="365" s="14" customFormat="1">
      <c r="A365" s="14"/>
      <c r="B365" s="193"/>
      <c r="C365" s="14"/>
      <c r="D365" s="186" t="s">
        <v>166</v>
      </c>
      <c r="E365" s="194" t="s">
        <v>3</v>
      </c>
      <c r="F365" s="195" t="s">
        <v>3220</v>
      </c>
      <c r="G365" s="14"/>
      <c r="H365" s="196">
        <v>12.08</v>
      </c>
      <c r="I365" s="197"/>
      <c r="J365" s="14"/>
      <c r="K365" s="14"/>
      <c r="L365" s="193"/>
      <c r="M365" s="198"/>
      <c r="N365" s="199"/>
      <c r="O365" s="199"/>
      <c r="P365" s="199"/>
      <c r="Q365" s="199"/>
      <c r="R365" s="199"/>
      <c r="S365" s="199"/>
      <c r="T365" s="20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4" t="s">
        <v>166</v>
      </c>
      <c r="AU365" s="194" t="s">
        <v>82</v>
      </c>
      <c r="AV365" s="14" t="s">
        <v>82</v>
      </c>
      <c r="AW365" s="14" t="s">
        <v>34</v>
      </c>
      <c r="AX365" s="14" t="s">
        <v>72</v>
      </c>
      <c r="AY365" s="194" t="s">
        <v>154</v>
      </c>
    </row>
    <row r="366" s="14" customFormat="1">
      <c r="A366" s="14"/>
      <c r="B366" s="193"/>
      <c r="C366" s="14"/>
      <c r="D366" s="186" t="s">
        <v>166</v>
      </c>
      <c r="E366" s="194" t="s">
        <v>3</v>
      </c>
      <c r="F366" s="195" t="s">
        <v>3221</v>
      </c>
      <c r="G366" s="14"/>
      <c r="H366" s="196">
        <v>11.279999999999999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166</v>
      </c>
      <c r="AU366" s="194" t="s">
        <v>82</v>
      </c>
      <c r="AV366" s="14" t="s">
        <v>82</v>
      </c>
      <c r="AW366" s="14" t="s">
        <v>34</v>
      </c>
      <c r="AX366" s="14" t="s">
        <v>72</v>
      </c>
      <c r="AY366" s="194" t="s">
        <v>154</v>
      </c>
    </row>
    <row r="367" s="14" customFormat="1">
      <c r="A367" s="14"/>
      <c r="B367" s="193"/>
      <c r="C367" s="14"/>
      <c r="D367" s="186" t="s">
        <v>166</v>
      </c>
      <c r="E367" s="194" t="s">
        <v>3</v>
      </c>
      <c r="F367" s="195" t="s">
        <v>1281</v>
      </c>
      <c r="G367" s="14"/>
      <c r="H367" s="196">
        <v>8.0999999999999996</v>
      </c>
      <c r="I367" s="197"/>
      <c r="J367" s="14"/>
      <c r="K367" s="14"/>
      <c r="L367" s="193"/>
      <c r="M367" s="198"/>
      <c r="N367" s="199"/>
      <c r="O367" s="199"/>
      <c r="P367" s="199"/>
      <c r="Q367" s="199"/>
      <c r="R367" s="199"/>
      <c r="S367" s="199"/>
      <c r="T367" s="20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4" t="s">
        <v>166</v>
      </c>
      <c r="AU367" s="194" t="s">
        <v>82</v>
      </c>
      <c r="AV367" s="14" t="s">
        <v>82</v>
      </c>
      <c r="AW367" s="14" t="s">
        <v>34</v>
      </c>
      <c r="AX367" s="14" t="s">
        <v>72</v>
      </c>
      <c r="AY367" s="194" t="s">
        <v>154</v>
      </c>
    </row>
    <row r="368" s="14" customFormat="1">
      <c r="A368" s="14"/>
      <c r="B368" s="193"/>
      <c r="C368" s="14"/>
      <c r="D368" s="186" t="s">
        <v>166</v>
      </c>
      <c r="E368" s="194" t="s">
        <v>3</v>
      </c>
      <c r="F368" s="195" t="s">
        <v>1279</v>
      </c>
      <c r="G368" s="14"/>
      <c r="H368" s="196">
        <v>20.699999999999999</v>
      </c>
      <c r="I368" s="197"/>
      <c r="J368" s="14"/>
      <c r="K368" s="14"/>
      <c r="L368" s="193"/>
      <c r="M368" s="198"/>
      <c r="N368" s="199"/>
      <c r="O368" s="199"/>
      <c r="P368" s="199"/>
      <c r="Q368" s="199"/>
      <c r="R368" s="199"/>
      <c r="S368" s="199"/>
      <c r="T368" s="20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4" t="s">
        <v>166</v>
      </c>
      <c r="AU368" s="194" t="s">
        <v>82</v>
      </c>
      <c r="AV368" s="14" t="s">
        <v>82</v>
      </c>
      <c r="AW368" s="14" t="s">
        <v>34</v>
      </c>
      <c r="AX368" s="14" t="s">
        <v>72</v>
      </c>
      <c r="AY368" s="194" t="s">
        <v>154</v>
      </c>
    </row>
    <row r="369" s="14" customFormat="1">
      <c r="A369" s="14"/>
      <c r="B369" s="193"/>
      <c r="C369" s="14"/>
      <c r="D369" s="186" t="s">
        <v>166</v>
      </c>
      <c r="E369" s="194" t="s">
        <v>3</v>
      </c>
      <c r="F369" s="195" t="s">
        <v>1280</v>
      </c>
      <c r="G369" s="14"/>
      <c r="H369" s="196">
        <v>10.800000000000001</v>
      </c>
      <c r="I369" s="197"/>
      <c r="J369" s="14"/>
      <c r="K369" s="14"/>
      <c r="L369" s="193"/>
      <c r="M369" s="198"/>
      <c r="N369" s="199"/>
      <c r="O369" s="199"/>
      <c r="P369" s="199"/>
      <c r="Q369" s="199"/>
      <c r="R369" s="199"/>
      <c r="S369" s="199"/>
      <c r="T369" s="20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4" t="s">
        <v>166</v>
      </c>
      <c r="AU369" s="194" t="s">
        <v>82</v>
      </c>
      <c r="AV369" s="14" t="s">
        <v>82</v>
      </c>
      <c r="AW369" s="14" t="s">
        <v>34</v>
      </c>
      <c r="AX369" s="14" t="s">
        <v>72</v>
      </c>
      <c r="AY369" s="194" t="s">
        <v>154</v>
      </c>
    </row>
    <row r="370" s="14" customFormat="1">
      <c r="A370" s="14"/>
      <c r="B370" s="193"/>
      <c r="C370" s="14"/>
      <c r="D370" s="186" t="s">
        <v>166</v>
      </c>
      <c r="E370" s="194" t="s">
        <v>3</v>
      </c>
      <c r="F370" s="195" t="s">
        <v>1277</v>
      </c>
      <c r="G370" s="14"/>
      <c r="H370" s="196">
        <v>5.7800000000000002</v>
      </c>
      <c r="I370" s="197"/>
      <c r="J370" s="14"/>
      <c r="K370" s="14"/>
      <c r="L370" s="193"/>
      <c r="M370" s="198"/>
      <c r="N370" s="199"/>
      <c r="O370" s="199"/>
      <c r="P370" s="199"/>
      <c r="Q370" s="199"/>
      <c r="R370" s="199"/>
      <c r="S370" s="199"/>
      <c r="T370" s="20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4" t="s">
        <v>166</v>
      </c>
      <c r="AU370" s="194" t="s">
        <v>82</v>
      </c>
      <c r="AV370" s="14" t="s">
        <v>82</v>
      </c>
      <c r="AW370" s="14" t="s">
        <v>34</v>
      </c>
      <c r="AX370" s="14" t="s">
        <v>72</v>
      </c>
      <c r="AY370" s="194" t="s">
        <v>154</v>
      </c>
    </row>
    <row r="371" s="16" customFormat="1">
      <c r="A371" s="16"/>
      <c r="B371" s="209"/>
      <c r="C371" s="16"/>
      <c r="D371" s="186" t="s">
        <v>166</v>
      </c>
      <c r="E371" s="210" t="s">
        <v>3</v>
      </c>
      <c r="F371" s="211" t="s">
        <v>234</v>
      </c>
      <c r="G371" s="16"/>
      <c r="H371" s="212">
        <v>134.71000000000001</v>
      </c>
      <c r="I371" s="213"/>
      <c r="J371" s="16"/>
      <c r="K371" s="16"/>
      <c r="L371" s="209"/>
      <c r="M371" s="214"/>
      <c r="N371" s="215"/>
      <c r="O371" s="215"/>
      <c r="P371" s="215"/>
      <c r="Q371" s="215"/>
      <c r="R371" s="215"/>
      <c r="S371" s="215"/>
      <c r="T371" s="2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10" t="s">
        <v>166</v>
      </c>
      <c r="AU371" s="210" t="s">
        <v>82</v>
      </c>
      <c r="AV371" s="16" t="s">
        <v>183</v>
      </c>
      <c r="AW371" s="16" t="s">
        <v>34</v>
      </c>
      <c r="AX371" s="16" t="s">
        <v>72</v>
      </c>
      <c r="AY371" s="210" t="s">
        <v>154</v>
      </c>
    </row>
    <row r="372" s="15" customFormat="1">
      <c r="A372" s="15"/>
      <c r="B372" s="201"/>
      <c r="C372" s="15"/>
      <c r="D372" s="186" t="s">
        <v>166</v>
      </c>
      <c r="E372" s="202" t="s">
        <v>3</v>
      </c>
      <c r="F372" s="203" t="s">
        <v>171</v>
      </c>
      <c r="G372" s="15"/>
      <c r="H372" s="204">
        <v>134.71000000000001</v>
      </c>
      <c r="I372" s="205"/>
      <c r="J372" s="15"/>
      <c r="K372" s="15"/>
      <c r="L372" s="201"/>
      <c r="M372" s="206"/>
      <c r="N372" s="207"/>
      <c r="O372" s="207"/>
      <c r="P372" s="207"/>
      <c r="Q372" s="207"/>
      <c r="R372" s="207"/>
      <c r="S372" s="207"/>
      <c r="T372" s="20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02" t="s">
        <v>166</v>
      </c>
      <c r="AU372" s="202" t="s">
        <v>82</v>
      </c>
      <c r="AV372" s="15" t="s">
        <v>162</v>
      </c>
      <c r="AW372" s="15" t="s">
        <v>34</v>
      </c>
      <c r="AX372" s="15" t="s">
        <v>80</v>
      </c>
      <c r="AY372" s="202" t="s">
        <v>154</v>
      </c>
    </row>
    <row r="373" s="14" customFormat="1">
      <c r="A373" s="14"/>
      <c r="B373" s="193"/>
      <c r="C373" s="14"/>
      <c r="D373" s="186" t="s">
        <v>166</v>
      </c>
      <c r="E373" s="14"/>
      <c r="F373" s="195" t="s">
        <v>3319</v>
      </c>
      <c r="G373" s="14"/>
      <c r="H373" s="196">
        <v>148.18100000000001</v>
      </c>
      <c r="I373" s="197"/>
      <c r="J373" s="14"/>
      <c r="K373" s="14"/>
      <c r="L373" s="193"/>
      <c r="M373" s="198"/>
      <c r="N373" s="199"/>
      <c r="O373" s="199"/>
      <c r="P373" s="199"/>
      <c r="Q373" s="199"/>
      <c r="R373" s="199"/>
      <c r="S373" s="199"/>
      <c r="T373" s="20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4" t="s">
        <v>166</v>
      </c>
      <c r="AU373" s="194" t="s">
        <v>82</v>
      </c>
      <c r="AV373" s="14" t="s">
        <v>82</v>
      </c>
      <c r="AW373" s="14" t="s">
        <v>4</v>
      </c>
      <c r="AX373" s="14" t="s">
        <v>80</v>
      </c>
      <c r="AY373" s="194" t="s">
        <v>154</v>
      </c>
    </row>
    <row r="374" s="2" customFormat="1" ht="24.15" customHeight="1">
      <c r="A374" s="40"/>
      <c r="B374" s="166"/>
      <c r="C374" s="222" t="s">
        <v>367</v>
      </c>
      <c r="D374" s="222" t="s">
        <v>817</v>
      </c>
      <c r="E374" s="223" t="s">
        <v>3320</v>
      </c>
      <c r="F374" s="224" t="s">
        <v>3321</v>
      </c>
      <c r="G374" s="225" t="s">
        <v>160</v>
      </c>
      <c r="H374" s="226">
        <v>37.454999999999998</v>
      </c>
      <c r="I374" s="227"/>
      <c r="J374" s="228">
        <f>ROUND(I374*H374,2)</f>
        <v>0</v>
      </c>
      <c r="K374" s="224" t="s">
        <v>161</v>
      </c>
      <c r="L374" s="229"/>
      <c r="M374" s="230" t="s">
        <v>3</v>
      </c>
      <c r="N374" s="231" t="s">
        <v>43</v>
      </c>
      <c r="O374" s="74"/>
      <c r="P374" s="176">
        <f>O374*H374</f>
        <v>0</v>
      </c>
      <c r="Q374" s="176">
        <v>0.00029999999999999997</v>
      </c>
      <c r="R374" s="176">
        <f>Q374*H374</f>
        <v>0.011236499999999998</v>
      </c>
      <c r="S374" s="176">
        <v>0</v>
      </c>
      <c r="T374" s="17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178" t="s">
        <v>214</v>
      </c>
      <c r="AT374" s="178" t="s">
        <v>817</v>
      </c>
      <c r="AU374" s="178" t="s">
        <v>82</v>
      </c>
      <c r="AY374" s="21" t="s">
        <v>154</v>
      </c>
      <c r="BE374" s="179">
        <f>IF(N374="základní",J374,0)</f>
        <v>0</v>
      </c>
      <c r="BF374" s="179">
        <f>IF(N374="snížená",J374,0)</f>
        <v>0</v>
      </c>
      <c r="BG374" s="179">
        <f>IF(N374="zákl. přenesená",J374,0)</f>
        <v>0</v>
      </c>
      <c r="BH374" s="179">
        <f>IF(N374="sníž. přenesená",J374,0)</f>
        <v>0</v>
      </c>
      <c r="BI374" s="179">
        <f>IF(N374="nulová",J374,0)</f>
        <v>0</v>
      </c>
      <c r="BJ374" s="21" t="s">
        <v>80</v>
      </c>
      <c r="BK374" s="179">
        <f>ROUND(I374*H374,2)</f>
        <v>0</v>
      </c>
      <c r="BL374" s="21" t="s">
        <v>162</v>
      </c>
      <c r="BM374" s="178" t="s">
        <v>3322</v>
      </c>
    </row>
    <row r="375" s="13" customFormat="1">
      <c r="A375" s="13"/>
      <c r="B375" s="185"/>
      <c r="C375" s="13"/>
      <c r="D375" s="186" t="s">
        <v>166</v>
      </c>
      <c r="E375" s="187" t="s">
        <v>3</v>
      </c>
      <c r="F375" s="188" t="s">
        <v>3190</v>
      </c>
      <c r="G375" s="13"/>
      <c r="H375" s="187" t="s">
        <v>3</v>
      </c>
      <c r="I375" s="189"/>
      <c r="J375" s="13"/>
      <c r="K375" s="13"/>
      <c r="L375" s="185"/>
      <c r="M375" s="190"/>
      <c r="N375" s="191"/>
      <c r="O375" s="191"/>
      <c r="P375" s="191"/>
      <c r="Q375" s="191"/>
      <c r="R375" s="191"/>
      <c r="S375" s="191"/>
      <c r="T375" s="19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166</v>
      </c>
      <c r="AU375" s="187" t="s">
        <v>82</v>
      </c>
      <c r="AV375" s="13" t="s">
        <v>80</v>
      </c>
      <c r="AW375" s="13" t="s">
        <v>34</v>
      </c>
      <c r="AX375" s="13" t="s">
        <v>72</v>
      </c>
      <c r="AY375" s="187" t="s">
        <v>154</v>
      </c>
    </row>
    <row r="376" s="14" customFormat="1">
      <c r="A376" s="14"/>
      <c r="B376" s="193"/>
      <c r="C376" s="14"/>
      <c r="D376" s="186" t="s">
        <v>166</v>
      </c>
      <c r="E376" s="194" t="s">
        <v>3</v>
      </c>
      <c r="F376" s="195" t="s">
        <v>3299</v>
      </c>
      <c r="G376" s="14"/>
      <c r="H376" s="196">
        <v>3.8999999999999999</v>
      </c>
      <c r="I376" s="197"/>
      <c r="J376" s="14"/>
      <c r="K376" s="14"/>
      <c r="L376" s="193"/>
      <c r="M376" s="198"/>
      <c r="N376" s="199"/>
      <c r="O376" s="199"/>
      <c r="P376" s="199"/>
      <c r="Q376" s="199"/>
      <c r="R376" s="199"/>
      <c r="S376" s="199"/>
      <c r="T376" s="20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4" t="s">
        <v>166</v>
      </c>
      <c r="AU376" s="194" t="s">
        <v>82</v>
      </c>
      <c r="AV376" s="14" t="s">
        <v>82</v>
      </c>
      <c r="AW376" s="14" t="s">
        <v>34</v>
      </c>
      <c r="AX376" s="14" t="s">
        <v>72</v>
      </c>
      <c r="AY376" s="194" t="s">
        <v>154</v>
      </c>
    </row>
    <row r="377" s="14" customFormat="1">
      <c r="A377" s="14"/>
      <c r="B377" s="193"/>
      <c r="C377" s="14"/>
      <c r="D377" s="186" t="s">
        <v>166</v>
      </c>
      <c r="E377" s="194" t="s">
        <v>3</v>
      </c>
      <c r="F377" s="195" t="s">
        <v>3300</v>
      </c>
      <c r="G377" s="14"/>
      <c r="H377" s="196">
        <v>1.8999999999999999</v>
      </c>
      <c r="I377" s="197"/>
      <c r="J377" s="14"/>
      <c r="K377" s="14"/>
      <c r="L377" s="193"/>
      <c r="M377" s="198"/>
      <c r="N377" s="199"/>
      <c r="O377" s="199"/>
      <c r="P377" s="199"/>
      <c r="Q377" s="199"/>
      <c r="R377" s="199"/>
      <c r="S377" s="199"/>
      <c r="T377" s="20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194" t="s">
        <v>166</v>
      </c>
      <c r="AU377" s="194" t="s">
        <v>82</v>
      </c>
      <c r="AV377" s="14" t="s">
        <v>82</v>
      </c>
      <c r="AW377" s="14" t="s">
        <v>34</v>
      </c>
      <c r="AX377" s="14" t="s">
        <v>72</v>
      </c>
      <c r="AY377" s="194" t="s">
        <v>154</v>
      </c>
    </row>
    <row r="378" s="14" customFormat="1">
      <c r="A378" s="14"/>
      <c r="B378" s="193"/>
      <c r="C378" s="14"/>
      <c r="D378" s="186" t="s">
        <v>166</v>
      </c>
      <c r="E378" s="194" t="s">
        <v>3</v>
      </c>
      <c r="F378" s="195" t="s">
        <v>3301</v>
      </c>
      <c r="G378" s="14"/>
      <c r="H378" s="196">
        <v>2.3999999999999999</v>
      </c>
      <c r="I378" s="197"/>
      <c r="J378" s="14"/>
      <c r="K378" s="14"/>
      <c r="L378" s="193"/>
      <c r="M378" s="198"/>
      <c r="N378" s="199"/>
      <c r="O378" s="199"/>
      <c r="P378" s="199"/>
      <c r="Q378" s="199"/>
      <c r="R378" s="199"/>
      <c r="S378" s="199"/>
      <c r="T378" s="20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4" t="s">
        <v>166</v>
      </c>
      <c r="AU378" s="194" t="s">
        <v>82</v>
      </c>
      <c r="AV378" s="14" t="s">
        <v>82</v>
      </c>
      <c r="AW378" s="14" t="s">
        <v>34</v>
      </c>
      <c r="AX378" s="14" t="s">
        <v>72</v>
      </c>
      <c r="AY378" s="194" t="s">
        <v>154</v>
      </c>
    </row>
    <row r="379" s="14" customFormat="1">
      <c r="A379" s="14"/>
      <c r="B379" s="193"/>
      <c r="C379" s="14"/>
      <c r="D379" s="186" t="s">
        <v>166</v>
      </c>
      <c r="E379" s="194" t="s">
        <v>3</v>
      </c>
      <c r="F379" s="195" t="s">
        <v>3302</v>
      </c>
      <c r="G379" s="14"/>
      <c r="H379" s="196">
        <v>2</v>
      </c>
      <c r="I379" s="197"/>
      <c r="J379" s="14"/>
      <c r="K379" s="14"/>
      <c r="L379" s="193"/>
      <c r="M379" s="198"/>
      <c r="N379" s="199"/>
      <c r="O379" s="199"/>
      <c r="P379" s="199"/>
      <c r="Q379" s="199"/>
      <c r="R379" s="199"/>
      <c r="S379" s="199"/>
      <c r="T379" s="20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4" t="s">
        <v>166</v>
      </c>
      <c r="AU379" s="194" t="s">
        <v>82</v>
      </c>
      <c r="AV379" s="14" t="s">
        <v>82</v>
      </c>
      <c r="AW379" s="14" t="s">
        <v>34</v>
      </c>
      <c r="AX379" s="14" t="s">
        <v>72</v>
      </c>
      <c r="AY379" s="194" t="s">
        <v>154</v>
      </c>
    </row>
    <row r="380" s="14" customFormat="1">
      <c r="A380" s="14"/>
      <c r="B380" s="193"/>
      <c r="C380" s="14"/>
      <c r="D380" s="186" t="s">
        <v>166</v>
      </c>
      <c r="E380" s="194" t="s">
        <v>3</v>
      </c>
      <c r="F380" s="195" t="s">
        <v>3303</v>
      </c>
      <c r="G380" s="14"/>
      <c r="H380" s="196">
        <v>2.7000000000000002</v>
      </c>
      <c r="I380" s="197"/>
      <c r="J380" s="14"/>
      <c r="K380" s="14"/>
      <c r="L380" s="193"/>
      <c r="M380" s="198"/>
      <c r="N380" s="199"/>
      <c r="O380" s="199"/>
      <c r="P380" s="199"/>
      <c r="Q380" s="199"/>
      <c r="R380" s="199"/>
      <c r="S380" s="199"/>
      <c r="T380" s="20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4" t="s">
        <v>166</v>
      </c>
      <c r="AU380" s="194" t="s">
        <v>82</v>
      </c>
      <c r="AV380" s="14" t="s">
        <v>82</v>
      </c>
      <c r="AW380" s="14" t="s">
        <v>34</v>
      </c>
      <c r="AX380" s="14" t="s">
        <v>72</v>
      </c>
      <c r="AY380" s="194" t="s">
        <v>154</v>
      </c>
    </row>
    <row r="381" s="14" customFormat="1">
      <c r="A381" s="14"/>
      <c r="B381" s="193"/>
      <c r="C381" s="14"/>
      <c r="D381" s="186" t="s">
        <v>166</v>
      </c>
      <c r="E381" s="194" t="s">
        <v>3</v>
      </c>
      <c r="F381" s="195" t="s">
        <v>3304</v>
      </c>
      <c r="G381" s="14"/>
      <c r="H381" s="196">
        <v>0.69999999999999996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166</v>
      </c>
      <c r="AU381" s="194" t="s">
        <v>82</v>
      </c>
      <c r="AV381" s="14" t="s">
        <v>82</v>
      </c>
      <c r="AW381" s="14" t="s">
        <v>34</v>
      </c>
      <c r="AX381" s="14" t="s">
        <v>72</v>
      </c>
      <c r="AY381" s="194" t="s">
        <v>154</v>
      </c>
    </row>
    <row r="382" s="14" customFormat="1">
      <c r="A382" s="14"/>
      <c r="B382" s="193"/>
      <c r="C382" s="14"/>
      <c r="D382" s="186" t="s">
        <v>166</v>
      </c>
      <c r="E382" s="194" t="s">
        <v>3</v>
      </c>
      <c r="F382" s="195" t="s">
        <v>3305</v>
      </c>
      <c r="G382" s="14"/>
      <c r="H382" s="196">
        <v>0.55000000000000004</v>
      </c>
      <c r="I382" s="197"/>
      <c r="J382" s="14"/>
      <c r="K382" s="14"/>
      <c r="L382" s="193"/>
      <c r="M382" s="198"/>
      <c r="N382" s="199"/>
      <c r="O382" s="199"/>
      <c r="P382" s="199"/>
      <c r="Q382" s="199"/>
      <c r="R382" s="199"/>
      <c r="S382" s="199"/>
      <c r="T382" s="20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4" t="s">
        <v>166</v>
      </c>
      <c r="AU382" s="194" t="s">
        <v>82</v>
      </c>
      <c r="AV382" s="14" t="s">
        <v>82</v>
      </c>
      <c r="AW382" s="14" t="s">
        <v>34</v>
      </c>
      <c r="AX382" s="14" t="s">
        <v>72</v>
      </c>
      <c r="AY382" s="194" t="s">
        <v>154</v>
      </c>
    </row>
    <row r="383" s="14" customFormat="1">
      <c r="A383" s="14"/>
      <c r="B383" s="193"/>
      <c r="C383" s="14"/>
      <c r="D383" s="186" t="s">
        <v>166</v>
      </c>
      <c r="E383" s="194" t="s">
        <v>3</v>
      </c>
      <c r="F383" s="195" t="s">
        <v>3306</v>
      </c>
      <c r="G383" s="14"/>
      <c r="H383" s="196">
        <v>3</v>
      </c>
      <c r="I383" s="197"/>
      <c r="J383" s="14"/>
      <c r="K383" s="14"/>
      <c r="L383" s="193"/>
      <c r="M383" s="198"/>
      <c r="N383" s="199"/>
      <c r="O383" s="199"/>
      <c r="P383" s="199"/>
      <c r="Q383" s="199"/>
      <c r="R383" s="199"/>
      <c r="S383" s="199"/>
      <c r="T383" s="20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4" t="s">
        <v>166</v>
      </c>
      <c r="AU383" s="194" t="s">
        <v>82</v>
      </c>
      <c r="AV383" s="14" t="s">
        <v>82</v>
      </c>
      <c r="AW383" s="14" t="s">
        <v>34</v>
      </c>
      <c r="AX383" s="14" t="s">
        <v>72</v>
      </c>
      <c r="AY383" s="194" t="s">
        <v>154</v>
      </c>
    </row>
    <row r="384" s="14" customFormat="1">
      <c r="A384" s="14"/>
      <c r="B384" s="193"/>
      <c r="C384" s="14"/>
      <c r="D384" s="186" t="s">
        <v>166</v>
      </c>
      <c r="E384" s="194" t="s">
        <v>3</v>
      </c>
      <c r="F384" s="195" t="s">
        <v>3307</v>
      </c>
      <c r="G384" s="14"/>
      <c r="H384" s="196">
        <v>3.3999999999999999</v>
      </c>
      <c r="I384" s="197"/>
      <c r="J384" s="14"/>
      <c r="K384" s="14"/>
      <c r="L384" s="193"/>
      <c r="M384" s="198"/>
      <c r="N384" s="199"/>
      <c r="O384" s="199"/>
      <c r="P384" s="199"/>
      <c r="Q384" s="199"/>
      <c r="R384" s="199"/>
      <c r="S384" s="199"/>
      <c r="T384" s="20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4" t="s">
        <v>166</v>
      </c>
      <c r="AU384" s="194" t="s">
        <v>82</v>
      </c>
      <c r="AV384" s="14" t="s">
        <v>82</v>
      </c>
      <c r="AW384" s="14" t="s">
        <v>34</v>
      </c>
      <c r="AX384" s="14" t="s">
        <v>72</v>
      </c>
      <c r="AY384" s="194" t="s">
        <v>154</v>
      </c>
    </row>
    <row r="385" s="14" customFormat="1">
      <c r="A385" s="14"/>
      <c r="B385" s="193"/>
      <c r="C385" s="14"/>
      <c r="D385" s="186" t="s">
        <v>166</v>
      </c>
      <c r="E385" s="194" t="s">
        <v>3</v>
      </c>
      <c r="F385" s="195" t="s">
        <v>3308</v>
      </c>
      <c r="G385" s="14"/>
      <c r="H385" s="196">
        <v>2.6000000000000001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166</v>
      </c>
      <c r="AU385" s="194" t="s">
        <v>82</v>
      </c>
      <c r="AV385" s="14" t="s">
        <v>82</v>
      </c>
      <c r="AW385" s="14" t="s">
        <v>34</v>
      </c>
      <c r="AX385" s="14" t="s">
        <v>72</v>
      </c>
      <c r="AY385" s="194" t="s">
        <v>154</v>
      </c>
    </row>
    <row r="386" s="14" customFormat="1">
      <c r="A386" s="14"/>
      <c r="B386" s="193"/>
      <c r="C386" s="14"/>
      <c r="D386" s="186" t="s">
        <v>166</v>
      </c>
      <c r="E386" s="194" t="s">
        <v>3</v>
      </c>
      <c r="F386" s="195" t="s">
        <v>3309</v>
      </c>
      <c r="G386" s="14"/>
      <c r="H386" s="196">
        <v>1.8999999999999999</v>
      </c>
      <c r="I386" s="197"/>
      <c r="J386" s="14"/>
      <c r="K386" s="14"/>
      <c r="L386" s="193"/>
      <c r="M386" s="198"/>
      <c r="N386" s="199"/>
      <c r="O386" s="199"/>
      <c r="P386" s="199"/>
      <c r="Q386" s="199"/>
      <c r="R386" s="199"/>
      <c r="S386" s="199"/>
      <c r="T386" s="20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4" t="s">
        <v>166</v>
      </c>
      <c r="AU386" s="194" t="s">
        <v>82</v>
      </c>
      <c r="AV386" s="14" t="s">
        <v>82</v>
      </c>
      <c r="AW386" s="14" t="s">
        <v>34</v>
      </c>
      <c r="AX386" s="14" t="s">
        <v>72</v>
      </c>
      <c r="AY386" s="194" t="s">
        <v>154</v>
      </c>
    </row>
    <row r="387" s="14" customFormat="1">
      <c r="A387" s="14"/>
      <c r="B387" s="193"/>
      <c r="C387" s="14"/>
      <c r="D387" s="186" t="s">
        <v>166</v>
      </c>
      <c r="E387" s="194" t="s">
        <v>3</v>
      </c>
      <c r="F387" s="195" t="s">
        <v>3310</v>
      </c>
      <c r="G387" s="14"/>
      <c r="H387" s="196">
        <v>3.5</v>
      </c>
      <c r="I387" s="197"/>
      <c r="J387" s="14"/>
      <c r="K387" s="14"/>
      <c r="L387" s="193"/>
      <c r="M387" s="198"/>
      <c r="N387" s="199"/>
      <c r="O387" s="199"/>
      <c r="P387" s="199"/>
      <c r="Q387" s="199"/>
      <c r="R387" s="199"/>
      <c r="S387" s="199"/>
      <c r="T387" s="20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4" t="s">
        <v>166</v>
      </c>
      <c r="AU387" s="194" t="s">
        <v>82</v>
      </c>
      <c r="AV387" s="14" t="s">
        <v>82</v>
      </c>
      <c r="AW387" s="14" t="s">
        <v>34</v>
      </c>
      <c r="AX387" s="14" t="s">
        <v>72</v>
      </c>
      <c r="AY387" s="194" t="s">
        <v>154</v>
      </c>
    </row>
    <row r="388" s="14" customFormat="1">
      <c r="A388" s="14"/>
      <c r="B388" s="193"/>
      <c r="C388" s="14"/>
      <c r="D388" s="186" t="s">
        <v>166</v>
      </c>
      <c r="E388" s="194" t="s">
        <v>3</v>
      </c>
      <c r="F388" s="195" t="s">
        <v>3311</v>
      </c>
      <c r="G388" s="14"/>
      <c r="H388" s="196">
        <v>3.6000000000000001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166</v>
      </c>
      <c r="AU388" s="194" t="s">
        <v>82</v>
      </c>
      <c r="AV388" s="14" t="s">
        <v>82</v>
      </c>
      <c r="AW388" s="14" t="s">
        <v>34</v>
      </c>
      <c r="AX388" s="14" t="s">
        <v>72</v>
      </c>
      <c r="AY388" s="194" t="s">
        <v>154</v>
      </c>
    </row>
    <row r="389" s="14" customFormat="1">
      <c r="A389" s="14"/>
      <c r="B389" s="193"/>
      <c r="C389" s="14"/>
      <c r="D389" s="186" t="s">
        <v>166</v>
      </c>
      <c r="E389" s="194" t="s">
        <v>3</v>
      </c>
      <c r="F389" s="195" t="s">
        <v>3309</v>
      </c>
      <c r="G389" s="14"/>
      <c r="H389" s="196">
        <v>1.8999999999999999</v>
      </c>
      <c r="I389" s="197"/>
      <c r="J389" s="14"/>
      <c r="K389" s="14"/>
      <c r="L389" s="193"/>
      <c r="M389" s="198"/>
      <c r="N389" s="199"/>
      <c r="O389" s="199"/>
      <c r="P389" s="199"/>
      <c r="Q389" s="199"/>
      <c r="R389" s="199"/>
      <c r="S389" s="199"/>
      <c r="T389" s="20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4" t="s">
        <v>166</v>
      </c>
      <c r="AU389" s="194" t="s">
        <v>82</v>
      </c>
      <c r="AV389" s="14" t="s">
        <v>82</v>
      </c>
      <c r="AW389" s="14" t="s">
        <v>34</v>
      </c>
      <c r="AX389" s="14" t="s">
        <v>72</v>
      </c>
      <c r="AY389" s="194" t="s">
        <v>154</v>
      </c>
    </row>
    <row r="390" s="15" customFormat="1">
      <c r="A390" s="15"/>
      <c r="B390" s="201"/>
      <c r="C390" s="15"/>
      <c r="D390" s="186" t="s">
        <v>166</v>
      </c>
      <c r="E390" s="202" t="s">
        <v>3</v>
      </c>
      <c r="F390" s="203" t="s">
        <v>171</v>
      </c>
      <c r="G390" s="15"/>
      <c r="H390" s="204">
        <v>34.049999999999997</v>
      </c>
      <c r="I390" s="205"/>
      <c r="J390" s="15"/>
      <c r="K390" s="15"/>
      <c r="L390" s="201"/>
      <c r="M390" s="206"/>
      <c r="N390" s="207"/>
      <c r="O390" s="207"/>
      <c r="P390" s="207"/>
      <c r="Q390" s="207"/>
      <c r="R390" s="207"/>
      <c r="S390" s="207"/>
      <c r="T390" s="20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02" t="s">
        <v>166</v>
      </c>
      <c r="AU390" s="202" t="s">
        <v>82</v>
      </c>
      <c r="AV390" s="15" t="s">
        <v>162</v>
      </c>
      <c r="AW390" s="15" t="s">
        <v>34</v>
      </c>
      <c r="AX390" s="15" t="s">
        <v>80</v>
      </c>
      <c r="AY390" s="202" t="s">
        <v>154</v>
      </c>
    </row>
    <row r="391" s="14" customFormat="1">
      <c r="A391" s="14"/>
      <c r="B391" s="193"/>
      <c r="C391" s="14"/>
      <c r="D391" s="186" t="s">
        <v>166</v>
      </c>
      <c r="E391" s="14"/>
      <c r="F391" s="195" t="s">
        <v>3323</v>
      </c>
      <c r="G391" s="14"/>
      <c r="H391" s="196">
        <v>37.454999999999998</v>
      </c>
      <c r="I391" s="197"/>
      <c r="J391" s="14"/>
      <c r="K391" s="14"/>
      <c r="L391" s="193"/>
      <c r="M391" s="198"/>
      <c r="N391" s="199"/>
      <c r="O391" s="199"/>
      <c r="P391" s="199"/>
      <c r="Q391" s="199"/>
      <c r="R391" s="199"/>
      <c r="S391" s="199"/>
      <c r="T391" s="20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4" t="s">
        <v>166</v>
      </c>
      <c r="AU391" s="194" t="s">
        <v>82</v>
      </c>
      <c r="AV391" s="14" t="s">
        <v>82</v>
      </c>
      <c r="AW391" s="14" t="s">
        <v>4</v>
      </c>
      <c r="AX391" s="14" t="s">
        <v>80</v>
      </c>
      <c r="AY391" s="194" t="s">
        <v>154</v>
      </c>
    </row>
    <row r="392" s="2" customFormat="1" ht="24.15" customHeight="1">
      <c r="A392" s="40"/>
      <c r="B392" s="166"/>
      <c r="C392" s="167" t="s">
        <v>8</v>
      </c>
      <c r="D392" s="167" t="s">
        <v>157</v>
      </c>
      <c r="E392" s="168" t="s">
        <v>3324</v>
      </c>
      <c r="F392" s="169" t="s">
        <v>3325</v>
      </c>
      <c r="G392" s="170" t="s">
        <v>160</v>
      </c>
      <c r="H392" s="171">
        <v>31.050000000000001</v>
      </c>
      <c r="I392" s="172"/>
      <c r="J392" s="173">
        <f>ROUND(I392*H392,2)</f>
        <v>0</v>
      </c>
      <c r="K392" s="169" t="s">
        <v>3</v>
      </c>
      <c r="L392" s="41"/>
      <c r="M392" s="174" t="s">
        <v>3</v>
      </c>
      <c r="N392" s="175" t="s">
        <v>43</v>
      </c>
      <c r="O392" s="74"/>
      <c r="P392" s="176">
        <f>O392*H392</f>
        <v>0</v>
      </c>
      <c r="Q392" s="176">
        <v>0</v>
      </c>
      <c r="R392" s="176">
        <f>Q392*H392</f>
        <v>0</v>
      </c>
      <c r="S392" s="176">
        <v>0</v>
      </c>
      <c r="T392" s="17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178" t="s">
        <v>162</v>
      </c>
      <c r="AT392" s="178" t="s">
        <v>157</v>
      </c>
      <c r="AU392" s="178" t="s">
        <v>82</v>
      </c>
      <c r="AY392" s="21" t="s">
        <v>154</v>
      </c>
      <c r="BE392" s="179">
        <f>IF(N392="základní",J392,0)</f>
        <v>0</v>
      </c>
      <c r="BF392" s="179">
        <f>IF(N392="snížená",J392,0)</f>
        <v>0</v>
      </c>
      <c r="BG392" s="179">
        <f>IF(N392="zákl. přenesená",J392,0)</f>
        <v>0</v>
      </c>
      <c r="BH392" s="179">
        <f>IF(N392="sníž. přenesená",J392,0)</f>
        <v>0</v>
      </c>
      <c r="BI392" s="179">
        <f>IF(N392="nulová",J392,0)</f>
        <v>0</v>
      </c>
      <c r="BJ392" s="21" t="s">
        <v>80</v>
      </c>
      <c r="BK392" s="179">
        <f>ROUND(I392*H392,2)</f>
        <v>0</v>
      </c>
      <c r="BL392" s="21" t="s">
        <v>162</v>
      </c>
      <c r="BM392" s="178" t="s">
        <v>3326</v>
      </c>
    </row>
    <row r="393" s="13" customFormat="1">
      <c r="A393" s="13"/>
      <c r="B393" s="185"/>
      <c r="C393" s="13"/>
      <c r="D393" s="186" t="s">
        <v>166</v>
      </c>
      <c r="E393" s="187" t="s">
        <v>3</v>
      </c>
      <c r="F393" s="188" t="s">
        <v>3223</v>
      </c>
      <c r="G393" s="13"/>
      <c r="H393" s="187" t="s">
        <v>3</v>
      </c>
      <c r="I393" s="189"/>
      <c r="J393" s="13"/>
      <c r="K393" s="13"/>
      <c r="L393" s="185"/>
      <c r="M393" s="190"/>
      <c r="N393" s="191"/>
      <c r="O393" s="191"/>
      <c r="P393" s="191"/>
      <c r="Q393" s="191"/>
      <c r="R393" s="191"/>
      <c r="S393" s="191"/>
      <c r="T393" s="19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166</v>
      </c>
      <c r="AU393" s="187" t="s">
        <v>82</v>
      </c>
      <c r="AV393" s="13" t="s">
        <v>80</v>
      </c>
      <c r="AW393" s="13" t="s">
        <v>34</v>
      </c>
      <c r="AX393" s="13" t="s">
        <v>72</v>
      </c>
      <c r="AY393" s="187" t="s">
        <v>154</v>
      </c>
    </row>
    <row r="394" s="14" customFormat="1">
      <c r="A394" s="14"/>
      <c r="B394" s="193"/>
      <c r="C394" s="14"/>
      <c r="D394" s="186" t="s">
        <v>166</v>
      </c>
      <c r="E394" s="194" t="s">
        <v>3</v>
      </c>
      <c r="F394" s="195" t="s">
        <v>1765</v>
      </c>
      <c r="G394" s="14"/>
      <c r="H394" s="196">
        <v>3.8999999999999999</v>
      </c>
      <c r="I394" s="197"/>
      <c r="J394" s="14"/>
      <c r="K394" s="14"/>
      <c r="L394" s="193"/>
      <c r="M394" s="198"/>
      <c r="N394" s="199"/>
      <c r="O394" s="199"/>
      <c r="P394" s="199"/>
      <c r="Q394" s="199"/>
      <c r="R394" s="199"/>
      <c r="S394" s="199"/>
      <c r="T394" s="20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4" t="s">
        <v>166</v>
      </c>
      <c r="AU394" s="194" t="s">
        <v>82</v>
      </c>
      <c r="AV394" s="14" t="s">
        <v>82</v>
      </c>
      <c r="AW394" s="14" t="s">
        <v>34</v>
      </c>
      <c r="AX394" s="14" t="s">
        <v>72</v>
      </c>
      <c r="AY394" s="194" t="s">
        <v>154</v>
      </c>
    </row>
    <row r="395" s="14" customFormat="1">
      <c r="A395" s="14"/>
      <c r="B395" s="193"/>
      <c r="C395" s="14"/>
      <c r="D395" s="186" t="s">
        <v>166</v>
      </c>
      <c r="E395" s="194" t="s">
        <v>3</v>
      </c>
      <c r="F395" s="195" t="s">
        <v>3224</v>
      </c>
      <c r="G395" s="14"/>
      <c r="H395" s="196">
        <v>2.3999999999999999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166</v>
      </c>
      <c r="AU395" s="194" t="s">
        <v>82</v>
      </c>
      <c r="AV395" s="14" t="s">
        <v>82</v>
      </c>
      <c r="AW395" s="14" t="s">
        <v>34</v>
      </c>
      <c r="AX395" s="14" t="s">
        <v>72</v>
      </c>
      <c r="AY395" s="194" t="s">
        <v>154</v>
      </c>
    </row>
    <row r="396" s="14" customFormat="1">
      <c r="A396" s="14"/>
      <c r="B396" s="193"/>
      <c r="C396" s="14"/>
      <c r="D396" s="186" t="s">
        <v>166</v>
      </c>
      <c r="E396" s="194" t="s">
        <v>3</v>
      </c>
      <c r="F396" s="195" t="s">
        <v>3225</v>
      </c>
      <c r="G396" s="14"/>
      <c r="H396" s="196">
        <v>0.90000000000000002</v>
      </c>
      <c r="I396" s="197"/>
      <c r="J396" s="14"/>
      <c r="K396" s="14"/>
      <c r="L396" s="193"/>
      <c r="M396" s="198"/>
      <c r="N396" s="199"/>
      <c r="O396" s="199"/>
      <c r="P396" s="199"/>
      <c r="Q396" s="199"/>
      <c r="R396" s="199"/>
      <c r="S396" s="199"/>
      <c r="T396" s="20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4" t="s">
        <v>166</v>
      </c>
      <c r="AU396" s="194" t="s">
        <v>82</v>
      </c>
      <c r="AV396" s="14" t="s">
        <v>82</v>
      </c>
      <c r="AW396" s="14" t="s">
        <v>34</v>
      </c>
      <c r="AX396" s="14" t="s">
        <v>72</v>
      </c>
      <c r="AY396" s="194" t="s">
        <v>154</v>
      </c>
    </row>
    <row r="397" s="14" customFormat="1">
      <c r="A397" s="14"/>
      <c r="B397" s="193"/>
      <c r="C397" s="14"/>
      <c r="D397" s="186" t="s">
        <v>166</v>
      </c>
      <c r="E397" s="194" t="s">
        <v>3</v>
      </c>
      <c r="F397" s="195" t="s">
        <v>3226</v>
      </c>
      <c r="G397" s="14"/>
      <c r="H397" s="196">
        <v>0.69999999999999996</v>
      </c>
      <c r="I397" s="197"/>
      <c r="J397" s="14"/>
      <c r="K397" s="14"/>
      <c r="L397" s="193"/>
      <c r="M397" s="198"/>
      <c r="N397" s="199"/>
      <c r="O397" s="199"/>
      <c r="P397" s="199"/>
      <c r="Q397" s="199"/>
      <c r="R397" s="199"/>
      <c r="S397" s="199"/>
      <c r="T397" s="20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4" t="s">
        <v>166</v>
      </c>
      <c r="AU397" s="194" t="s">
        <v>82</v>
      </c>
      <c r="AV397" s="14" t="s">
        <v>82</v>
      </c>
      <c r="AW397" s="14" t="s">
        <v>34</v>
      </c>
      <c r="AX397" s="14" t="s">
        <v>72</v>
      </c>
      <c r="AY397" s="194" t="s">
        <v>154</v>
      </c>
    </row>
    <row r="398" s="14" customFormat="1">
      <c r="A398" s="14"/>
      <c r="B398" s="193"/>
      <c r="C398" s="14"/>
      <c r="D398" s="186" t="s">
        <v>166</v>
      </c>
      <c r="E398" s="194" t="s">
        <v>3</v>
      </c>
      <c r="F398" s="195" t="s">
        <v>595</v>
      </c>
      <c r="G398" s="14"/>
      <c r="H398" s="196">
        <v>0.55000000000000004</v>
      </c>
      <c r="I398" s="197"/>
      <c r="J398" s="14"/>
      <c r="K398" s="14"/>
      <c r="L398" s="193"/>
      <c r="M398" s="198"/>
      <c r="N398" s="199"/>
      <c r="O398" s="199"/>
      <c r="P398" s="199"/>
      <c r="Q398" s="199"/>
      <c r="R398" s="199"/>
      <c r="S398" s="199"/>
      <c r="T398" s="20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4" t="s">
        <v>166</v>
      </c>
      <c r="AU398" s="194" t="s">
        <v>82</v>
      </c>
      <c r="AV398" s="14" t="s">
        <v>82</v>
      </c>
      <c r="AW398" s="14" t="s">
        <v>34</v>
      </c>
      <c r="AX398" s="14" t="s">
        <v>72</v>
      </c>
      <c r="AY398" s="194" t="s">
        <v>154</v>
      </c>
    </row>
    <row r="399" s="14" customFormat="1">
      <c r="A399" s="14"/>
      <c r="B399" s="193"/>
      <c r="C399" s="14"/>
      <c r="D399" s="186" t="s">
        <v>166</v>
      </c>
      <c r="E399" s="194" t="s">
        <v>3</v>
      </c>
      <c r="F399" s="195" t="s">
        <v>3227</v>
      </c>
      <c r="G399" s="14"/>
      <c r="H399" s="196">
        <v>2.7000000000000002</v>
      </c>
      <c r="I399" s="197"/>
      <c r="J399" s="14"/>
      <c r="K399" s="14"/>
      <c r="L399" s="193"/>
      <c r="M399" s="198"/>
      <c r="N399" s="199"/>
      <c r="O399" s="199"/>
      <c r="P399" s="199"/>
      <c r="Q399" s="199"/>
      <c r="R399" s="199"/>
      <c r="S399" s="199"/>
      <c r="T399" s="20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4" t="s">
        <v>166</v>
      </c>
      <c r="AU399" s="194" t="s">
        <v>82</v>
      </c>
      <c r="AV399" s="14" t="s">
        <v>82</v>
      </c>
      <c r="AW399" s="14" t="s">
        <v>34</v>
      </c>
      <c r="AX399" s="14" t="s">
        <v>72</v>
      </c>
      <c r="AY399" s="194" t="s">
        <v>154</v>
      </c>
    </row>
    <row r="400" s="14" customFormat="1">
      <c r="A400" s="14"/>
      <c r="B400" s="193"/>
      <c r="C400" s="14"/>
      <c r="D400" s="186" t="s">
        <v>166</v>
      </c>
      <c r="E400" s="194" t="s">
        <v>3</v>
      </c>
      <c r="F400" s="195" t="s">
        <v>1790</v>
      </c>
      <c r="G400" s="14"/>
      <c r="H400" s="196">
        <v>3</v>
      </c>
      <c r="I400" s="197"/>
      <c r="J400" s="14"/>
      <c r="K400" s="14"/>
      <c r="L400" s="193"/>
      <c r="M400" s="198"/>
      <c r="N400" s="199"/>
      <c r="O400" s="199"/>
      <c r="P400" s="199"/>
      <c r="Q400" s="199"/>
      <c r="R400" s="199"/>
      <c r="S400" s="199"/>
      <c r="T400" s="20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4" t="s">
        <v>166</v>
      </c>
      <c r="AU400" s="194" t="s">
        <v>82</v>
      </c>
      <c r="AV400" s="14" t="s">
        <v>82</v>
      </c>
      <c r="AW400" s="14" t="s">
        <v>34</v>
      </c>
      <c r="AX400" s="14" t="s">
        <v>72</v>
      </c>
      <c r="AY400" s="194" t="s">
        <v>154</v>
      </c>
    </row>
    <row r="401" s="14" customFormat="1">
      <c r="A401" s="14"/>
      <c r="B401" s="193"/>
      <c r="C401" s="14"/>
      <c r="D401" s="186" t="s">
        <v>166</v>
      </c>
      <c r="E401" s="194" t="s">
        <v>3</v>
      </c>
      <c r="F401" s="195" t="s">
        <v>597</v>
      </c>
      <c r="G401" s="14"/>
      <c r="H401" s="196">
        <v>3.3999999999999999</v>
      </c>
      <c r="I401" s="197"/>
      <c r="J401" s="14"/>
      <c r="K401" s="14"/>
      <c r="L401" s="193"/>
      <c r="M401" s="198"/>
      <c r="N401" s="199"/>
      <c r="O401" s="199"/>
      <c r="P401" s="199"/>
      <c r="Q401" s="199"/>
      <c r="R401" s="199"/>
      <c r="S401" s="199"/>
      <c r="T401" s="20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4" t="s">
        <v>166</v>
      </c>
      <c r="AU401" s="194" t="s">
        <v>82</v>
      </c>
      <c r="AV401" s="14" t="s">
        <v>82</v>
      </c>
      <c r="AW401" s="14" t="s">
        <v>34</v>
      </c>
      <c r="AX401" s="14" t="s">
        <v>72</v>
      </c>
      <c r="AY401" s="194" t="s">
        <v>154</v>
      </c>
    </row>
    <row r="402" s="14" customFormat="1">
      <c r="A402" s="14"/>
      <c r="B402" s="193"/>
      <c r="C402" s="14"/>
      <c r="D402" s="186" t="s">
        <v>166</v>
      </c>
      <c r="E402" s="194" t="s">
        <v>3</v>
      </c>
      <c r="F402" s="195" t="s">
        <v>598</v>
      </c>
      <c r="G402" s="14"/>
      <c r="H402" s="196">
        <v>2.6000000000000001</v>
      </c>
      <c r="I402" s="197"/>
      <c r="J402" s="14"/>
      <c r="K402" s="14"/>
      <c r="L402" s="193"/>
      <c r="M402" s="198"/>
      <c r="N402" s="199"/>
      <c r="O402" s="199"/>
      <c r="P402" s="199"/>
      <c r="Q402" s="199"/>
      <c r="R402" s="199"/>
      <c r="S402" s="199"/>
      <c r="T402" s="20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4" t="s">
        <v>166</v>
      </c>
      <c r="AU402" s="194" t="s">
        <v>82</v>
      </c>
      <c r="AV402" s="14" t="s">
        <v>82</v>
      </c>
      <c r="AW402" s="14" t="s">
        <v>34</v>
      </c>
      <c r="AX402" s="14" t="s">
        <v>72</v>
      </c>
      <c r="AY402" s="194" t="s">
        <v>154</v>
      </c>
    </row>
    <row r="403" s="14" customFormat="1">
      <c r="A403" s="14"/>
      <c r="B403" s="193"/>
      <c r="C403" s="14"/>
      <c r="D403" s="186" t="s">
        <v>166</v>
      </c>
      <c r="E403" s="194" t="s">
        <v>3</v>
      </c>
      <c r="F403" s="195" t="s">
        <v>3228</v>
      </c>
      <c r="G403" s="14"/>
      <c r="H403" s="196">
        <v>1.8999999999999999</v>
      </c>
      <c r="I403" s="197"/>
      <c r="J403" s="14"/>
      <c r="K403" s="14"/>
      <c r="L403" s="193"/>
      <c r="M403" s="198"/>
      <c r="N403" s="199"/>
      <c r="O403" s="199"/>
      <c r="P403" s="199"/>
      <c r="Q403" s="199"/>
      <c r="R403" s="199"/>
      <c r="S403" s="199"/>
      <c r="T403" s="20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4" t="s">
        <v>166</v>
      </c>
      <c r="AU403" s="194" t="s">
        <v>82</v>
      </c>
      <c r="AV403" s="14" t="s">
        <v>82</v>
      </c>
      <c r="AW403" s="14" t="s">
        <v>34</v>
      </c>
      <c r="AX403" s="14" t="s">
        <v>72</v>
      </c>
      <c r="AY403" s="194" t="s">
        <v>154</v>
      </c>
    </row>
    <row r="404" s="14" customFormat="1">
      <c r="A404" s="14"/>
      <c r="B404" s="193"/>
      <c r="C404" s="14"/>
      <c r="D404" s="186" t="s">
        <v>166</v>
      </c>
      <c r="E404" s="194" t="s">
        <v>3</v>
      </c>
      <c r="F404" s="195" t="s">
        <v>3229</v>
      </c>
      <c r="G404" s="14"/>
      <c r="H404" s="196">
        <v>3.5</v>
      </c>
      <c r="I404" s="197"/>
      <c r="J404" s="14"/>
      <c r="K404" s="14"/>
      <c r="L404" s="193"/>
      <c r="M404" s="198"/>
      <c r="N404" s="199"/>
      <c r="O404" s="199"/>
      <c r="P404" s="199"/>
      <c r="Q404" s="199"/>
      <c r="R404" s="199"/>
      <c r="S404" s="199"/>
      <c r="T404" s="20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4" t="s">
        <v>166</v>
      </c>
      <c r="AU404" s="194" t="s">
        <v>82</v>
      </c>
      <c r="AV404" s="14" t="s">
        <v>82</v>
      </c>
      <c r="AW404" s="14" t="s">
        <v>34</v>
      </c>
      <c r="AX404" s="14" t="s">
        <v>72</v>
      </c>
      <c r="AY404" s="194" t="s">
        <v>154</v>
      </c>
    </row>
    <row r="405" s="14" customFormat="1">
      <c r="A405" s="14"/>
      <c r="B405" s="193"/>
      <c r="C405" s="14"/>
      <c r="D405" s="186" t="s">
        <v>166</v>
      </c>
      <c r="E405" s="194" t="s">
        <v>3</v>
      </c>
      <c r="F405" s="195" t="s">
        <v>592</v>
      </c>
      <c r="G405" s="14"/>
      <c r="H405" s="196">
        <v>3.6000000000000001</v>
      </c>
      <c r="I405" s="197"/>
      <c r="J405" s="14"/>
      <c r="K405" s="14"/>
      <c r="L405" s="193"/>
      <c r="M405" s="198"/>
      <c r="N405" s="199"/>
      <c r="O405" s="199"/>
      <c r="P405" s="199"/>
      <c r="Q405" s="199"/>
      <c r="R405" s="199"/>
      <c r="S405" s="199"/>
      <c r="T405" s="20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4" t="s">
        <v>166</v>
      </c>
      <c r="AU405" s="194" t="s">
        <v>82</v>
      </c>
      <c r="AV405" s="14" t="s">
        <v>82</v>
      </c>
      <c r="AW405" s="14" t="s">
        <v>34</v>
      </c>
      <c r="AX405" s="14" t="s">
        <v>72</v>
      </c>
      <c r="AY405" s="194" t="s">
        <v>154</v>
      </c>
    </row>
    <row r="406" s="14" customFormat="1">
      <c r="A406" s="14"/>
      <c r="B406" s="193"/>
      <c r="C406" s="14"/>
      <c r="D406" s="186" t="s">
        <v>166</v>
      </c>
      <c r="E406" s="194" t="s">
        <v>3</v>
      </c>
      <c r="F406" s="195" t="s">
        <v>3228</v>
      </c>
      <c r="G406" s="14"/>
      <c r="H406" s="196">
        <v>1.8999999999999999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166</v>
      </c>
      <c r="AU406" s="194" t="s">
        <v>82</v>
      </c>
      <c r="AV406" s="14" t="s">
        <v>82</v>
      </c>
      <c r="AW406" s="14" t="s">
        <v>34</v>
      </c>
      <c r="AX406" s="14" t="s">
        <v>72</v>
      </c>
      <c r="AY406" s="194" t="s">
        <v>154</v>
      </c>
    </row>
    <row r="407" s="16" customFormat="1">
      <c r="A407" s="16"/>
      <c r="B407" s="209"/>
      <c r="C407" s="16"/>
      <c r="D407" s="186" t="s">
        <v>166</v>
      </c>
      <c r="E407" s="210" t="s">
        <v>3</v>
      </c>
      <c r="F407" s="211" t="s">
        <v>234</v>
      </c>
      <c r="G407" s="16"/>
      <c r="H407" s="212">
        <v>31.050000000000001</v>
      </c>
      <c r="I407" s="213"/>
      <c r="J407" s="16"/>
      <c r="K407" s="16"/>
      <c r="L407" s="209"/>
      <c r="M407" s="214"/>
      <c r="N407" s="215"/>
      <c r="O407" s="215"/>
      <c r="P407" s="215"/>
      <c r="Q407" s="215"/>
      <c r="R407" s="215"/>
      <c r="S407" s="215"/>
      <c r="T407" s="2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10" t="s">
        <v>166</v>
      </c>
      <c r="AU407" s="210" t="s">
        <v>82</v>
      </c>
      <c r="AV407" s="16" t="s">
        <v>183</v>
      </c>
      <c r="AW407" s="16" t="s">
        <v>34</v>
      </c>
      <c r="AX407" s="16" t="s">
        <v>72</v>
      </c>
      <c r="AY407" s="210" t="s">
        <v>154</v>
      </c>
    </row>
    <row r="408" s="15" customFormat="1">
      <c r="A408" s="15"/>
      <c r="B408" s="201"/>
      <c r="C408" s="15"/>
      <c r="D408" s="186" t="s">
        <v>166</v>
      </c>
      <c r="E408" s="202" t="s">
        <v>3</v>
      </c>
      <c r="F408" s="203" t="s">
        <v>171</v>
      </c>
      <c r="G408" s="15"/>
      <c r="H408" s="204">
        <v>31.050000000000001</v>
      </c>
      <c r="I408" s="205"/>
      <c r="J408" s="15"/>
      <c r="K408" s="15"/>
      <c r="L408" s="201"/>
      <c r="M408" s="206"/>
      <c r="N408" s="207"/>
      <c r="O408" s="207"/>
      <c r="P408" s="207"/>
      <c r="Q408" s="207"/>
      <c r="R408" s="207"/>
      <c r="S408" s="207"/>
      <c r="T408" s="20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02" t="s">
        <v>166</v>
      </c>
      <c r="AU408" s="202" t="s">
        <v>82</v>
      </c>
      <c r="AV408" s="15" t="s">
        <v>162</v>
      </c>
      <c r="AW408" s="15" t="s">
        <v>34</v>
      </c>
      <c r="AX408" s="15" t="s">
        <v>80</v>
      </c>
      <c r="AY408" s="202" t="s">
        <v>154</v>
      </c>
    </row>
    <row r="409" s="2" customFormat="1" ht="24.15" customHeight="1">
      <c r="A409" s="40"/>
      <c r="B409" s="166"/>
      <c r="C409" s="222" t="s">
        <v>415</v>
      </c>
      <c r="D409" s="222" t="s">
        <v>817</v>
      </c>
      <c r="E409" s="223" t="s">
        <v>3327</v>
      </c>
      <c r="F409" s="224" t="s">
        <v>3328</v>
      </c>
      <c r="G409" s="225" t="s">
        <v>160</v>
      </c>
      <c r="H409" s="226">
        <v>34.155000000000001</v>
      </c>
      <c r="I409" s="227"/>
      <c r="J409" s="228">
        <f>ROUND(I409*H409,2)</f>
        <v>0</v>
      </c>
      <c r="K409" s="224" t="s">
        <v>3</v>
      </c>
      <c r="L409" s="229"/>
      <c r="M409" s="230" t="s">
        <v>3</v>
      </c>
      <c r="N409" s="231" t="s">
        <v>43</v>
      </c>
      <c r="O409" s="74"/>
      <c r="P409" s="176">
        <f>O409*H409</f>
        <v>0</v>
      </c>
      <c r="Q409" s="176">
        <v>0.00020000000000000001</v>
      </c>
      <c r="R409" s="176">
        <f>Q409*H409</f>
        <v>0.0068310000000000003</v>
      </c>
      <c r="S409" s="176">
        <v>0</v>
      </c>
      <c r="T409" s="177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178" t="s">
        <v>214</v>
      </c>
      <c r="AT409" s="178" t="s">
        <v>817</v>
      </c>
      <c r="AU409" s="178" t="s">
        <v>82</v>
      </c>
      <c r="AY409" s="21" t="s">
        <v>154</v>
      </c>
      <c r="BE409" s="179">
        <f>IF(N409="základní",J409,0)</f>
        <v>0</v>
      </c>
      <c r="BF409" s="179">
        <f>IF(N409="snížená",J409,0)</f>
        <v>0</v>
      </c>
      <c r="BG409" s="179">
        <f>IF(N409="zákl. přenesená",J409,0)</f>
        <v>0</v>
      </c>
      <c r="BH409" s="179">
        <f>IF(N409="sníž. přenesená",J409,0)</f>
        <v>0</v>
      </c>
      <c r="BI409" s="179">
        <f>IF(N409="nulová",J409,0)</f>
        <v>0</v>
      </c>
      <c r="BJ409" s="21" t="s">
        <v>80</v>
      </c>
      <c r="BK409" s="179">
        <f>ROUND(I409*H409,2)</f>
        <v>0</v>
      </c>
      <c r="BL409" s="21" t="s">
        <v>162</v>
      </c>
      <c r="BM409" s="178" t="s">
        <v>3329</v>
      </c>
    </row>
    <row r="410" s="14" customFormat="1">
      <c r="A410" s="14"/>
      <c r="B410" s="193"/>
      <c r="C410" s="14"/>
      <c r="D410" s="186" t="s">
        <v>166</v>
      </c>
      <c r="E410" s="14"/>
      <c r="F410" s="195" t="s">
        <v>3330</v>
      </c>
      <c r="G410" s="14"/>
      <c r="H410" s="196">
        <v>34.155000000000001</v>
      </c>
      <c r="I410" s="197"/>
      <c r="J410" s="14"/>
      <c r="K410" s="14"/>
      <c r="L410" s="193"/>
      <c r="M410" s="198"/>
      <c r="N410" s="199"/>
      <c r="O410" s="199"/>
      <c r="P410" s="199"/>
      <c r="Q410" s="199"/>
      <c r="R410" s="199"/>
      <c r="S410" s="199"/>
      <c r="T410" s="20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4" t="s">
        <v>166</v>
      </c>
      <c r="AU410" s="194" t="s">
        <v>82</v>
      </c>
      <c r="AV410" s="14" t="s">
        <v>82</v>
      </c>
      <c r="AW410" s="14" t="s">
        <v>4</v>
      </c>
      <c r="AX410" s="14" t="s">
        <v>80</v>
      </c>
      <c r="AY410" s="194" t="s">
        <v>154</v>
      </c>
    </row>
    <row r="411" s="2" customFormat="1" ht="37.8" customHeight="1">
      <c r="A411" s="40"/>
      <c r="B411" s="166"/>
      <c r="C411" s="167" t="s">
        <v>432</v>
      </c>
      <c r="D411" s="167" t="s">
        <v>157</v>
      </c>
      <c r="E411" s="168" t="s">
        <v>3331</v>
      </c>
      <c r="F411" s="169" t="s">
        <v>3332</v>
      </c>
      <c r="G411" s="170" t="s">
        <v>186</v>
      </c>
      <c r="H411" s="171">
        <v>557.19600000000003</v>
      </c>
      <c r="I411" s="172"/>
      <c r="J411" s="173">
        <f>ROUND(I411*H411,2)</f>
        <v>0</v>
      </c>
      <c r="K411" s="169" t="s">
        <v>161</v>
      </c>
      <c r="L411" s="41"/>
      <c r="M411" s="174" t="s">
        <v>3</v>
      </c>
      <c r="N411" s="175" t="s">
        <v>43</v>
      </c>
      <c r="O411" s="74"/>
      <c r="P411" s="176">
        <f>O411*H411</f>
        <v>0</v>
      </c>
      <c r="Q411" s="176">
        <v>0.0028500000000000001</v>
      </c>
      <c r="R411" s="176">
        <f>Q411*H411</f>
        <v>1.5880086000000002</v>
      </c>
      <c r="S411" s="176">
        <v>0</v>
      </c>
      <c r="T411" s="177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178" t="s">
        <v>162</v>
      </c>
      <c r="AT411" s="178" t="s">
        <v>157</v>
      </c>
      <c r="AU411" s="178" t="s">
        <v>82</v>
      </c>
      <c r="AY411" s="21" t="s">
        <v>154</v>
      </c>
      <c r="BE411" s="179">
        <f>IF(N411="základní",J411,0)</f>
        <v>0</v>
      </c>
      <c r="BF411" s="179">
        <f>IF(N411="snížená",J411,0)</f>
        <v>0</v>
      </c>
      <c r="BG411" s="179">
        <f>IF(N411="zákl. přenesená",J411,0)</f>
        <v>0</v>
      </c>
      <c r="BH411" s="179">
        <f>IF(N411="sníž. přenesená",J411,0)</f>
        <v>0</v>
      </c>
      <c r="BI411" s="179">
        <f>IF(N411="nulová",J411,0)</f>
        <v>0</v>
      </c>
      <c r="BJ411" s="21" t="s">
        <v>80</v>
      </c>
      <c r="BK411" s="179">
        <f>ROUND(I411*H411,2)</f>
        <v>0</v>
      </c>
      <c r="BL411" s="21" t="s">
        <v>162</v>
      </c>
      <c r="BM411" s="178" t="s">
        <v>3333</v>
      </c>
    </row>
    <row r="412" s="2" customFormat="1">
      <c r="A412" s="40"/>
      <c r="B412" s="41"/>
      <c r="C412" s="40"/>
      <c r="D412" s="180" t="s">
        <v>164</v>
      </c>
      <c r="E412" s="40"/>
      <c r="F412" s="181" t="s">
        <v>3334</v>
      </c>
      <c r="G412" s="40"/>
      <c r="H412" s="40"/>
      <c r="I412" s="182"/>
      <c r="J412" s="40"/>
      <c r="K412" s="40"/>
      <c r="L412" s="41"/>
      <c r="M412" s="183"/>
      <c r="N412" s="184"/>
      <c r="O412" s="74"/>
      <c r="P412" s="74"/>
      <c r="Q412" s="74"/>
      <c r="R412" s="74"/>
      <c r="S412" s="74"/>
      <c r="T412" s="75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21" t="s">
        <v>164</v>
      </c>
      <c r="AU412" s="21" t="s">
        <v>82</v>
      </c>
    </row>
    <row r="413" s="14" customFormat="1">
      <c r="A413" s="14"/>
      <c r="B413" s="193"/>
      <c r="C413" s="14"/>
      <c r="D413" s="186" t="s">
        <v>166</v>
      </c>
      <c r="E413" s="194" t="s">
        <v>3</v>
      </c>
      <c r="F413" s="195" t="s">
        <v>3335</v>
      </c>
      <c r="G413" s="14"/>
      <c r="H413" s="196">
        <v>419.02499999999998</v>
      </c>
      <c r="I413" s="197"/>
      <c r="J413" s="14"/>
      <c r="K413" s="14"/>
      <c r="L413" s="193"/>
      <c r="M413" s="198"/>
      <c r="N413" s="199"/>
      <c r="O413" s="199"/>
      <c r="P413" s="199"/>
      <c r="Q413" s="199"/>
      <c r="R413" s="199"/>
      <c r="S413" s="199"/>
      <c r="T413" s="20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4" t="s">
        <v>166</v>
      </c>
      <c r="AU413" s="194" t="s">
        <v>82</v>
      </c>
      <c r="AV413" s="14" t="s">
        <v>82</v>
      </c>
      <c r="AW413" s="14" t="s">
        <v>34</v>
      </c>
      <c r="AX413" s="14" t="s">
        <v>72</v>
      </c>
      <c r="AY413" s="194" t="s">
        <v>154</v>
      </c>
    </row>
    <row r="414" s="14" customFormat="1">
      <c r="A414" s="14"/>
      <c r="B414" s="193"/>
      <c r="C414" s="14"/>
      <c r="D414" s="186" t="s">
        <v>166</v>
      </c>
      <c r="E414" s="194" t="s">
        <v>3</v>
      </c>
      <c r="F414" s="195" t="s">
        <v>1293</v>
      </c>
      <c r="G414" s="14"/>
      <c r="H414" s="196">
        <v>11.609999999999999</v>
      </c>
      <c r="I414" s="197"/>
      <c r="J414" s="14"/>
      <c r="K414" s="14"/>
      <c r="L414" s="193"/>
      <c r="M414" s="198"/>
      <c r="N414" s="199"/>
      <c r="O414" s="199"/>
      <c r="P414" s="199"/>
      <c r="Q414" s="199"/>
      <c r="R414" s="199"/>
      <c r="S414" s="199"/>
      <c r="T414" s="20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4" t="s">
        <v>166</v>
      </c>
      <c r="AU414" s="194" t="s">
        <v>82</v>
      </c>
      <c r="AV414" s="14" t="s">
        <v>82</v>
      </c>
      <c r="AW414" s="14" t="s">
        <v>34</v>
      </c>
      <c r="AX414" s="14" t="s">
        <v>72</v>
      </c>
      <c r="AY414" s="194" t="s">
        <v>154</v>
      </c>
    </row>
    <row r="415" s="14" customFormat="1">
      <c r="A415" s="14"/>
      <c r="B415" s="193"/>
      <c r="C415" s="14"/>
      <c r="D415" s="186" t="s">
        <v>166</v>
      </c>
      <c r="E415" s="194" t="s">
        <v>3</v>
      </c>
      <c r="F415" s="195" t="s">
        <v>3336</v>
      </c>
      <c r="G415" s="14"/>
      <c r="H415" s="196">
        <v>66.628</v>
      </c>
      <c r="I415" s="197"/>
      <c r="J415" s="14"/>
      <c r="K415" s="14"/>
      <c r="L415" s="193"/>
      <c r="M415" s="198"/>
      <c r="N415" s="199"/>
      <c r="O415" s="199"/>
      <c r="P415" s="199"/>
      <c r="Q415" s="199"/>
      <c r="R415" s="199"/>
      <c r="S415" s="199"/>
      <c r="T415" s="20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194" t="s">
        <v>166</v>
      </c>
      <c r="AU415" s="194" t="s">
        <v>82</v>
      </c>
      <c r="AV415" s="14" t="s">
        <v>82</v>
      </c>
      <c r="AW415" s="14" t="s">
        <v>34</v>
      </c>
      <c r="AX415" s="14" t="s">
        <v>72</v>
      </c>
      <c r="AY415" s="194" t="s">
        <v>154</v>
      </c>
    </row>
    <row r="416" s="14" customFormat="1">
      <c r="A416" s="14"/>
      <c r="B416" s="193"/>
      <c r="C416" s="14"/>
      <c r="D416" s="186" t="s">
        <v>166</v>
      </c>
      <c r="E416" s="194" t="s">
        <v>3</v>
      </c>
      <c r="F416" s="195" t="s">
        <v>3337</v>
      </c>
      <c r="G416" s="14"/>
      <c r="H416" s="196">
        <v>33.399999999999999</v>
      </c>
      <c r="I416" s="197"/>
      <c r="J416" s="14"/>
      <c r="K416" s="14"/>
      <c r="L416" s="193"/>
      <c r="M416" s="198"/>
      <c r="N416" s="199"/>
      <c r="O416" s="199"/>
      <c r="P416" s="199"/>
      <c r="Q416" s="199"/>
      <c r="R416" s="199"/>
      <c r="S416" s="199"/>
      <c r="T416" s="20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4" t="s">
        <v>166</v>
      </c>
      <c r="AU416" s="194" t="s">
        <v>82</v>
      </c>
      <c r="AV416" s="14" t="s">
        <v>82</v>
      </c>
      <c r="AW416" s="14" t="s">
        <v>34</v>
      </c>
      <c r="AX416" s="14" t="s">
        <v>72</v>
      </c>
      <c r="AY416" s="194" t="s">
        <v>154</v>
      </c>
    </row>
    <row r="417" s="15" customFormat="1">
      <c r="A417" s="15"/>
      <c r="B417" s="201"/>
      <c r="C417" s="15"/>
      <c r="D417" s="186" t="s">
        <v>166</v>
      </c>
      <c r="E417" s="202" t="s">
        <v>3</v>
      </c>
      <c r="F417" s="203" t="s">
        <v>171</v>
      </c>
      <c r="G417" s="15"/>
      <c r="H417" s="204">
        <v>530.66300000000001</v>
      </c>
      <c r="I417" s="205"/>
      <c r="J417" s="15"/>
      <c r="K417" s="15"/>
      <c r="L417" s="201"/>
      <c r="M417" s="206"/>
      <c r="N417" s="207"/>
      <c r="O417" s="207"/>
      <c r="P417" s="207"/>
      <c r="Q417" s="207"/>
      <c r="R417" s="207"/>
      <c r="S417" s="207"/>
      <c r="T417" s="20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02" t="s">
        <v>166</v>
      </c>
      <c r="AU417" s="202" t="s">
        <v>82</v>
      </c>
      <c r="AV417" s="15" t="s">
        <v>162</v>
      </c>
      <c r="AW417" s="15" t="s">
        <v>34</v>
      </c>
      <c r="AX417" s="15" t="s">
        <v>80</v>
      </c>
      <c r="AY417" s="202" t="s">
        <v>154</v>
      </c>
    </row>
    <row r="418" s="14" customFormat="1">
      <c r="A418" s="14"/>
      <c r="B418" s="193"/>
      <c r="C418" s="14"/>
      <c r="D418" s="186" t="s">
        <v>166</v>
      </c>
      <c r="E418" s="14"/>
      <c r="F418" s="195" t="s">
        <v>3338</v>
      </c>
      <c r="G418" s="14"/>
      <c r="H418" s="196">
        <v>557.19600000000003</v>
      </c>
      <c r="I418" s="197"/>
      <c r="J418" s="14"/>
      <c r="K418" s="14"/>
      <c r="L418" s="193"/>
      <c r="M418" s="198"/>
      <c r="N418" s="199"/>
      <c r="O418" s="199"/>
      <c r="P418" s="199"/>
      <c r="Q418" s="199"/>
      <c r="R418" s="199"/>
      <c r="S418" s="199"/>
      <c r="T418" s="20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4" t="s">
        <v>166</v>
      </c>
      <c r="AU418" s="194" t="s">
        <v>82</v>
      </c>
      <c r="AV418" s="14" t="s">
        <v>82</v>
      </c>
      <c r="AW418" s="14" t="s">
        <v>4</v>
      </c>
      <c r="AX418" s="14" t="s">
        <v>80</v>
      </c>
      <c r="AY418" s="194" t="s">
        <v>154</v>
      </c>
    </row>
    <row r="419" s="2" customFormat="1" ht="37.8" customHeight="1">
      <c r="A419" s="40"/>
      <c r="B419" s="166"/>
      <c r="C419" s="167" t="s">
        <v>438</v>
      </c>
      <c r="D419" s="167" t="s">
        <v>157</v>
      </c>
      <c r="E419" s="168" t="s">
        <v>3339</v>
      </c>
      <c r="F419" s="169" t="s">
        <v>3340</v>
      </c>
      <c r="G419" s="170" t="s">
        <v>186</v>
      </c>
      <c r="H419" s="171">
        <v>55.706000000000003</v>
      </c>
      <c r="I419" s="172"/>
      <c r="J419" s="173">
        <f>ROUND(I419*H419,2)</f>
        <v>0</v>
      </c>
      <c r="K419" s="169" t="s">
        <v>161</v>
      </c>
      <c r="L419" s="41"/>
      <c r="M419" s="174" t="s">
        <v>3</v>
      </c>
      <c r="N419" s="175" t="s">
        <v>43</v>
      </c>
      <c r="O419" s="74"/>
      <c r="P419" s="176">
        <f>O419*H419</f>
        <v>0</v>
      </c>
      <c r="Q419" s="176">
        <v>0.00038999999999999999</v>
      </c>
      <c r="R419" s="176">
        <f>Q419*H419</f>
        <v>0.021725339999999999</v>
      </c>
      <c r="S419" s="176">
        <v>1.0000000000000001E-05</v>
      </c>
      <c r="T419" s="177">
        <f>S419*H419</f>
        <v>0.00055706000000000006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178" t="s">
        <v>162</v>
      </c>
      <c r="AT419" s="178" t="s">
        <v>157</v>
      </c>
      <c r="AU419" s="178" t="s">
        <v>82</v>
      </c>
      <c r="AY419" s="21" t="s">
        <v>154</v>
      </c>
      <c r="BE419" s="179">
        <f>IF(N419="základní",J419,0)</f>
        <v>0</v>
      </c>
      <c r="BF419" s="179">
        <f>IF(N419="snížená",J419,0)</f>
        <v>0</v>
      </c>
      <c r="BG419" s="179">
        <f>IF(N419="zákl. přenesená",J419,0)</f>
        <v>0</v>
      </c>
      <c r="BH419" s="179">
        <f>IF(N419="sníž. přenesená",J419,0)</f>
        <v>0</v>
      </c>
      <c r="BI419" s="179">
        <f>IF(N419="nulová",J419,0)</f>
        <v>0</v>
      </c>
      <c r="BJ419" s="21" t="s">
        <v>80</v>
      </c>
      <c r="BK419" s="179">
        <f>ROUND(I419*H419,2)</f>
        <v>0</v>
      </c>
      <c r="BL419" s="21" t="s">
        <v>162</v>
      </c>
      <c r="BM419" s="178" t="s">
        <v>3341</v>
      </c>
    </row>
    <row r="420" s="2" customFormat="1">
      <c r="A420" s="40"/>
      <c r="B420" s="41"/>
      <c r="C420" s="40"/>
      <c r="D420" s="180" t="s">
        <v>164</v>
      </c>
      <c r="E420" s="40"/>
      <c r="F420" s="181" t="s">
        <v>3342</v>
      </c>
      <c r="G420" s="40"/>
      <c r="H420" s="40"/>
      <c r="I420" s="182"/>
      <c r="J420" s="40"/>
      <c r="K420" s="40"/>
      <c r="L420" s="41"/>
      <c r="M420" s="183"/>
      <c r="N420" s="184"/>
      <c r="O420" s="74"/>
      <c r="P420" s="74"/>
      <c r="Q420" s="74"/>
      <c r="R420" s="74"/>
      <c r="S420" s="74"/>
      <c r="T420" s="75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21" t="s">
        <v>164</v>
      </c>
      <c r="AU420" s="21" t="s">
        <v>82</v>
      </c>
    </row>
    <row r="421" s="13" customFormat="1">
      <c r="A421" s="13"/>
      <c r="B421" s="185"/>
      <c r="C421" s="13"/>
      <c r="D421" s="186" t="s">
        <v>166</v>
      </c>
      <c r="E421" s="187" t="s">
        <v>3</v>
      </c>
      <c r="F421" s="188" t="s">
        <v>3190</v>
      </c>
      <c r="G421" s="13"/>
      <c r="H421" s="187" t="s">
        <v>3</v>
      </c>
      <c r="I421" s="189"/>
      <c r="J421" s="13"/>
      <c r="K421" s="13"/>
      <c r="L421" s="185"/>
      <c r="M421" s="190"/>
      <c r="N421" s="191"/>
      <c r="O421" s="191"/>
      <c r="P421" s="191"/>
      <c r="Q421" s="191"/>
      <c r="R421" s="191"/>
      <c r="S421" s="191"/>
      <c r="T421" s="19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166</v>
      </c>
      <c r="AU421" s="187" t="s">
        <v>82</v>
      </c>
      <c r="AV421" s="13" t="s">
        <v>80</v>
      </c>
      <c r="AW421" s="13" t="s">
        <v>34</v>
      </c>
      <c r="AX421" s="13" t="s">
        <v>72</v>
      </c>
      <c r="AY421" s="187" t="s">
        <v>154</v>
      </c>
    </row>
    <row r="422" s="14" customFormat="1">
      <c r="A422" s="14"/>
      <c r="B422" s="193"/>
      <c r="C422" s="14"/>
      <c r="D422" s="186" t="s">
        <v>166</v>
      </c>
      <c r="E422" s="194" t="s">
        <v>3</v>
      </c>
      <c r="F422" s="195" t="s">
        <v>1815</v>
      </c>
      <c r="G422" s="14"/>
      <c r="H422" s="196">
        <v>7.2149999999999999</v>
      </c>
      <c r="I422" s="197"/>
      <c r="J422" s="14"/>
      <c r="K422" s="14"/>
      <c r="L422" s="193"/>
      <c r="M422" s="198"/>
      <c r="N422" s="199"/>
      <c r="O422" s="199"/>
      <c r="P422" s="199"/>
      <c r="Q422" s="199"/>
      <c r="R422" s="199"/>
      <c r="S422" s="199"/>
      <c r="T422" s="20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4" t="s">
        <v>166</v>
      </c>
      <c r="AU422" s="194" t="s">
        <v>82</v>
      </c>
      <c r="AV422" s="14" t="s">
        <v>82</v>
      </c>
      <c r="AW422" s="14" t="s">
        <v>34</v>
      </c>
      <c r="AX422" s="14" t="s">
        <v>72</v>
      </c>
      <c r="AY422" s="194" t="s">
        <v>154</v>
      </c>
    </row>
    <row r="423" s="14" customFormat="1">
      <c r="A423" s="14"/>
      <c r="B423" s="193"/>
      <c r="C423" s="14"/>
      <c r="D423" s="186" t="s">
        <v>166</v>
      </c>
      <c r="E423" s="194" t="s">
        <v>3</v>
      </c>
      <c r="F423" s="195" t="s">
        <v>3343</v>
      </c>
      <c r="G423" s="14"/>
      <c r="H423" s="196">
        <v>4.9779999999999998</v>
      </c>
      <c r="I423" s="197"/>
      <c r="J423" s="14"/>
      <c r="K423" s="14"/>
      <c r="L423" s="193"/>
      <c r="M423" s="198"/>
      <c r="N423" s="199"/>
      <c r="O423" s="199"/>
      <c r="P423" s="199"/>
      <c r="Q423" s="199"/>
      <c r="R423" s="199"/>
      <c r="S423" s="199"/>
      <c r="T423" s="20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4" t="s">
        <v>166</v>
      </c>
      <c r="AU423" s="194" t="s">
        <v>82</v>
      </c>
      <c r="AV423" s="14" t="s">
        <v>82</v>
      </c>
      <c r="AW423" s="14" t="s">
        <v>34</v>
      </c>
      <c r="AX423" s="14" t="s">
        <v>72</v>
      </c>
      <c r="AY423" s="194" t="s">
        <v>154</v>
      </c>
    </row>
    <row r="424" s="14" customFormat="1">
      <c r="A424" s="14"/>
      <c r="B424" s="193"/>
      <c r="C424" s="14"/>
      <c r="D424" s="186" t="s">
        <v>166</v>
      </c>
      <c r="E424" s="194" t="s">
        <v>3</v>
      </c>
      <c r="F424" s="195" t="s">
        <v>3344</v>
      </c>
      <c r="G424" s="14"/>
      <c r="H424" s="196">
        <v>1.9199999999999999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166</v>
      </c>
      <c r="AU424" s="194" t="s">
        <v>82</v>
      </c>
      <c r="AV424" s="14" t="s">
        <v>82</v>
      </c>
      <c r="AW424" s="14" t="s">
        <v>34</v>
      </c>
      <c r="AX424" s="14" t="s">
        <v>72</v>
      </c>
      <c r="AY424" s="194" t="s">
        <v>154</v>
      </c>
    </row>
    <row r="425" s="14" customFormat="1">
      <c r="A425" s="14"/>
      <c r="B425" s="193"/>
      <c r="C425" s="14"/>
      <c r="D425" s="186" t="s">
        <v>166</v>
      </c>
      <c r="E425" s="194" t="s">
        <v>3</v>
      </c>
      <c r="F425" s="195" t="s">
        <v>3345</v>
      </c>
      <c r="G425" s="14"/>
      <c r="H425" s="196">
        <v>2</v>
      </c>
      <c r="I425" s="197"/>
      <c r="J425" s="14"/>
      <c r="K425" s="14"/>
      <c r="L425" s="193"/>
      <c r="M425" s="198"/>
      <c r="N425" s="199"/>
      <c r="O425" s="199"/>
      <c r="P425" s="199"/>
      <c r="Q425" s="199"/>
      <c r="R425" s="199"/>
      <c r="S425" s="199"/>
      <c r="T425" s="20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4" t="s">
        <v>166</v>
      </c>
      <c r="AU425" s="194" t="s">
        <v>82</v>
      </c>
      <c r="AV425" s="14" t="s">
        <v>82</v>
      </c>
      <c r="AW425" s="14" t="s">
        <v>34</v>
      </c>
      <c r="AX425" s="14" t="s">
        <v>72</v>
      </c>
      <c r="AY425" s="194" t="s">
        <v>154</v>
      </c>
    </row>
    <row r="426" s="14" customFormat="1">
      <c r="A426" s="14"/>
      <c r="B426" s="193"/>
      <c r="C426" s="14"/>
      <c r="D426" s="186" t="s">
        <v>166</v>
      </c>
      <c r="E426" s="194" t="s">
        <v>3</v>
      </c>
      <c r="F426" s="195" t="s">
        <v>274</v>
      </c>
      <c r="G426" s="14"/>
      <c r="H426" s="196">
        <v>1.3500000000000001</v>
      </c>
      <c r="I426" s="197"/>
      <c r="J426" s="14"/>
      <c r="K426" s="14"/>
      <c r="L426" s="193"/>
      <c r="M426" s="198"/>
      <c r="N426" s="199"/>
      <c r="O426" s="199"/>
      <c r="P426" s="199"/>
      <c r="Q426" s="199"/>
      <c r="R426" s="199"/>
      <c r="S426" s="199"/>
      <c r="T426" s="20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4" t="s">
        <v>166</v>
      </c>
      <c r="AU426" s="194" t="s">
        <v>82</v>
      </c>
      <c r="AV426" s="14" t="s">
        <v>82</v>
      </c>
      <c r="AW426" s="14" t="s">
        <v>34</v>
      </c>
      <c r="AX426" s="14" t="s">
        <v>72</v>
      </c>
      <c r="AY426" s="194" t="s">
        <v>154</v>
      </c>
    </row>
    <row r="427" s="14" customFormat="1">
      <c r="A427" s="14"/>
      <c r="B427" s="193"/>
      <c r="C427" s="14"/>
      <c r="D427" s="186" t="s">
        <v>166</v>
      </c>
      <c r="E427" s="194" t="s">
        <v>3</v>
      </c>
      <c r="F427" s="195" t="s">
        <v>3346</v>
      </c>
      <c r="G427" s="14"/>
      <c r="H427" s="196">
        <v>0.83999999999999997</v>
      </c>
      <c r="I427" s="197"/>
      <c r="J427" s="14"/>
      <c r="K427" s="14"/>
      <c r="L427" s="193"/>
      <c r="M427" s="198"/>
      <c r="N427" s="199"/>
      <c r="O427" s="199"/>
      <c r="P427" s="199"/>
      <c r="Q427" s="199"/>
      <c r="R427" s="199"/>
      <c r="S427" s="199"/>
      <c r="T427" s="20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94" t="s">
        <v>166</v>
      </c>
      <c r="AU427" s="194" t="s">
        <v>82</v>
      </c>
      <c r="AV427" s="14" t="s">
        <v>82</v>
      </c>
      <c r="AW427" s="14" t="s">
        <v>34</v>
      </c>
      <c r="AX427" s="14" t="s">
        <v>72</v>
      </c>
      <c r="AY427" s="194" t="s">
        <v>154</v>
      </c>
    </row>
    <row r="428" s="14" customFormat="1">
      <c r="A428" s="14"/>
      <c r="B428" s="193"/>
      <c r="C428" s="14"/>
      <c r="D428" s="186" t="s">
        <v>166</v>
      </c>
      <c r="E428" s="194" t="s">
        <v>3</v>
      </c>
      <c r="F428" s="195" t="s">
        <v>265</v>
      </c>
      <c r="G428" s="14"/>
      <c r="H428" s="196">
        <v>0.495</v>
      </c>
      <c r="I428" s="197"/>
      <c r="J428" s="14"/>
      <c r="K428" s="14"/>
      <c r="L428" s="193"/>
      <c r="M428" s="198"/>
      <c r="N428" s="199"/>
      <c r="O428" s="199"/>
      <c r="P428" s="199"/>
      <c r="Q428" s="199"/>
      <c r="R428" s="199"/>
      <c r="S428" s="199"/>
      <c r="T428" s="20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4" t="s">
        <v>166</v>
      </c>
      <c r="AU428" s="194" t="s">
        <v>82</v>
      </c>
      <c r="AV428" s="14" t="s">
        <v>82</v>
      </c>
      <c r="AW428" s="14" t="s">
        <v>34</v>
      </c>
      <c r="AX428" s="14" t="s">
        <v>72</v>
      </c>
      <c r="AY428" s="194" t="s">
        <v>154</v>
      </c>
    </row>
    <row r="429" s="14" customFormat="1">
      <c r="A429" s="14"/>
      <c r="B429" s="193"/>
      <c r="C429" s="14"/>
      <c r="D429" s="186" t="s">
        <v>166</v>
      </c>
      <c r="E429" s="194" t="s">
        <v>3</v>
      </c>
      <c r="F429" s="195" t="s">
        <v>264</v>
      </c>
      <c r="G429" s="14"/>
      <c r="H429" s="196">
        <v>2.7000000000000002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166</v>
      </c>
      <c r="AU429" s="194" t="s">
        <v>82</v>
      </c>
      <c r="AV429" s="14" t="s">
        <v>82</v>
      </c>
      <c r="AW429" s="14" t="s">
        <v>34</v>
      </c>
      <c r="AX429" s="14" t="s">
        <v>72</v>
      </c>
      <c r="AY429" s="194" t="s">
        <v>154</v>
      </c>
    </row>
    <row r="430" s="14" customFormat="1">
      <c r="A430" s="14"/>
      <c r="B430" s="193"/>
      <c r="C430" s="14"/>
      <c r="D430" s="186" t="s">
        <v>166</v>
      </c>
      <c r="E430" s="194" t="s">
        <v>3</v>
      </c>
      <c r="F430" s="195" t="s">
        <v>2091</v>
      </c>
      <c r="G430" s="14"/>
      <c r="H430" s="196">
        <v>6.0599999999999996</v>
      </c>
      <c r="I430" s="197"/>
      <c r="J430" s="14"/>
      <c r="K430" s="14"/>
      <c r="L430" s="193"/>
      <c r="M430" s="198"/>
      <c r="N430" s="199"/>
      <c r="O430" s="199"/>
      <c r="P430" s="199"/>
      <c r="Q430" s="199"/>
      <c r="R430" s="199"/>
      <c r="S430" s="199"/>
      <c r="T430" s="20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4" t="s">
        <v>166</v>
      </c>
      <c r="AU430" s="194" t="s">
        <v>82</v>
      </c>
      <c r="AV430" s="14" t="s">
        <v>82</v>
      </c>
      <c r="AW430" s="14" t="s">
        <v>34</v>
      </c>
      <c r="AX430" s="14" t="s">
        <v>72</v>
      </c>
      <c r="AY430" s="194" t="s">
        <v>154</v>
      </c>
    </row>
    <row r="431" s="14" customFormat="1">
      <c r="A431" s="14"/>
      <c r="B431" s="193"/>
      <c r="C431" s="14"/>
      <c r="D431" s="186" t="s">
        <v>166</v>
      </c>
      <c r="E431" s="194" t="s">
        <v>3</v>
      </c>
      <c r="F431" s="195" t="s">
        <v>2089</v>
      </c>
      <c r="G431" s="14"/>
      <c r="H431" s="196">
        <v>7.3780000000000001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166</v>
      </c>
      <c r="AU431" s="194" t="s">
        <v>82</v>
      </c>
      <c r="AV431" s="14" t="s">
        <v>82</v>
      </c>
      <c r="AW431" s="14" t="s">
        <v>34</v>
      </c>
      <c r="AX431" s="14" t="s">
        <v>72</v>
      </c>
      <c r="AY431" s="194" t="s">
        <v>154</v>
      </c>
    </row>
    <row r="432" s="14" customFormat="1">
      <c r="A432" s="14"/>
      <c r="B432" s="193"/>
      <c r="C432" s="14"/>
      <c r="D432" s="186" t="s">
        <v>166</v>
      </c>
      <c r="E432" s="194" t="s">
        <v>3</v>
      </c>
      <c r="F432" s="195" t="s">
        <v>2090</v>
      </c>
      <c r="G432" s="14"/>
      <c r="H432" s="196">
        <v>5.6420000000000003</v>
      </c>
      <c r="I432" s="197"/>
      <c r="J432" s="14"/>
      <c r="K432" s="14"/>
      <c r="L432" s="193"/>
      <c r="M432" s="198"/>
      <c r="N432" s="199"/>
      <c r="O432" s="199"/>
      <c r="P432" s="199"/>
      <c r="Q432" s="199"/>
      <c r="R432" s="199"/>
      <c r="S432" s="199"/>
      <c r="T432" s="20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4" t="s">
        <v>166</v>
      </c>
      <c r="AU432" s="194" t="s">
        <v>82</v>
      </c>
      <c r="AV432" s="14" t="s">
        <v>82</v>
      </c>
      <c r="AW432" s="14" t="s">
        <v>34</v>
      </c>
      <c r="AX432" s="14" t="s">
        <v>72</v>
      </c>
      <c r="AY432" s="194" t="s">
        <v>154</v>
      </c>
    </row>
    <row r="433" s="14" customFormat="1">
      <c r="A433" s="14"/>
      <c r="B433" s="193"/>
      <c r="C433" s="14"/>
      <c r="D433" s="186" t="s">
        <v>166</v>
      </c>
      <c r="E433" s="194" t="s">
        <v>3</v>
      </c>
      <c r="F433" s="195" t="s">
        <v>3347</v>
      </c>
      <c r="G433" s="14"/>
      <c r="H433" s="196">
        <v>2.9449999999999998</v>
      </c>
      <c r="I433" s="197"/>
      <c r="J433" s="14"/>
      <c r="K433" s="14"/>
      <c r="L433" s="193"/>
      <c r="M433" s="198"/>
      <c r="N433" s="199"/>
      <c r="O433" s="199"/>
      <c r="P433" s="199"/>
      <c r="Q433" s="199"/>
      <c r="R433" s="199"/>
      <c r="S433" s="199"/>
      <c r="T433" s="20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4" t="s">
        <v>166</v>
      </c>
      <c r="AU433" s="194" t="s">
        <v>82</v>
      </c>
      <c r="AV433" s="14" t="s">
        <v>82</v>
      </c>
      <c r="AW433" s="14" t="s">
        <v>34</v>
      </c>
      <c r="AX433" s="14" t="s">
        <v>72</v>
      </c>
      <c r="AY433" s="194" t="s">
        <v>154</v>
      </c>
    </row>
    <row r="434" s="14" customFormat="1">
      <c r="A434" s="14"/>
      <c r="B434" s="193"/>
      <c r="C434" s="14"/>
      <c r="D434" s="186" t="s">
        <v>166</v>
      </c>
      <c r="E434" s="194" t="s">
        <v>3</v>
      </c>
      <c r="F434" s="195" t="s">
        <v>3348</v>
      </c>
      <c r="G434" s="14"/>
      <c r="H434" s="196">
        <v>6.0199999999999996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166</v>
      </c>
      <c r="AU434" s="194" t="s">
        <v>82</v>
      </c>
      <c r="AV434" s="14" t="s">
        <v>82</v>
      </c>
      <c r="AW434" s="14" t="s">
        <v>34</v>
      </c>
      <c r="AX434" s="14" t="s">
        <v>72</v>
      </c>
      <c r="AY434" s="194" t="s">
        <v>154</v>
      </c>
    </row>
    <row r="435" s="14" customFormat="1">
      <c r="A435" s="14"/>
      <c r="B435" s="193"/>
      <c r="C435" s="14"/>
      <c r="D435" s="186" t="s">
        <v>166</v>
      </c>
      <c r="E435" s="194" t="s">
        <v>3</v>
      </c>
      <c r="F435" s="195" t="s">
        <v>3349</v>
      </c>
      <c r="G435" s="14"/>
      <c r="H435" s="196">
        <v>4.3200000000000003</v>
      </c>
      <c r="I435" s="197"/>
      <c r="J435" s="14"/>
      <c r="K435" s="14"/>
      <c r="L435" s="193"/>
      <c r="M435" s="198"/>
      <c r="N435" s="199"/>
      <c r="O435" s="199"/>
      <c r="P435" s="199"/>
      <c r="Q435" s="199"/>
      <c r="R435" s="199"/>
      <c r="S435" s="199"/>
      <c r="T435" s="20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4" t="s">
        <v>166</v>
      </c>
      <c r="AU435" s="194" t="s">
        <v>82</v>
      </c>
      <c r="AV435" s="14" t="s">
        <v>82</v>
      </c>
      <c r="AW435" s="14" t="s">
        <v>34</v>
      </c>
      <c r="AX435" s="14" t="s">
        <v>72</v>
      </c>
      <c r="AY435" s="194" t="s">
        <v>154</v>
      </c>
    </row>
    <row r="436" s="14" customFormat="1">
      <c r="A436" s="14"/>
      <c r="B436" s="193"/>
      <c r="C436" s="14"/>
      <c r="D436" s="186" t="s">
        <v>166</v>
      </c>
      <c r="E436" s="194" t="s">
        <v>3</v>
      </c>
      <c r="F436" s="195" t="s">
        <v>3350</v>
      </c>
      <c r="G436" s="14"/>
      <c r="H436" s="196">
        <v>1.843</v>
      </c>
      <c r="I436" s="197"/>
      <c r="J436" s="14"/>
      <c r="K436" s="14"/>
      <c r="L436" s="193"/>
      <c r="M436" s="198"/>
      <c r="N436" s="199"/>
      <c r="O436" s="199"/>
      <c r="P436" s="199"/>
      <c r="Q436" s="199"/>
      <c r="R436" s="199"/>
      <c r="S436" s="199"/>
      <c r="T436" s="20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4" t="s">
        <v>166</v>
      </c>
      <c r="AU436" s="194" t="s">
        <v>82</v>
      </c>
      <c r="AV436" s="14" t="s">
        <v>82</v>
      </c>
      <c r="AW436" s="14" t="s">
        <v>34</v>
      </c>
      <c r="AX436" s="14" t="s">
        <v>72</v>
      </c>
      <c r="AY436" s="194" t="s">
        <v>154</v>
      </c>
    </row>
    <row r="437" s="16" customFormat="1">
      <c r="A437" s="16"/>
      <c r="B437" s="209"/>
      <c r="C437" s="16"/>
      <c r="D437" s="186" t="s">
        <v>166</v>
      </c>
      <c r="E437" s="210" t="s">
        <v>3</v>
      </c>
      <c r="F437" s="211" t="s">
        <v>234</v>
      </c>
      <c r="G437" s="16"/>
      <c r="H437" s="212">
        <v>55.706000000000003</v>
      </c>
      <c r="I437" s="213"/>
      <c r="J437" s="16"/>
      <c r="K437" s="16"/>
      <c r="L437" s="209"/>
      <c r="M437" s="214"/>
      <c r="N437" s="215"/>
      <c r="O437" s="215"/>
      <c r="P437" s="215"/>
      <c r="Q437" s="215"/>
      <c r="R437" s="215"/>
      <c r="S437" s="215"/>
      <c r="T437" s="2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10" t="s">
        <v>166</v>
      </c>
      <c r="AU437" s="210" t="s">
        <v>82</v>
      </c>
      <c r="AV437" s="16" t="s">
        <v>183</v>
      </c>
      <c r="AW437" s="16" t="s">
        <v>34</v>
      </c>
      <c r="AX437" s="16" t="s">
        <v>72</v>
      </c>
      <c r="AY437" s="210" t="s">
        <v>154</v>
      </c>
    </row>
    <row r="438" s="15" customFormat="1">
      <c r="A438" s="15"/>
      <c r="B438" s="201"/>
      <c r="C438" s="15"/>
      <c r="D438" s="186" t="s">
        <v>166</v>
      </c>
      <c r="E438" s="202" t="s">
        <v>3</v>
      </c>
      <c r="F438" s="203" t="s">
        <v>171</v>
      </c>
      <c r="G438" s="15"/>
      <c r="H438" s="204">
        <v>55.706000000000003</v>
      </c>
      <c r="I438" s="205"/>
      <c r="J438" s="15"/>
      <c r="K438" s="15"/>
      <c r="L438" s="201"/>
      <c r="M438" s="206"/>
      <c r="N438" s="207"/>
      <c r="O438" s="207"/>
      <c r="P438" s="207"/>
      <c r="Q438" s="207"/>
      <c r="R438" s="207"/>
      <c r="S438" s="207"/>
      <c r="T438" s="20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02" t="s">
        <v>166</v>
      </c>
      <c r="AU438" s="202" t="s">
        <v>82</v>
      </c>
      <c r="AV438" s="15" t="s">
        <v>162</v>
      </c>
      <c r="AW438" s="15" t="s">
        <v>34</v>
      </c>
      <c r="AX438" s="15" t="s">
        <v>80</v>
      </c>
      <c r="AY438" s="202" t="s">
        <v>154</v>
      </c>
    </row>
    <row r="439" s="2" customFormat="1" ht="37.8" customHeight="1">
      <c r="A439" s="40"/>
      <c r="B439" s="166"/>
      <c r="C439" s="167" t="s">
        <v>443</v>
      </c>
      <c r="D439" s="167" t="s">
        <v>157</v>
      </c>
      <c r="E439" s="168" t="s">
        <v>3351</v>
      </c>
      <c r="F439" s="169" t="s">
        <v>3352</v>
      </c>
      <c r="G439" s="170" t="s">
        <v>468</v>
      </c>
      <c r="H439" s="171">
        <v>1</v>
      </c>
      <c r="I439" s="172"/>
      <c r="J439" s="173">
        <f>ROUND(I439*H439,2)</f>
        <v>0</v>
      </c>
      <c r="K439" s="169" t="s">
        <v>161</v>
      </c>
      <c r="L439" s="41"/>
      <c r="M439" s="174" t="s">
        <v>3</v>
      </c>
      <c r="N439" s="175" t="s">
        <v>43</v>
      </c>
      <c r="O439" s="74"/>
      <c r="P439" s="176">
        <f>O439*H439</f>
        <v>0</v>
      </c>
      <c r="Q439" s="176">
        <v>0</v>
      </c>
      <c r="R439" s="176">
        <f>Q439*H439</f>
        <v>0</v>
      </c>
      <c r="S439" s="176">
        <v>0</v>
      </c>
      <c r="T439" s="17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178" t="s">
        <v>162</v>
      </c>
      <c r="AT439" s="178" t="s">
        <v>157</v>
      </c>
      <c r="AU439" s="178" t="s">
        <v>82</v>
      </c>
      <c r="AY439" s="21" t="s">
        <v>154</v>
      </c>
      <c r="BE439" s="179">
        <f>IF(N439="základní",J439,0)</f>
        <v>0</v>
      </c>
      <c r="BF439" s="179">
        <f>IF(N439="snížená",J439,0)</f>
        <v>0</v>
      </c>
      <c r="BG439" s="179">
        <f>IF(N439="zákl. přenesená",J439,0)</f>
        <v>0</v>
      </c>
      <c r="BH439" s="179">
        <f>IF(N439="sníž. přenesená",J439,0)</f>
        <v>0</v>
      </c>
      <c r="BI439" s="179">
        <f>IF(N439="nulová",J439,0)</f>
        <v>0</v>
      </c>
      <c r="BJ439" s="21" t="s">
        <v>80</v>
      </c>
      <c r="BK439" s="179">
        <f>ROUND(I439*H439,2)</f>
        <v>0</v>
      </c>
      <c r="BL439" s="21" t="s">
        <v>162</v>
      </c>
      <c r="BM439" s="178" t="s">
        <v>3353</v>
      </c>
    </row>
    <row r="440" s="2" customFormat="1">
      <c r="A440" s="40"/>
      <c r="B440" s="41"/>
      <c r="C440" s="40"/>
      <c r="D440" s="180" t="s">
        <v>164</v>
      </c>
      <c r="E440" s="40"/>
      <c r="F440" s="181" t="s">
        <v>3354</v>
      </c>
      <c r="G440" s="40"/>
      <c r="H440" s="40"/>
      <c r="I440" s="182"/>
      <c r="J440" s="40"/>
      <c r="K440" s="40"/>
      <c r="L440" s="41"/>
      <c r="M440" s="183"/>
      <c r="N440" s="184"/>
      <c r="O440" s="74"/>
      <c r="P440" s="74"/>
      <c r="Q440" s="74"/>
      <c r="R440" s="74"/>
      <c r="S440" s="74"/>
      <c r="T440" s="75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21" t="s">
        <v>164</v>
      </c>
      <c r="AU440" s="21" t="s">
        <v>82</v>
      </c>
    </row>
    <row r="441" s="2" customFormat="1" ht="24.15" customHeight="1">
      <c r="A441" s="40"/>
      <c r="B441" s="166"/>
      <c r="C441" s="167" t="s">
        <v>449</v>
      </c>
      <c r="D441" s="167" t="s">
        <v>157</v>
      </c>
      <c r="E441" s="168" t="s">
        <v>3355</v>
      </c>
      <c r="F441" s="169" t="s">
        <v>3356</v>
      </c>
      <c r="G441" s="170" t="s">
        <v>186</v>
      </c>
      <c r="H441" s="171">
        <v>541.92899999999997</v>
      </c>
      <c r="I441" s="172"/>
      <c r="J441" s="173">
        <f>ROUND(I441*H441,2)</f>
        <v>0</v>
      </c>
      <c r="K441" s="169" t="s">
        <v>3</v>
      </c>
      <c r="L441" s="41"/>
      <c r="M441" s="174" t="s">
        <v>3</v>
      </c>
      <c r="N441" s="175" t="s">
        <v>43</v>
      </c>
      <c r="O441" s="74"/>
      <c r="P441" s="176">
        <f>O441*H441</f>
        <v>0</v>
      </c>
      <c r="Q441" s="176">
        <v>0</v>
      </c>
      <c r="R441" s="176">
        <f>Q441*H441</f>
        <v>0</v>
      </c>
      <c r="S441" s="176">
        <v>0</v>
      </c>
      <c r="T441" s="17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178" t="s">
        <v>162</v>
      </c>
      <c r="AT441" s="178" t="s">
        <v>157</v>
      </c>
      <c r="AU441" s="178" t="s">
        <v>82</v>
      </c>
      <c r="AY441" s="21" t="s">
        <v>154</v>
      </c>
      <c r="BE441" s="179">
        <f>IF(N441="základní",J441,0)</f>
        <v>0</v>
      </c>
      <c r="BF441" s="179">
        <f>IF(N441="snížená",J441,0)</f>
        <v>0</v>
      </c>
      <c r="BG441" s="179">
        <f>IF(N441="zákl. přenesená",J441,0)</f>
        <v>0</v>
      </c>
      <c r="BH441" s="179">
        <f>IF(N441="sníž. přenesená",J441,0)</f>
        <v>0</v>
      </c>
      <c r="BI441" s="179">
        <f>IF(N441="nulová",J441,0)</f>
        <v>0</v>
      </c>
      <c r="BJ441" s="21" t="s">
        <v>80</v>
      </c>
      <c r="BK441" s="179">
        <f>ROUND(I441*H441,2)</f>
        <v>0</v>
      </c>
      <c r="BL441" s="21" t="s">
        <v>162</v>
      </c>
      <c r="BM441" s="178" t="s">
        <v>3357</v>
      </c>
    </row>
    <row r="442" s="14" customFormat="1">
      <c r="A442" s="14"/>
      <c r="B442" s="193"/>
      <c r="C442" s="14"/>
      <c r="D442" s="186" t="s">
        <v>166</v>
      </c>
      <c r="E442" s="194" t="s">
        <v>3</v>
      </c>
      <c r="F442" s="195" t="s">
        <v>1291</v>
      </c>
      <c r="G442" s="14"/>
      <c r="H442" s="196">
        <v>463.637</v>
      </c>
      <c r="I442" s="197"/>
      <c r="J442" s="14"/>
      <c r="K442" s="14"/>
      <c r="L442" s="193"/>
      <c r="M442" s="198"/>
      <c r="N442" s="199"/>
      <c r="O442" s="199"/>
      <c r="P442" s="199"/>
      <c r="Q442" s="199"/>
      <c r="R442" s="199"/>
      <c r="S442" s="199"/>
      <c r="T442" s="20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4" t="s">
        <v>166</v>
      </c>
      <c r="AU442" s="194" t="s">
        <v>82</v>
      </c>
      <c r="AV442" s="14" t="s">
        <v>82</v>
      </c>
      <c r="AW442" s="14" t="s">
        <v>34</v>
      </c>
      <c r="AX442" s="14" t="s">
        <v>72</v>
      </c>
      <c r="AY442" s="194" t="s">
        <v>154</v>
      </c>
    </row>
    <row r="443" s="14" customFormat="1">
      <c r="A443" s="14"/>
      <c r="B443" s="193"/>
      <c r="C443" s="14"/>
      <c r="D443" s="186" t="s">
        <v>166</v>
      </c>
      <c r="E443" s="194" t="s">
        <v>3</v>
      </c>
      <c r="F443" s="195" t="s">
        <v>1292</v>
      </c>
      <c r="G443" s="14"/>
      <c r="H443" s="196">
        <v>66.682000000000002</v>
      </c>
      <c r="I443" s="197"/>
      <c r="J443" s="14"/>
      <c r="K443" s="14"/>
      <c r="L443" s="193"/>
      <c r="M443" s="198"/>
      <c r="N443" s="199"/>
      <c r="O443" s="199"/>
      <c r="P443" s="199"/>
      <c r="Q443" s="199"/>
      <c r="R443" s="199"/>
      <c r="S443" s="199"/>
      <c r="T443" s="20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4" t="s">
        <v>166</v>
      </c>
      <c r="AU443" s="194" t="s">
        <v>82</v>
      </c>
      <c r="AV443" s="14" t="s">
        <v>82</v>
      </c>
      <c r="AW443" s="14" t="s">
        <v>34</v>
      </c>
      <c r="AX443" s="14" t="s">
        <v>72</v>
      </c>
      <c r="AY443" s="194" t="s">
        <v>154</v>
      </c>
    </row>
    <row r="444" s="14" customFormat="1">
      <c r="A444" s="14"/>
      <c r="B444" s="193"/>
      <c r="C444" s="14"/>
      <c r="D444" s="186" t="s">
        <v>166</v>
      </c>
      <c r="E444" s="194" t="s">
        <v>3</v>
      </c>
      <c r="F444" s="195" t="s">
        <v>1293</v>
      </c>
      <c r="G444" s="14"/>
      <c r="H444" s="196">
        <v>11.609999999999999</v>
      </c>
      <c r="I444" s="197"/>
      <c r="J444" s="14"/>
      <c r="K444" s="14"/>
      <c r="L444" s="193"/>
      <c r="M444" s="198"/>
      <c r="N444" s="199"/>
      <c r="O444" s="199"/>
      <c r="P444" s="199"/>
      <c r="Q444" s="199"/>
      <c r="R444" s="199"/>
      <c r="S444" s="199"/>
      <c r="T444" s="20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4" t="s">
        <v>166</v>
      </c>
      <c r="AU444" s="194" t="s">
        <v>82</v>
      </c>
      <c r="AV444" s="14" t="s">
        <v>82</v>
      </c>
      <c r="AW444" s="14" t="s">
        <v>34</v>
      </c>
      <c r="AX444" s="14" t="s">
        <v>72</v>
      </c>
      <c r="AY444" s="194" t="s">
        <v>154</v>
      </c>
    </row>
    <row r="445" s="15" customFormat="1">
      <c r="A445" s="15"/>
      <c r="B445" s="201"/>
      <c r="C445" s="15"/>
      <c r="D445" s="186" t="s">
        <v>166</v>
      </c>
      <c r="E445" s="202" t="s">
        <v>3</v>
      </c>
      <c r="F445" s="203" t="s">
        <v>171</v>
      </c>
      <c r="G445" s="15"/>
      <c r="H445" s="204">
        <v>541.92899999999997</v>
      </c>
      <c r="I445" s="205"/>
      <c r="J445" s="15"/>
      <c r="K445" s="15"/>
      <c r="L445" s="201"/>
      <c r="M445" s="206"/>
      <c r="N445" s="207"/>
      <c r="O445" s="207"/>
      <c r="P445" s="207"/>
      <c r="Q445" s="207"/>
      <c r="R445" s="207"/>
      <c r="S445" s="207"/>
      <c r="T445" s="20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02" t="s">
        <v>166</v>
      </c>
      <c r="AU445" s="202" t="s">
        <v>82</v>
      </c>
      <c r="AV445" s="15" t="s">
        <v>162</v>
      </c>
      <c r="AW445" s="15" t="s">
        <v>34</v>
      </c>
      <c r="AX445" s="15" t="s">
        <v>80</v>
      </c>
      <c r="AY445" s="202" t="s">
        <v>154</v>
      </c>
    </row>
    <row r="446" s="12" customFormat="1" ht="22.8" customHeight="1">
      <c r="A446" s="12"/>
      <c r="B446" s="153"/>
      <c r="C446" s="12"/>
      <c r="D446" s="154" t="s">
        <v>71</v>
      </c>
      <c r="E446" s="164" t="s">
        <v>1435</v>
      </c>
      <c r="F446" s="164" t="s">
        <v>1436</v>
      </c>
      <c r="G446" s="12"/>
      <c r="H446" s="12"/>
      <c r="I446" s="156"/>
      <c r="J446" s="165">
        <f>BK446</f>
        <v>0</v>
      </c>
      <c r="K446" s="12"/>
      <c r="L446" s="153"/>
      <c r="M446" s="158"/>
      <c r="N446" s="159"/>
      <c r="O446" s="159"/>
      <c r="P446" s="160">
        <f>SUM(P447:P448)</f>
        <v>0</v>
      </c>
      <c r="Q446" s="159"/>
      <c r="R446" s="160">
        <f>SUM(R447:R448)</f>
        <v>0</v>
      </c>
      <c r="S446" s="159"/>
      <c r="T446" s="161">
        <f>SUM(T447:T448)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154" t="s">
        <v>80</v>
      </c>
      <c r="AT446" s="162" t="s">
        <v>71</v>
      </c>
      <c r="AU446" s="162" t="s">
        <v>80</v>
      </c>
      <c r="AY446" s="154" t="s">
        <v>154</v>
      </c>
      <c r="BK446" s="163">
        <f>SUM(BK447:BK448)</f>
        <v>0</v>
      </c>
    </row>
    <row r="447" s="2" customFormat="1" ht="55.5" customHeight="1">
      <c r="A447" s="40"/>
      <c r="B447" s="166"/>
      <c r="C447" s="167" t="s">
        <v>458</v>
      </c>
      <c r="D447" s="167" t="s">
        <v>157</v>
      </c>
      <c r="E447" s="168" t="s">
        <v>1438</v>
      </c>
      <c r="F447" s="169" t="s">
        <v>1439</v>
      </c>
      <c r="G447" s="170" t="s">
        <v>435</v>
      </c>
      <c r="H447" s="171">
        <v>7.2939999999999996</v>
      </c>
      <c r="I447" s="172"/>
      <c r="J447" s="173">
        <f>ROUND(I447*H447,2)</f>
        <v>0</v>
      </c>
      <c r="K447" s="169" t="s">
        <v>161</v>
      </c>
      <c r="L447" s="41"/>
      <c r="M447" s="174" t="s">
        <v>3</v>
      </c>
      <c r="N447" s="175" t="s">
        <v>43</v>
      </c>
      <c r="O447" s="74"/>
      <c r="P447" s="176">
        <f>O447*H447</f>
        <v>0</v>
      </c>
      <c r="Q447" s="176">
        <v>0</v>
      </c>
      <c r="R447" s="176">
        <f>Q447*H447</f>
        <v>0</v>
      </c>
      <c r="S447" s="176">
        <v>0</v>
      </c>
      <c r="T447" s="17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178" t="s">
        <v>162</v>
      </c>
      <c r="AT447" s="178" t="s">
        <v>157</v>
      </c>
      <c r="AU447" s="178" t="s">
        <v>82</v>
      </c>
      <c r="AY447" s="21" t="s">
        <v>154</v>
      </c>
      <c r="BE447" s="179">
        <f>IF(N447="základní",J447,0)</f>
        <v>0</v>
      </c>
      <c r="BF447" s="179">
        <f>IF(N447="snížená",J447,0)</f>
        <v>0</v>
      </c>
      <c r="BG447" s="179">
        <f>IF(N447="zákl. přenesená",J447,0)</f>
        <v>0</v>
      </c>
      <c r="BH447" s="179">
        <f>IF(N447="sníž. přenesená",J447,0)</f>
        <v>0</v>
      </c>
      <c r="BI447" s="179">
        <f>IF(N447="nulová",J447,0)</f>
        <v>0</v>
      </c>
      <c r="BJ447" s="21" t="s">
        <v>80</v>
      </c>
      <c r="BK447" s="179">
        <f>ROUND(I447*H447,2)</f>
        <v>0</v>
      </c>
      <c r="BL447" s="21" t="s">
        <v>162</v>
      </c>
      <c r="BM447" s="178" t="s">
        <v>3358</v>
      </c>
    </row>
    <row r="448" s="2" customFormat="1">
      <c r="A448" s="40"/>
      <c r="B448" s="41"/>
      <c r="C448" s="40"/>
      <c r="D448" s="180" t="s">
        <v>164</v>
      </c>
      <c r="E448" s="40"/>
      <c r="F448" s="181" t="s">
        <v>1441</v>
      </c>
      <c r="G448" s="40"/>
      <c r="H448" s="40"/>
      <c r="I448" s="182"/>
      <c r="J448" s="40"/>
      <c r="K448" s="40"/>
      <c r="L448" s="41"/>
      <c r="M448" s="183"/>
      <c r="N448" s="184"/>
      <c r="O448" s="74"/>
      <c r="P448" s="74"/>
      <c r="Q448" s="74"/>
      <c r="R448" s="74"/>
      <c r="S448" s="74"/>
      <c r="T448" s="75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21" t="s">
        <v>164</v>
      </c>
      <c r="AU448" s="21" t="s">
        <v>82</v>
      </c>
    </row>
    <row r="449" s="12" customFormat="1" ht="25.92" customHeight="1">
      <c r="A449" s="12"/>
      <c r="B449" s="153"/>
      <c r="C449" s="12"/>
      <c r="D449" s="154" t="s">
        <v>71</v>
      </c>
      <c r="E449" s="155" t="s">
        <v>454</v>
      </c>
      <c r="F449" s="155" t="s">
        <v>455</v>
      </c>
      <c r="G449" s="12"/>
      <c r="H449" s="12"/>
      <c r="I449" s="156"/>
      <c r="J449" s="157">
        <f>BK449</f>
        <v>0</v>
      </c>
      <c r="K449" s="12"/>
      <c r="L449" s="153"/>
      <c r="M449" s="158"/>
      <c r="N449" s="159"/>
      <c r="O449" s="159"/>
      <c r="P449" s="160">
        <f>P450+P496+P532+P595+P605</f>
        <v>0</v>
      </c>
      <c r="Q449" s="159"/>
      <c r="R449" s="160">
        <f>R450+R496+R532+R595+R605</f>
        <v>3.7410159199999997</v>
      </c>
      <c r="S449" s="159"/>
      <c r="T449" s="161">
        <f>T450+T496+T532+T595+T605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54" t="s">
        <v>82</v>
      </c>
      <c r="AT449" s="162" t="s">
        <v>71</v>
      </c>
      <c r="AU449" s="162" t="s">
        <v>72</v>
      </c>
      <c r="AY449" s="154" t="s">
        <v>154</v>
      </c>
      <c r="BK449" s="163">
        <f>BK450+BK496+BK532+BK595+BK605</f>
        <v>0</v>
      </c>
    </row>
    <row r="450" s="12" customFormat="1" ht="22.8" customHeight="1">
      <c r="A450" s="12"/>
      <c r="B450" s="153"/>
      <c r="C450" s="12"/>
      <c r="D450" s="154" t="s">
        <v>71</v>
      </c>
      <c r="E450" s="164" t="s">
        <v>456</v>
      </c>
      <c r="F450" s="164" t="s">
        <v>457</v>
      </c>
      <c r="G450" s="12"/>
      <c r="H450" s="12"/>
      <c r="I450" s="156"/>
      <c r="J450" s="165">
        <f>BK450</f>
        <v>0</v>
      </c>
      <c r="K450" s="12"/>
      <c r="L450" s="153"/>
      <c r="M450" s="158"/>
      <c r="N450" s="159"/>
      <c r="O450" s="159"/>
      <c r="P450" s="160">
        <f>SUM(P451:P495)</f>
        <v>0</v>
      </c>
      <c r="Q450" s="159"/>
      <c r="R450" s="160">
        <f>SUM(R451:R495)</f>
        <v>0.48444779999999998</v>
      </c>
      <c r="S450" s="159"/>
      <c r="T450" s="161">
        <f>SUM(T451:T495)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54" t="s">
        <v>82</v>
      </c>
      <c r="AT450" s="162" t="s">
        <v>71</v>
      </c>
      <c r="AU450" s="162" t="s">
        <v>80</v>
      </c>
      <c r="AY450" s="154" t="s">
        <v>154</v>
      </c>
      <c r="BK450" s="163">
        <f>SUM(BK451:BK495)</f>
        <v>0</v>
      </c>
    </row>
    <row r="451" s="2" customFormat="1" ht="24.15" customHeight="1">
      <c r="A451" s="40"/>
      <c r="B451" s="166"/>
      <c r="C451" s="167" t="s">
        <v>465</v>
      </c>
      <c r="D451" s="167" t="s">
        <v>157</v>
      </c>
      <c r="E451" s="168" t="s">
        <v>2315</v>
      </c>
      <c r="F451" s="169" t="s">
        <v>2316</v>
      </c>
      <c r="G451" s="170" t="s">
        <v>186</v>
      </c>
      <c r="H451" s="171">
        <v>59.100999999999999</v>
      </c>
      <c r="I451" s="172"/>
      <c r="J451" s="173">
        <f>ROUND(I451*H451,2)</f>
        <v>0</v>
      </c>
      <c r="K451" s="169" t="s">
        <v>161</v>
      </c>
      <c r="L451" s="41"/>
      <c r="M451" s="174" t="s">
        <v>3</v>
      </c>
      <c r="N451" s="175" t="s">
        <v>43</v>
      </c>
      <c r="O451" s="74"/>
      <c r="P451" s="176">
        <f>O451*H451</f>
        <v>0</v>
      </c>
      <c r="Q451" s="176">
        <v>0</v>
      </c>
      <c r="R451" s="176">
        <f>Q451*H451</f>
        <v>0</v>
      </c>
      <c r="S451" s="176">
        <v>0</v>
      </c>
      <c r="T451" s="17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178" t="s">
        <v>322</v>
      </c>
      <c r="AT451" s="178" t="s">
        <v>157</v>
      </c>
      <c r="AU451" s="178" t="s">
        <v>82</v>
      </c>
      <c r="AY451" s="21" t="s">
        <v>154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21" t="s">
        <v>80</v>
      </c>
      <c r="BK451" s="179">
        <f>ROUND(I451*H451,2)</f>
        <v>0</v>
      </c>
      <c r="BL451" s="21" t="s">
        <v>322</v>
      </c>
      <c r="BM451" s="178" t="s">
        <v>3359</v>
      </c>
    </row>
    <row r="452" s="2" customFormat="1">
      <c r="A452" s="40"/>
      <c r="B452" s="41"/>
      <c r="C452" s="40"/>
      <c r="D452" s="180" t="s">
        <v>164</v>
      </c>
      <c r="E452" s="40"/>
      <c r="F452" s="181" t="s">
        <v>2318</v>
      </c>
      <c r="G452" s="40"/>
      <c r="H452" s="40"/>
      <c r="I452" s="182"/>
      <c r="J452" s="40"/>
      <c r="K452" s="40"/>
      <c r="L452" s="41"/>
      <c r="M452" s="183"/>
      <c r="N452" s="184"/>
      <c r="O452" s="74"/>
      <c r="P452" s="74"/>
      <c r="Q452" s="74"/>
      <c r="R452" s="74"/>
      <c r="S452" s="74"/>
      <c r="T452" s="75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21" t="s">
        <v>164</v>
      </c>
      <c r="AU452" s="21" t="s">
        <v>82</v>
      </c>
    </row>
    <row r="453" s="13" customFormat="1">
      <c r="A453" s="13"/>
      <c r="B453" s="185"/>
      <c r="C453" s="13"/>
      <c r="D453" s="186" t="s">
        <v>166</v>
      </c>
      <c r="E453" s="187" t="s">
        <v>3</v>
      </c>
      <c r="F453" s="188" t="s">
        <v>3360</v>
      </c>
      <c r="G453" s="13"/>
      <c r="H453" s="187" t="s">
        <v>3</v>
      </c>
      <c r="I453" s="189"/>
      <c r="J453" s="13"/>
      <c r="K453" s="13"/>
      <c r="L453" s="185"/>
      <c r="M453" s="190"/>
      <c r="N453" s="191"/>
      <c r="O453" s="191"/>
      <c r="P453" s="191"/>
      <c r="Q453" s="191"/>
      <c r="R453" s="191"/>
      <c r="S453" s="191"/>
      <c r="T453" s="19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7" t="s">
        <v>166</v>
      </c>
      <c r="AU453" s="187" t="s">
        <v>82</v>
      </c>
      <c r="AV453" s="13" t="s">
        <v>80</v>
      </c>
      <c r="AW453" s="13" t="s">
        <v>34</v>
      </c>
      <c r="AX453" s="13" t="s">
        <v>72</v>
      </c>
      <c r="AY453" s="187" t="s">
        <v>154</v>
      </c>
    </row>
    <row r="454" s="14" customFormat="1">
      <c r="A454" s="14"/>
      <c r="B454" s="193"/>
      <c r="C454" s="14"/>
      <c r="D454" s="186" t="s">
        <v>166</v>
      </c>
      <c r="E454" s="194" t="s">
        <v>3</v>
      </c>
      <c r="F454" s="195" t="s">
        <v>3361</v>
      </c>
      <c r="G454" s="14"/>
      <c r="H454" s="196">
        <v>7.9909999999999997</v>
      </c>
      <c r="I454" s="197"/>
      <c r="J454" s="14"/>
      <c r="K454" s="14"/>
      <c r="L454" s="193"/>
      <c r="M454" s="198"/>
      <c r="N454" s="199"/>
      <c r="O454" s="199"/>
      <c r="P454" s="199"/>
      <c r="Q454" s="199"/>
      <c r="R454" s="199"/>
      <c r="S454" s="199"/>
      <c r="T454" s="20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4" t="s">
        <v>166</v>
      </c>
      <c r="AU454" s="194" t="s">
        <v>82</v>
      </c>
      <c r="AV454" s="14" t="s">
        <v>82</v>
      </c>
      <c r="AW454" s="14" t="s">
        <v>34</v>
      </c>
      <c r="AX454" s="14" t="s">
        <v>72</v>
      </c>
      <c r="AY454" s="194" t="s">
        <v>154</v>
      </c>
    </row>
    <row r="455" s="13" customFormat="1">
      <c r="A455" s="13"/>
      <c r="B455" s="185"/>
      <c r="C455" s="13"/>
      <c r="D455" s="186" t="s">
        <v>166</v>
      </c>
      <c r="E455" s="187" t="s">
        <v>3</v>
      </c>
      <c r="F455" s="188" t="s">
        <v>195</v>
      </c>
      <c r="G455" s="13"/>
      <c r="H455" s="187" t="s">
        <v>3</v>
      </c>
      <c r="I455" s="189"/>
      <c r="J455" s="13"/>
      <c r="K455" s="13"/>
      <c r="L455" s="185"/>
      <c r="M455" s="190"/>
      <c r="N455" s="191"/>
      <c r="O455" s="191"/>
      <c r="P455" s="191"/>
      <c r="Q455" s="191"/>
      <c r="R455" s="191"/>
      <c r="S455" s="191"/>
      <c r="T455" s="19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7" t="s">
        <v>166</v>
      </c>
      <c r="AU455" s="187" t="s">
        <v>82</v>
      </c>
      <c r="AV455" s="13" t="s">
        <v>80</v>
      </c>
      <c r="AW455" s="13" t="s">
        <v>34</v>
      </c>
      <c r="AX455" s="13" t="s">
        <v>72</v>
      </c>
      <c r="AY455" s="187" t="s">
        <v>154</v>
      </c>
    </row>
    <row r="456" s="14" customFormat="1">
      <c r="A456" s="14"/>
      <c r="B456" s="193"/>
      <c r="C456" s="14"/>
      <c r="D456" s="186" t="s">
        <v>166</v>
      </c>
      <c r="E456" s="194" t="s">
        <v>3</v>
      </c>
      <c r="F456" s="195" t="s">
        <v>3362</v>
      </c>
      <c r="G456" s="14"/>
      <c r="H456" s="196">
        <v>51.109999999999999</v>
      </c>
      <c r="I456" s="197"/>
      <c r="J456" s="14"/>
      <c r="K456" s="14"/>
      <c r="L456" s="193"/>
      <c r="M456" s="198"/>
      <c r="N456" s="199"/>
      <c r="O456" s="199"/>
      <c r="P456" s="199"/>
      <c r="Q456" s="199"/>
      <c r="R456" s="199"/>
      <c r="S456" s="199"/>
      <c r="T456" s="20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4" t="s">
        <v>166</v>
      </c>
      <c r="AU456" s="194" t="s">
        <v>82</v>
      </c>
      <c r="AV456" s="14" t="s">
        <v>82</v>
      </c>
      <c r="AW456" s="14" t="s">
        <v>34</v>
      </c>
      <c r="AX456" s="14" t="s">
        <v>72</v>
      </c>
      <c r="AY456" s="194" t="s">
        <v>154</v>
      </c>
    </row>
    <row r="457" s="15" customFormat="1">
      <c r="A457" s="15"/>
      <c r="B457" s="201"/>
      <c r="C457" s="15"/>
      <c r="D457" s="186" t="s">
        <v>166</v>
      </c>
      <c r="E457" s="202" t="s">
        <v>3</v>
      </c>
      <c r="F457" s="203" t="s">
        <v>171</v>
      </c>
      <c r="G457" s="15"/>
      <c r="H457" s="204">
        <v>59.100999999999999</v>
      </c>
      <c r="I457" s="205"/>
      <c r="J457" s="15"/>
      <c r="K457" s="15"/>
      <c r="L457" s="201"/>
      <c r="M457" s="206"/>
      <c r="N457" s="207"/>
      <c r="O457" s="207"/>
      <c r="P457" s="207"/>
      <c r="Q457" s="207"/>
      <c r="R457" s="207"/>
      <c r="S457" s="207"/>
      <c r="T457" s="20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02" t="s">
        <v>166</v>
      </c>
      <c r="AU457" s="202" t="s">
        <v>82</v>
      </c>
      <c r="AV457" s="15" t="s">
        <v>162</v>
      </c>
      <c r="AW457" s="15" t="s">
        <v>34</v>
      </c>
      <c r="AX457" s="15" t="s">
        <v>80</v>
      </c>
      <c r="AY457" s="202" t="s">
        <v>154</v>
      </c>
    </row>
    <row r="458" s="2" customFormat="1" ht="33" customHeight="1">
      <c r="A458" s="40"/>
      <c r="B458" s="166"/>
      <c r="C458" s="167" t="s">
        <v>473</v>
      </c>
      <c r="D458" s="167" t="s">
        <v>157</v>
      </c>
      <c r="E458" s="168" t="s">
        <v>3363</v>
      </c>
      <c r="F458" s="169" t="s">
        <v>3364</v>
      </c>
      <c r="G458" s="170" t="s">
        <v>186</v>
      </c>
      <c r="H458" s="171">
        <v>7.2300000000000004</v>
      </c>
      <c r="I458" s="172"/>
      <c r="J458" s="173">
        <f>ROUND(I458*H458,2)</f>
        <v>0</v>
      </c>
      <c r="K458" s="169" t="s">
        <v>161</v>
      </c>
      <c r="L458" s="41"/>
      <c r="M458" s="174" t="s">
        <v>3</v>
      </c>
      <c r="N458" s="175" t="s">
        <v>43</v>
      </c>
      <c r="O458" s="74"/>
      <c r="P458" s="176">
        <f>O458*H458</f>
        <v>0</v>
      </c>
      <c r="Q458" s="176">
        <v>0</v>
      </c>
      <c r="R458" s="176">
        <f>Q458*H458</f>
        <v>0</v>
      </c>
      <c r="S458" s="176">
        <v>0</v>
      </c>
      <c r="T458" s="177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178" t="s">
        <v>322</v>
      </c>
      <c r="AT458" s="178" t="s">
        <v>157</v>
      </c>
      <c r="AU458" s="178" t="s">
        <v>82</v>
      </c>
      <c r="AY458" s="21" t="s">
        <v>154</v>
      </c>
      <c r="BE458" s="179">
        <f>IF(N458="základní",J458,0)</f>
        <v>0</v>
      </c>
      <c r="BF458" s="179">
        <f>IF(N458="snížená",J458,0)</f>
        <v>0</v>
      </c>
      <c r="BG458" s="179">
        <f>IF(N458="zákl. přenesená",J458,0)</f>
        <v>0</v>
      </c>
      <c r="BH458" s="179">
        <f>IF(N458="sníž. přenesená",J458,0)</f>
        <v>0</v>
      </c>
      <c r="BI458" s="179">
        <f>IF(N458="nulová",J458,0)</f>
        <v>0</v>
      </c>
      <c r="BJ458" s="21" t="s">
        <v>80</v>
      </c>
      <c r="BK458" s="179">
        <f>ROUND(I458*H458,2)</f>
        <v>0</v>
      </c>
      <c r="BL458" s="21" t="s">
        <v>322</v>
      </c>
      <c r="BM458" s="178" t="s">
        <v>3365</v>
      </c>
    </row>
    <row r="459" s="2" customFormat="1">
      <c r="A459" s="40"/>
      <c r="B459" s="41"/>
      <c r="C459" s="40"/>
      <c r="D459" s="180" t="s">
        <v>164</v>
      </c>
      <c r="E459" s="40"/>
      <c r="F459" s="181" t="s">
        <v>3366</v>
      </c>
      <c r="G459" s="40"/>
      <c r="H459" s="40"/>
      <c r="I459" s="182"/>
      <c r="J459" s="40"/>
      <c r="K459" s="40"/>
      <c r="L459" s="41"/>
      <c r="M459" s="183"/>
      <c r="N459" s="184"/>
      <c r="O459" s="74"/>
      <c r="P459" s="74"/>
      <c r="Q459" s="74"/>
      <c r="R459" s="74"/>
      <c r="S459" s="74"/>
      <c r="T459" s="75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21" t="s">
        <v>164</v>
      </c>
      <c r="AU459" s="21" t="s">
        <v>82</v>
      </c>
    </row>
    <row r="460" s="13" customFormat="1">
      <c r="A460" s="13"/>
      <c r="B460" s="185"/>
      <c r="C460" s="13"/>
      <c r="D460" s="186" t="s">
        <v>166</v>
      </c>
      <c r="E460" s="187" t="s">
        <v>3</v>
      </c>
      <c r="F460" s="188" t="s">
        <v>872</v>
      </c>
      <c r="G460" s="13"/>
      <c r="H460" s="187" t="s">
        <v>3</v>
      </c>
      <c r="I460" s="189"/>
      <c r="J460" s="13"/>
      <c r="K460" s="13"/>
      <c r="L460" s="185"/>
      <c r="M460" s="190"/>
      <c r="N460" s="191"/>
      <c r="O460" s="191"/>
      <c r="P460" s="191"/>
      <c r="Q460" s="191"/>
      <c r="R460" s="191"/>
      <c r="S460" s="191"/>
      <c r="T460" s="19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7" t="s">
        <v>166</v>
      </c>
      <c r="AU460" s="187" t="s">
        <v>82</v>
      </c>
      <c r="AV460" s="13" t="s">
        <v>80</v>
      </c>
      <c r="AW460" s="13" t="s">
        <v>34</v>
      </c>
      <c r="AX460" s="13" t="s">
        <v>72</v>
      </c>
      <c r="AY460" s="187" t="s">
        <v>154</v>
      </c>
    </row>
    <row r="461" s="14" customFormat="1">
      <c r="A461" s="14"/>
      <c r="B461" s="193"/>
      <c r="C461" s="14"/>
      <c r="D461" s="186" t="s">
        <v>166</v>
      </c>
      <c r="E461" s="194" t="s">
        <v>3</v>
      </c>
      <c r="F461" s="195" t="s">
        <v>2062</v>
      </c>
      <c r="G461" s="14"/>
      <c r="H461" s="196">
        <v>7.2300000000000004</v>
      </c>
      <c r="I461" s="197"/>
      <c r="J461" s="14"/>
      <c r="K461" s="14"/>
      <c r="L461" s="193"/>
      <c r="M461" s="198"/>
      <c r="N461" s="199"/>
      <c r="O461" s="199"/>
      <c r="P461" s="199"/>
      <c r="Q461" s="199"/>
      <c r="R461" s="199"/>
      <c r="S461" s="199"/>
      <c r="T461" s="20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4" t="s">
        <v>166</v>
      </c>
      <c r="AU461" s="194" t="s">
        <v>82</v>
      </c>
      <c r="AV461" s="14" t="s">
        <v>82</v>
      </c>
      <c r="AW461" s="14" t="s">
        <v>34</v>
      </c>
      <c r="AX461" s="14" t="s">
        <v>80</v>
      </c>
      <c r="AY461" s="194" t="s">
        <v>154</v>
      </c>
    </row>
    <row r="462" s="2" customFormat="1" ht="16.5" customHeight="1">
      <c r="A462" s="40"/>
      <c r="B462" s="166"/>
      <c r="C462" s="222" t="s">
        <v>480</v>
      </c>
      <c r="D462" s="222" t="s">
        <v>817</v>
      </c>
      <c r="E462" s="223" t="s">
        <v>2319</v>
      </c>
      <c r="F462" s="224" t="s">
        <v>2320</v>
      </c>
      <c r="G462" s="225" t="s">
        <v>435</v>
      </c>
      <c r="H462" s="226">
        <v>0.029000000000000001</v>
      </c>
      <c r="I462" s="227"/>
      <c r="J462" s="228">
        <f>ROUND(I462*H462,2)</f>
        <v>0</v>
      </c>
      <c r="K462" s="224" t="s">
        <v>161</v>
      </c>
      <c r="L462" s="229"/>
      <c r="M462" s="230" t="s">
        <v>3</v>
      </c>
      <c r="N462" s="231" t="s">
        <v>43</v>
      </c>
      <c r="O462" s="74"/>
      <c r="P462" s="176">
        <f>O462*H462</f>
        <v>0</v>
      </c>
      <c r="Q462" s="176">
        <v>1</v>
      </c>
      <c r="R462" s="176">
        <f>Q462*H462</f>
        <v>0.029000000000000001</v>
      </c>
      <c r="S462" s="176">
        <v>0</v>
      </c>
      <c r="T462" s="177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178" t="s">
        <v>495</v>
      </c>
      <c r="AT462" s="178" t="s">
        <v>817</v>
      </c>
      <c r="AU462" s="178" t="s">
        <v>82</v>
      </c>
      <c r="AY462" s="21" t="s">
        <v>154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21" t="s">
        <v>80</v>
      </c>
      <c r="BK462" s="179">
        <f>ROUND(I462*H462,2)</f>
        <v>0</v>
      </c>
      <c r="BL462" s="21" t="s">
        <v>322</v>
      </c>
      <c r="BM462" s="178" t="s">
        <v>3367</v>
      </c>
    </row>
    <row r="463" s="13" customFormat="1">
      <c r="A463" s="13"/>
      <c r="B463" s="185"/>
      <c r="C463" s="13"/>
      <c r="D463" s="186" t="s">
        <v>166</v>
      </c>
      <c r="E463" s="187" t="s">
        <v>3</v>
      </c>
      <c r="F463" s="188" t="s">
        <v>872</v>
      </c>
      <c r="G463" s="13"/>
      <c r="H463" s="187" t="s">
        <v>3</v>
      </c>
      <c r="I463" s="189"/>
      <c r="J463" s="13"/>
      <c r="K463" s="13"/>
      <c r="L463" s="185"/>
      <c r="M463" s="190"/>
      <c r="N463" s="191"/>
      <c r="O463" s="191"/>
      <c r="P463" s="191"/>
      <c r="Q463" s="191"/>
      <c r="R463" s="191"/>
      <c r="S463" s="191"/>
      <c r="T463" s="19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7" t="s">
        <v>166</v>
      </c>
      <c r="AU463" s="187" t="s">
        <v>82</v>
      </c>
      <c r="AV463" s="13" t="s">
        <v>80</v>
      </c>
      <c r="AW463" s="13" t="s">
        <v>34</v>
      </c>
      <c r="AX463" s="13" t="s">
        <v>72</v>
      </c>
      <c r="AY463" s="187" t="s">
        <v>154</v>
      </c>
    </row>
    <row r="464" s="14" customFormat="1">
      <c r="A464" s="14"/>
      <c r="B464" s="193"/>
      <c r="C464" s="14"/>
      <c r="D464" s="186" t="s">
        <v>166</v>
      </c>
      <c r="E464" s="194" t="s">
        <v>3</v>
      </c>
      <c r="F464" s="195" t="s">
        <v>3368</v>
      </c>
      <c r="G464" s="14"/>
      <c r="H464" s="196">
        <v>0.0030000000000000001</v>
      </c>
      <c r="I464" s="197"/>
      <c r="J464" s="14"/>
      <c r="K464" s="14"/>
      <c r="L464" s="193"/>
      <c r="M464" s="198"/>
      <c r="N464" s="199"/>
      <c r="O464" s="199"/>
      <c r="P464" s="199"/>
      <c r="Q464" s="199"/>
      <c r="R464" s="199"/>
      <c r="S464" s="199"/>
      <c r="T464" s="20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4" t="s">
        <v>166</v>
      </c>
      <c r="AU464" s="194" t="s">
        <v>82</v>
      </c>
      <c r="AV464" s="14" t="s">
        <v>82</v>
      </c>
      <c r="AW464" s="14" t="s">
        <v>34</v>
      </c>
      <c r="AX464" s="14" t="s">
        <v>72</v>
      </c>
      <c r="AY464" s="194" t="s">
        <v>154</v>
      </c>
    </row>
    <row r="465" s="13" customFormat="1">
      <c r="A465" s="13"/>
      <c r="B465" s="185"/>
      <c r="C465" s="13"/>
      <c r="D465" s="186" t="s">
        <v>166</v>
      </c>
      <c r="E465" s="187" t="s">
        <v>3</v>
      </c>
      <c r="F465" s="188" t="s">
        <v>2340</v>
      </c>
      <c r="G465" s="13"/>
      <c r="H465" s="187" t="s">
        <v>3</v>
      </c>
      <c r="I465" s="189"/>
      <c r="J465" s="13"/>
      <c r="K465" s="13"/>
      <c r="L465" s="185"/>
      <c r="M465" s="190"/>
      <c r="N465" s="191"/>
      <c r="O465" s="191"/>
      <c r="P465" s="191"/>
      <c r="Q465" s="191"/>
      <c r="R465" s="191"/>
      <c r="S465" s="191"/>
      <c r="T465" s="19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7" t="s">
        <v>166</v>
      </c>
      <c r="AU465" s="187" t="s">
        <v>82</v>
      </c>
      <c r="AV465" s="13" t="s">
        <v>80</v>
      </c>
      <c r="AW465" s="13" t="s">
        <v>34</v>
      </c>
      <c r="AX465" s="13" t="s">
        <v>72</v>
      </c>
      <c r="AY465" s="187" t="s">
        <v>154</v>
      </c>
    </row>
    <row r="466" s="14" customFormat="1">
      <c r="A466" s="14"/>
      <c r="B466" s="193"/>
      <c r="C466" s="14"/>
      <c r="D466" s="186" t="s">
        <v>166</v>
      </c>
      <c r="E466" s="194" t="s">
        <v>3</v>
      </c>
      <c r="F466" s="195" t="s">
        <v>3369</v>
      </c>
      <c r="G466" s="14"/>
      <c r="H466" s="196">
        <v>0.0040000000000000001</v>
      </c>
      <c r="I466" s="197"/>
      <c r="J466" s="14"/>
      <c r="K466" s="14"/>
      <c r="L466" s="193"/>
      <c r="M466" s="198"/>
      <c r="N466" s="199"/>
      <c r="O466" s="199"/>
      <c r="P466" s="199"/>
      <c r="Q466" s="199"/>
      <c r="R466" s="199"/>
      <c r="S466" s="199"/>
      <c r="T466" s="20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4" t="s">
        <v>166</v>
      </c>
      <c r="AU466" s="194" t="s">
        <v>82</v>
      </c>
      <c r="AV466" s="14" t="s">
        <v>82</v>
      </c>
      <c r="AW466" s="14" t="s">
        <v>34</v>
      </c>
      <c r="AX466" s="14" t="s">
        <v>72</v>
      </c>
      <c r="AY466" s="194" t="s">
        <v>154</v>
      </c>
    </row>
    <row r="467" s="13" customFormat="1">
      <c r="A467" s="13"/>
      <c r="B467" s="185"/>
      <c r="C467" s="13"/>
      <c r="D467" s="186" t="s">
        <v>166</v>
      </c>
      <c r="E467" s="187" t="s">
        <v>3</v>
      </c>
      <c r="F467" s="188" t="s">
        <v>195</v>
      </c>
      <c r="G467" s="13"/>
      <c r="H467" s="187" t="s">
        <v>3</v>
      </c>
      <c r="I467" s="189"/>
      <c r="J467" s="13"/>
      <c r="K467" s="13"/>
      <c r="L467" s="185"/>
      <c r="M467" s="190"/>
      <c r="N467" s="191"/>
      <c r="O467" s="191"/>
      <c r="P467" s="191"/>
      <c r="Q467" s="191"/>
      <c r="R467" s="191"/>
      <c r="S467" s="191"/>
      <c r="T467" s="19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7" t="s">
        <v>166</v>
      </c>
      <c r="AU467" s="187" t="s">
        <v>82</v>
      </c>
      <c r="AV467" s="13" t="s">
        <v>80</v>
      </c>
      <c r="AW467" s="13" t="s">
        <v>34</v>
      </c>
      <c r="AX467" s="13" t="s">
        <v>72</v>
      </c>
      <c r="AY467" s="187" t="s">
        <v>154</v>
      </c>
    </row>
    <row r="468" s="14" customFormat="1">
      <c r="A468" s="14"/>
      <c r="B468" s="193"/>
      <c r="C468" s="14"/>
      <c r="D468" s="186" t="s">
        <v>166</v>
      </c>
      <c r="E468" s="194" t="s">
        <v>3</v>
      </c>
      <c r="F468" s="195" t="s">
        <v>3370</v>
      </c>
      <c r="G468" s="14"/>
      <c r="H468" s="196">
        <v>0.021999999999999999</v>
      </c>
      <c r="I468" s="197"/>
      <c r="J468" s="14"/>
      <c r="K468" s="14"/>
      <c r="L468" s="193"/>
      <c r="M468" s="198"/>
      <c r="N468" s="199"/>
      <c r="O468" s="199"/>
      <c r="P468" s="199"/>
      <c r="Q468" s="199"/>
      <c r="R468" s="199"/>
      <c r="S468" s="199"/>
      <c r="T468" s="20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4" t="s">
        <v>166</v>
      </c>
      <c r="AU468" s="194" t="s">
        <v>82</v>
      </c>
      <c r="AV468" s="14" t="s">
        <v>82</v>
      </c>
      <c r="AW468" s="14" t="s">
        <v>34</v>
      </c>
      <c r="AX468" s="14" t="s">
        <v>72</v>
      </c>
      <c r="AY468" s="194" t="s">
        <v>154</v>
      </c>
    </row>
    <row r="469" s="15" customFormat="1">
      <c r="A469" s="15"/>
      <c r="B469" s="201"/>
      <c r="C469" s="15"/>
      <c r="D469" s="186" t="s">
        <v>166</v>
      </c>
      <c r="E469" s="202" t="s">
        <v>3</v>
      </c>
      <c r="F469" s="203" t="s">
        <v>171</v>
      </c>
      <c r="G469" s="15"/>
      <c r="H469" s="204">
        <v>0.029000000000000001</v>
      </c>
      <c r="I469" s="205"/>
      <c r="J469" s="15"/>
      <c r="K469" s="15"/>
      <c r="L469" s="201"/>
      <c r="M469" s="206"/>
      <c r="N469" s="207"/>
      <c r="O469" s="207"/>
      <c r="P469" s="207"/>
      <c r="Q469" s="207"/>
      <c r="R469" s="207"/>
      <c r="S469" s="207"/>
      <c r="T469" s="20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02" t="s">
        <v>166</v>
      </c>
      <c r="AU469" s="202" t="s">
        <v>82</v>
      </c>
      <c r="AV469" s="15" t="s">
        <v>162</v>
      </c>
      <c r="AW469" s="15" t="s">
        <v>34</v>
      </c>
      <c r="AX469" s="15" t="s">
        <v>80</v>
      </c>
      <c r="AY469" s="202" t="s">
        <v>154</v>
      </c>
    </row>
    <row r="470" s="2" customFormat="1" ht="24.15" customHeight="1">
      <c r="A470" s="40"/>
      <c r="B470" s="166"/>
      <c r="C470" s="167" t="s">
        <v>488</v>
      </c>
      <c r="D470" s="167" t="s">
        <v>157</v>
      </c>
      <c r="E470" s="168" t="s">
        <v>2323</v>
      </c>
      <c r="F470" s="169" t="s">
        <v>2324</v>
      </c>
      <c r="G470" s="170" t="s">
        <v>186</v>
      </c>
      <c r="H470" s="171">
        <v>64.212000000000003</v>
      </c>
      <c r="I470" s="172"/>
      <c r="J470" s="173">
        <f>ROUND(I470*H470,2)</f>
        <v>0</v>
      </c>
      <c r="K470" s="169" t="s">
        <v>161</v>
      </c>
      <c r="L470" s="41"/>
      <c r="M470" s="174" t="s">
        <v>3</v>
      </c>
      <c r="N470" s="175" t="s">
        <v>43</v>
      </c>
      <c r="O470" s="74"/>
      <c r="P470" s="176">
        <f>O470*H470</f>
        <v>0</v>
      </c>
      <c r="Q470" s="176">
        <v>0.00040000000000000002</v>
      </c>
      <c r="R470" s="176">
        <f>Q470*H470</f>
        <v>0.025684800000000004</v>
      </c>
      <c r="S470" s="176">
        <v>0</v>
      </c>
      <c r="T470" s="177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178" t="s">
        <v>322</v>
      </c>
      <c r="AT470" s="178" t="s">
        <v>157</v>
      </c>
      <c r="AU470" s="178" t="s">
        <v>82</v>
      </c>
      <c r="AY470" s="21" t="s">
        <v>154</v>
      </c>
      <c r="BE470" s="179">
        <f>IF(N470="základní",J470,0)</f>
        <v>0</v>
      </c>
      <c r="BF470" s="179">
        <f>IF(N470="snížená",J470,0)</f>
        <v>0</v>
      </c>
      <c r="BG470" s="179">
        <f>IF(N470="zákl. přenesená",J470,0)</f>
        <v>0</v>
      </c>
      <c r="BH470" s="179">
        <f>IF(N470="sníž. přenesená",J470,0)</f>
        <v>0</v>
      </c>
      <c r="BI470" s="179">
        <f>IF(N470="nulová",J470,0)</f>
        <v>0</v>
      </c>
      <c r="BJ470" s="21" t="s">
        <v>80</v>
      </c>
      <c r="BK470" s="179">
        <f>ROUND(I470*H470,2)</f>
        <v>0</v>
      </c>
      <c r="BL470" s="21" t="s">
        <v>322</v>
      </c>
      <c r="BM470" s="178" t="s">
        <v>3371</v>
      </c>
    </row>
    <row r="471" s="2" customFormat="1">
      <c r="A471" s="40"/>
      <c r="B471" s="41"/>
      <c r="C471" s="40"/>
      <c r="D471" s="180" t="s">
        <v>164</v>
      </c>
      <c r="E471" s="40"/>
      <c r="F471" s="181" t="s">
        <v>2326</v>
      </c>
      <c r="G471" s="40"/>
      <c r="H471" s="40"/>
      <c r="I471" s="182"/>
      <c r="J471" s="40"/>
      <c r="K471" s="40"/>
      <c r="L471" s="41"/>
      <c r="M471" s="183"/>
      <c r="N471" s="184"/>
      <c r="O471" s="74"/>
      <c r="P471" s="74"/>
      <c r="Q471" s="74"/>
      <c r="R471" s="74"/>
      <c r="S471" s="74"/>
      <c r="T471" s="75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21" t="s">
        <v>164</v>
      </c>
      <c r="AU471" s="21" t="s">
        <v>82</v>
      </c>
    </row>
    <row r="472" s="13" customFormat="1">
      <c r="A472" s="13"/>
      <c r="B472" s="185"/>
      <c r="C472" s="13"/>
      <c r="D472" s="186" t="s">
        <v>166</v>
      </c>
      <c r="E472" s="187" t="s">
        <v>3</v>
      </c>
      <c r="F472" s="188" t="s">
        <v>3360</v>
      </c>
      <c r="G472" s="13"/>
      <c r="H472" s="187" t="s">
        <v>3</v>
      </c>
      <c r="I472" s="189"/>
      <c r="J472" s="13"/>
      <c r="K472" s="13"/>
      <c r="L472" s="185"/>
      <c r="M472" s="190"/>
      <c r="N472" s="191"/>
      <c r="O472" s="191"/>
      <c r="P472" s="191"/>
      <c r="Q472" s="191"/>
      <c r="R472" s="191"/>
      <c r="S472" s="191"/>
      <c r="T472" s="19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7" t="s">
        <v>166</v>
      </c>
      <c r="AU472" s="187" t="s">
        <v>82</v>
      </c>
      <c r="AV472" s="13" t="s">
        <v>80</v>
      </c>
      <c r="AW472" s="13" t="s">
        <v>34</v>
      </c>
      <c r="AX472" s="13" t="s">
        <v>72</v>
      </c>
      <c r="AY472" s="187" t="s">
        <v>154</v>
      </c>
    </row>
    <row r="473" s="14" customFormat="1">
      <c r="A473" s="14"/>
      <c r="B473" s="193"/>
      <c r="C473" s="14"/>
      <c r="D473" s="186" t="s">
        <v>166</v>
      </c>
      <c r="E473" s="194" t="s">
        <v>3</v>
      </c>
      <c r="F473" s="195" t="s">
        <v>3361</v>
      </c>
      <c r="G473" s="14"/>
      <c r="H473" s="196">
        <v>7.9909999999999997</v>
      </c>
      <c r="I473" s="197"/>
      <c r="J473" s="14"/>
      <c r="K473" s="14"/>
      <c r="L473" s="193"/>
      <c r="M473" s="198"/>
      <c r="N473" s="199"/>
      <c r="O473" s="199"/>
      <c r="P473" s="199"/>
      <c r="Q473" s="199"/>
      <c r="R473" s="199"/>
      <c r="S473" s="199"/>
      <c r="T473" s="20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4" t="s">
        <v>166</v>
      </c>
      <c r="AU473" s="194" t="s">
        <v>82</v>
      </c>
      <c r="AV473" s="14" t="s">
        <v>82</v>
      </c>
      <c r="AW473" s="14" t="s">
        <v>34</v>
      </c>
      <c r="AX473" s="14" t="s">
        <v>72</v>
      </c>
      <c r="AY473" s="194" t="s">
        <v>154</v>
      </c>
    </row>
    <row r="474" s="13" customFormat="1">
      <c r="A474" s="13"/>
      <c r="B474" s="185"/>
      <c r="C474" s="13"/>
      <c r="D474" s="186" t="s">
        <v>166</v>
      </c>
      <c r="E474" s="187" t="s">
        <v>3</v>
      </c>
      <c r="F474" s="188" t="s">
        <v>195</v>
      </c>
      <c r="G474" s="13"/>
      <c r="H474" s="187" t="s">
        <v>3</v>
      </c>
      <c r="I474" s="189"/>
      <c r="J474" s="13"/>
      <c r="K474" s="13"/>
      <c r="L474" s="185"/>
      <c r="M474" s="190"/>
      <c r="N474" s="191"/>
      <c r="O474" s="191"/>
      <c r="P474" s="191"/>
      <c r="Q474" s="191"/>
      <c r="R474" s="191"/>
      <c r="S474" s="191"/>
      <c r="T474" s="19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7" t="s">
        <v>166</v>
      </c>
      <c r="AU474" s="187" t="s">
        <v>82</v>
      </c>
      <c r="AV474" s="13" t="s">
        <v>80</v>
      </c>
      <c r="AW474" s="13" t="s">
        <v>34</v>
      </c>
      <c r="AX474" s="13" t="s">
        <v>72</v>
      </c>
      <c r="AY474" s="187" t="s">
        <v>154</v>
      </c>
    </row>
    <row r="475" s="14" customFormat="1">
      <c r="A475" s="14"/>
      <c r="B475" s="193"/>
      <c r="C475" s="14"/>
      <c r="D475" s="186" t="s">
        <v>166</v>
      </c>
      <c r="E475" s="194" t="s">
        <v>3</v>
      </c>
      <c r="F475" s="195" t="s">
        <v>3372</v>
      </c>
      <c r="G475" s="14"/>
      <c r="H475" s="196">
        <v>56.220999999999997</v>
      </c>
      <c r="I475" s="197"/>
      <c r="J475" s="14"/>
      <c r="K475" s="14"/>
      <c r="L475" s="193"/>
      <c r="M475" s="198"/>
      <c r="N475" s="199"/>
      <c r="O475" s="199"/>
      <c r="P475" s="199"/>
      <c r="Q475" s="199"/>
      <c r="R475" s="199"/>
      <c r="S475" s="199"/>
      <c r="T475" s="20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4" t="s">
        <v>166</v>
      </c>
      <c r="AU475" s="194" t="s">
        <v>82</v>
      </c>
      <c r="AV475" s="14" t="s">
        <v>82</v>
      </c>
      <c r="AW475" s="14" t="s">
        <v>34</v>
      </c>
      <c r="AX475" s="14" t="s">
        <v>72</v>
      </c>
      <c r="AY475" s="194" t="s">
        <v>154</v>
      </c>
    </row>
    <row r="476" s="15" customFormat="1">
      <c r="A476" s="15"/>
      <c r="B476" s="201"/>
      <c r="C476" s="15"/>
      <c r="D476" s="186" t="s">
        <v>166</v>
      </c>
      <c r="E476" s="202" t="s">
        <v>3</v>
      </c>
      <c r="F476" s="203" t="s">
        <v>171</v>
      </c>
      <c r="G476" s="15"/>
      <c r="H476" s="204">
        <v>64.212000000000003</v>
      </c>
      <c r="I476" s="205"/>
      <c r="J476" s="15"/>
      <c r="K476" s="15"/>
      <c r="L476" s="201"/>
      <c r="M476" s="206"/>
      <c r="N476" s="207"/>
      <c r="O476" s="207"/>
      <c r="P476" s="207"/>
      <c r="Q476" s="207"/>
      <c r="R476" s="207"/>
      <c r="S476" s="207"/>
      <c r="T476" s="20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02" t="s">
        <v>166</v>
      </c>
      <c r="AU476" s="202" t="s">
        <v>82</v>
      </c>
      <c r="AV476" s="15" t="s">
        <v>162</v>
      </c>
      <c r="AW476" s="15" t="s">
        <v>34</v>
      </c>
      <c r="AX476" s="15" t="s">
        <v>80</v>
      </c>
      <c r="AY476" s="202" t="s">
        <v>154</v>
      </c>
    </row>
    <row r="477" s="2" customFormat="1" ht="24.15" customHeight="1">
      <c r="A477" s="40"/>
      <c r="B477" s="166"/>
      <c r="C477" s="167" t="s">
        <v>495</v>
      </c>
      <c r="D477" s="167" t="s">
        <v>157</v>
      </c>
      <c r="E477" s="168" t="s">
        <v>3373</v>
      </c>
      <c r="F477" s="169" t="s">
        <v>3374</v>
      </c>
      <c r="G477" s="170" t="s">
        <v>186</v>
      </c>
      <c r="H477" s="171">
        <v>7.2300000000000004</v>
      </c>
      <c r="I477" s="172"/>
      <c r="J477" s="173">
        <f>ROUND(I477*H477,2)</f>
        <v>0</v>
      </c>
      <c r="K477" s="169" t="s">
        <v>161</v>
      </c>
      <c r="L477" s="41"/>
      <c r="M477" s="174" t="s">
        <v>3</v>
      </c>
      <c r="N477" s="175" t="s">
        <v>43</v>
      </c>
      <c r="O477" s="74"/>
      <c r="P477" s="176">
        <f>O477*H477</f>
        <v>0</v>
      </c>
      <c r="Q477" s="176">
        <v>0.00040000000000000002</v>
      </c>
      <c r="R477" s="176">
        <f>Q477*H477</f>
        <v>0.0028920000000000005</v>
      </c>
      <c r="S477" s="176">
        <v>0</v>
      </c>
      <c r="T477" s="17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178" t="s">
        <v>322</v>
      </c>
      <c r="AT477" s="178" t="s">
        <v>157</v>
      </c>
      <c r="AU477" s="178" t="s">
        <v>82</v>
      </c>
      <c r="AY477" s="21" t="s">
        <v>154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21" t="s">
        <v>80</v>
      </c>
      <c r="BK477" s="179">
        <f>ROUND(I477*H477,2)</f>
        <v>0</v>
      </c>
      <c r="BL477" s="21" t="s">
        <v>322</v>
      </c>
      <c r="BM477" s="178" t="s">
        <v>3375</v>
      </c>
    </row>
    <row r="478" s="2" customFormat="1">
      <c r="A478" s="40"/>
      <c r="B478" s="41"/>
      <c r="C478" s="40"/>
      <c r="D478" s="180" t="s">
        <v>164</v>
      </c>
      <c r="E478" s="40"/>
      <c r="F478" s="181" t="s">
        <v>3376</v>
      </c>
      <c r="G478" s="40"/>
      <c r="H478" s="40"/>
      <c r="I478" s="182"/>
      <c r="J478" s="40"/>
      <c r="K478" s="40"/>
      <c r="L478" s="41"/>
      <c r="M478" s="183"/>
      <c r="N478" s="184"/>
      <c r="O478" s="74"/>
      <c r="P478" s="74"/>
      <c r="Q478" s="74"/>
      <c r="R478" s="74"/>
      <c r="S478" s="74"/>
      <c r="T478" s="75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21" t="s">
        <v>164</v>
      </c>
      <c r="AU478" s="21" t="s">
        <v>82</v>
      </c>
    </row>
    <row r="479" s="13" customFormat="1">
      <c r="A479" s="13"/>
      <c r="B479" s="185"/>
      <c r="C479" s="13"/>
      <c r="D479" s="186" t="s">
        <v>166</v>
      </c>
      <c r="E479" s="187" t="s">
        <v>3</v>
      </c>
      <c r="F479" s="188" t="s">
        <v>872</v>
      </c>
      <c r="G479" s="13"/>
      <c r="H479" s="187" t="s">
        <v>3</v>
      </c>
      <c r="I479" s="189"/>
      <c r="J479" s="13"/>
      <c r="K479" s="13"/>
      <c r="L479" s="185"/>
      <c r="M479" s="190"/>
      <c r="N479" s="191"/>
      <c r="O479" s="191"/>
      <c r="P479" s="191"/>
      <c r="Q479" s="191"/>
      <c r="R479" s="191"/>
      <c r="S479" s="191"/>
      <c r="T479" s="19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7" t="s">
        <v>166</v>
      </c>
      <c r="AU479" s="187" t="s">
        <v>82</v>
      </c>
      <c r="AV479" s="13" t="s">
        <v>80</v>
      </c>
      <c r="AW479" s="13" t="s">
        <v>34</v>
      </c>
      <c r="AX479" s="13" t="s">
        <v>72</v>
      </c>
      <c r="AY479" s="187" t="s">
        <v>154</v>
      </c>
    </row>
    <row r="480" s="14" customFormat="1">
      <c r="A480" s="14"/>
      <c r="B480" s="193"/>
      <c r="C480" s="14"/>
      <c r="D480" s="186" t="s">
        <v>166</v>
      </c>
      <c r="E480" s="194" t="s">
        <v>3</v>
      </c>
      <c r="F480" s="195" t="s">
        <v>2062</v>
      </c>
      <c r="G480" s="14"/>
      <c r="H480" s="196">
        <v>7.2300000000000004</v>
      </c>
      <c r="I480" s="197"/>
      <c r="J480" s="14"/>
      <c r="K480" s="14"/>
      <c r="L480" s="193"/>
      <c r="M480" s="198"/>
      <c r="N480" s="199"/>
      <c r="O480" s="199"/>
      <c r="P480" s="199"/>
      <c r="Q480" s="199"/>
      <c r="R480" s="199"/>
      <c r="S480" s="199"/>
      <c r="T480" s="20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4" t="s">
        <v>166</v>
      </c>
      <c r="AU480" s="194" t="s">
        <v>82</v>
      </c>
      <c r="AV480" s="14" t="s">
        <v>82</v>
      </c>
      <c r="AW480" s="14" t="s">
        <v>34</v>
      </c>
      <c r="AX480" s="14" t="s">
        <v>80</v>
      </c>
      <c r="AY480" s="194" t="s">
        <v>154</v>
      </c>
    </row>
    <row r="481" s="2" customFormat="1" ht="49.05" customHeight="1">
      <c r="A481" s="40"/>
      <c r="B481" s="166"/>
      <c r="C481" s="222" t="s">
        <v>500</v>
      </c>
      <c r="D481" s="222" t="s">
        <v>817</v>
      </c>
      <c r="E481" s="223" t="s">
        <v>2328</v>
      </c>
      <c r="F481" s="224" t="s">
        <v>2329</v>
      </c>
      <c r="G481" s="225" t="s">
        <v>186</v>
      </c>
      <c r="H481" s="226">
        <v>72.963999999999999</v>
      </c>
      <c r="I481" s="227"/>
      <c r="J481" s="228">
        <f>ROUND(I481*H481,2)</f>
        <v>0</v>
      </c>
      <c r="K481" s="224" t="s">
        <v>161</v>
      </c>
      <c r="L481" s="229"/>
      <c r="M481" s="230" t="s">
        <v>3</v>
      </c>
      <c r="N481" s="231" t="s">
        <v>43</v>
      </c>
      <c r="O481" s="74"/>
      <c r="P481" s="176">
        <f>O481*H481</f>
        <v>0</v>
      </c>
      <c r="Q481" s="176">
        <v>0.0054000000000000003</v>
      </c>
      <c r="R481" s="176">
        <f>Q481*H481</f>
        <v>0.39400560000000001</v>
      </c>
      <c r="S481" s="176">
        <v>0</v>
      </c>
      <c r="T481" s="177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178" t="s">
        <v>495</v>
      </c>
      <c r="AT481" s="178" t="s">
        <v>817</v>
      </c>
      <c r="AU481" s="178" t="s">
        <v>82</v>
      </c>
      <c r="AY481" s="21" t="s">
        <v>154</v>
      </c>
      <c r="BE481" s="179">
        <f>IF(N481="základní",J481,0)</f>
        <v>0</v>
      </c>
      <c r="BF481" s="179">
        <f>IF(N481="snížená",J481,0)</f>
        <v>0</v>
      </c>
      <c r="BG481" s="179">
        <f>IF(N481="zákl. přenesená",J481,0)</f>
        <v>0</v>
      </c>
      <c r="BH481" s="179">
        <f>IF(N481="sníž. přenesená",J481,0)</f>
        <v>0</v>
      </c>
      <c r="BI481" s="179">
        <f>IF(N481="nulová",J481,0)</f>
        <v>0</v>
      </c>
      <c r="BJ481" s="21" t="s">
        <v>80</v>
      </c>
      <c r="BK481" s="179">
        <f>ROUND(I481*H481,2)</f>
        <v>0</v>
      </c>
      <c r="BL481" s="21" t="s">
        <v>322</v>
      </c>
      <c r="BM481" s="178" t="s">
        <v>3377</v>
      </c>
    </row>
    <row r="482" s="13" customFormat="1">
      <c r="A482" s="13"/>
      <c r="B482" s="185"/>
      <c r="C482" s="13"/>
      <c r="D482" s="186" t="s">
        <v>166</v>
      </c>
      <c r="E482" s="187" t="s">
        <v>3</v>
      </c>
      <c r="F482" s="188" t="s">
        <v>3360</v>
      </c>
      <c r="G482" s="13"/>
      <c r="H482" s="187" t="s">
        <v>3</v>
      </c>
      <c r="I482" s="189"/>
      <c r="J482" s="13"/>
      <c r="K482" s="13"/>
      <c r="L482" s="185"/>
      <c r="M482" s="190"/>
      <c r="N482" s="191"/>
      <c r="O482" s="191"/>
      <c r="P482" s="191"/>
      <c r="Q482" s="191"/>
      <c r="R482" s="191"/>
      <c r="S482" s="191"/>
      <c r="T482" s="19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7" t="s">
        <v>166</v>
      </c>
      <c r="AU482" s="187" t="s">
        <v>82</v>
      </c>
      <c r="AV482" s="13" t="s">
        <v>80</v>
      </c>
      <c r="AW482" s="13" t="s">
        <v>34</v>
      </c>
      <c r="AX482" s="13" t="s">
        <v>72</v>
      </c>
      <c r="AY482" s="187" t="s">
        <v>154</v>
      </c>
    </row>
    <row r="483" s="14" customFormat="1">
      <c r="A483" s="14"/>
      <c r="B483" s="193"/>
      <c r="C483" s="14"/>
      <c r="D483" s="186" t="s">
        <v>166</v>
      </c>
      <c r="E483" s="194" t="s">
        <v>3</v>
      </c>
      <c r="F483" s="195" t="s">
        <v>3378</v>
      </c>
      <c r="G483" s="14"/>
      <c r="H483" s="196">
        <v>8.7899999999999991</v>
      </c>
      <c r="I483" s="197"/>
      <c r="J483" s="14"/>
      <c r="K483" s="14"/>
      <c r="L483" s="193"/>
      <c r="M483" s="198"/>
      <c r="N483" s="199"/>
      <c r="O483" s="199"/>
      <c r="P483" s="199"/>
      <c r="Q483" s="199"/>
      <c r="R483" s="199"/>
      <c r="S483" s="199"/>
      <c r="T483" s="20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4" t="s">
        <v>166</v>
      </c>
      <c r="AU483" s="194" t="s">
        <v>82</v>
      </c>
      <c r="AV483" s="14" t="s">
        <v>82</v>
      </c>
      <c r="AW483" s="14" t="s">
        <v>34</v>
      </c>
      <c r="AX483" s="14" t="s">
        <v>72</v>
      </c>
      <c r="AY483" s="194" t="s">
        <v>154</v>
      </c>
    </row>
    <row r="484" s="13" customFormat="1">
      <c r="A484" s="13"/>
      <c r="B484" s="185"/>
      <c r="C484" s="13"/>
      <c r="D484" s="186" t="s">
        <v>166</v>
      </c>
      <c r="E484" s="187" t="s">
        <v>3</v>
      </c>
      <c r="F484" s="188" t="s">
        <v>872</v>
      </c>
      <c r="G484" s="13"/>
      <c r="H484" s="187" t="s">
        <v>3</v>
      </c>
      <c r="I484" s="189"/>
      <c r="J484" s="13"/>
      <c r="K484" s="13"/>
      <c r="L484" s="185"/>
      <c r="M484" s="190"/>
      <c r="N484" s="191"/>
      <c r="O484" s="191"/>
      <c r="P484" s="191"/>
      <c r="Q484" s="191"/>
      <c r="R484" s="191"/>
      <c r="S484" s="191"/>
      <c r="T484" s="19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7" t="s">
        <v>166</v>
      </c>
      <c r="AU484" s="187" t="s">
        <v>82</v>
      </c>
      <c r="AV484" s="13" t="s">
        <v>80</v>
      </c>
      <c r="AW484" s="13" t="s">
        <v>34</v>
      </c>
      <c r="AX484" s="13" t="s">
        <v>72</v>
      </c>
      <c r="AY484" s="187" t="s">
        <v>154</v>
      </c>
    </row>
    <row r="485" s="14" customFormat="1">
      <c r="A485" s="14"/>
      <c r="B485" s="193"/>
      <c r="C485" s="14"/>
      <c r="D485" s="186" t="s">
        <v>166</v>
      </c>
      <c r="E485" s="194" t="s">
        <v>3</v>
      </c>
      <c r="F485" s="195" t="s">
        <v>3379</v>
      </c>
      <c r="G485" s="14"/>
      <c r="H485" s="196">
        <v>7.9530000000000003</v>
      </c>
      <c r="I485" s="197"/>
      <c r="J485" s="14"/>
      <c r="K485" s="14"/>
      <c r="L485" s="193"/>
      <c r="M485" s="198"/>
      <c r="N485" s="199"/>
      <c r="O485" s="199"/>
      <c r="P485" s="199"/>
      <c r="Q485" s="199"/>
      <c r="R485" s="199"/>
      <c r="S485" s="199"/>
      <c r="T485" s="20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4" t="s">
        <v>166</v>
      </c>
      <c r="AU485" s="194" t="s">
        <v>82</v>
      </c>
      <c r="AV485" s="14" t="s">
        <v>82</v>
      </c>
      <c r="AW485" s="14" t="s">
        <v>34</v>
      </c>
      <c r="AX485" s="14" t="s">
        <v>72</v>
      </c>
      <c r="AY485" s="194" t="s">
        <v>154</v>
      </c>
    </row>
    <row r="486" s="13" customFormat="1">
      <c r="A486" s="13"/>
      <c r="B486" s="185"/>
      <c r="C486" s="13"/>
      <c r="D486" s="186" t="s">
        <v>166</v>
      </c>
      <c r="E486" s="187" t="s">
        <v>3</v>
      </c>
      <c r="F486" s="188" t="s">
        <v>195</v>
      </c>
      <c r="G486" s="13"/>
      <c r="H486" s="187" t="s">
        <v>3</v>
      </c>
      <c r="I486" s="189"/>
      <c r="J486" s="13"/>
      <c r="K486" s="13"/>
      <c r="L486" s="185"/>
      <c r="M486" s="190"/>
      <c r="N486" s="191"/>
      <c r="O486" s="191"/>
      <c r="P486" s="191"/>
      <c r="Q486" s="191"/>
      <c r="R486" s="191"/>
      <c r="S486" s="191"/>
      <c r="T486" s="19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7" t="s">
        <v>166</v>
      </c>
      <c r="AU486" s="187" t="s">
        <v>82</v>
      </c>
      <c r="AV486" s="13" t="s">
        <v>80</v>
      </c>
      <c r="AW486" s="13" t="s">
        <v>34</v>
      </c>
      <c r="AX486" s="13" t="s">
        <v>72</v>
      </c>
      <c r="AY486" s="187" t="s">
        <v>154</v>
      </c>
    </row>
    <row r="487" s="14" customFormat="1">
      <c r="A487" s="14"/>
      <c r="B487" s="193"/>
      <c r="C487" s="14"/>
      <c r="D487" s="186" t="s">
        <v>166</v>
      </c>
      <c r="E487" s="194" t="s">
        <v>3</v>
      </c>
      <c r="F487" s="195" t="s">
        <v>3372</v>
      </c>
      <c r="G487" s="14"/>
      <c r="H487" s="196">
        <v>56.220999999999997</v>
      </c>
      <c r="I487" s="197"/>
      <c r="J487" s="14"/>
      <c r="K487" s="14"/>
      <c r="L487" s="193"/>
      <c r="M487" s="198"/>
      <c r="N487" s="199"/>
      <c r="O487" s="199"/>
      <c r="P487" s="199"/>
      <c r="Q487" s="199"/>
      <c r="R487" s="199"/>
      <c r="S487" s="199"/>
      <c r="T487" s="20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4" t="s">
        <v>166</v>
      </c>
      <c r="AU487" s="194" t="s">
        <v>82</v>
      </c>
      <c r="AV487" s="14" t="s">
        <v>82</v>
      </c>
      <c r="AW487" s="14" t="s">
        <v>34</v>
      </c>
      <c r="AX487" s="14" t="s">
        <v>72</v>
      </c>
      <c r="AY487" s="194" t="s">
        <v>154</v>
      </c>
    </row>
    <row r="488" s="15" customFormat="1">
      <c r="A488" s="15"/>
      <c r="B488" s="201"/>
      <c r="C488" s="15"/>
      <c r="D488" s="186" t="s">
        <v>166</v>
      </c>
      <c r="E488" s="202" t="s">
        <v>3</v>
      </c>
      <c r="F488" s="203" t="s">
        <v>171</v>
      </c>
      <c r="G488" s="15"/>
      <c r="H488" s="204">
        <v>72.963999999999999</v>
      </c>
      <c r="I488" s="205"/>
      <c r="J488" s="15"/>
      <c r="K488" s="15"/>
      <c r="L488" s="201"/>
      <c r="M488" s="206"/>
      <c r="N488" s="207"/>
      <c r="O488" s="207"/>
      <c r="P488" s="207"/>
      <c r="Q488" s="207"/>
      <c r="R488" s="207"/>
      <c r="S488" s="207"/>
      <c r="T488" s="20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2" t="s">
        <v>166</v>
      </c>
      <c r="AU488" s="202" t="s">
        <v>82</v>
      </c>
      <c r="AV488" s="15" t="s">
        <v>162</v>
      </c>
      <c r="AW488" s="15" t="s">
        <v>34</v>
      </c>
      <c r="AX488" s="15" t="s">
        <v>80</v>
      </c>
      <c r="AY488" s="202" t="s">
        <v>154</v>
      </c>
    </row>
    <row r="489" s="2" customFormat="1" ht="24.15" customHeight="1">
      <c r="A489" s="40"/>
      <c r="B489" s="166"/>
      <c r="C489" s="167" t="s">
        <v>506</v>
      </c>
      <c r="D489" s="167" t="s">
        <v>157</v>
      </c>
      <c r="E489" s="168" t="s">
        <v>3380</v>
      </c>
      <c r="F489" s="169" t="s">
        <v>3381</v>
      </c>
      <c r="G489" s="170" t="s">
        <v>186</v>
      </c>
      <c r="H489" s="171">
        <v>88.825000000000003</v>
      </c>
      <c r="I489" s="172"/>
      <c r="J489" s="173">
        <f>ROUND(I489*H489,2)</f>
        <v>0</v>
      </c>
      <c r="K489" s="169" t="s">
        <v>3</v>
      </c>
      <c r="L489" s="41"/>
      <c r="M489" s="174" t="s">
        <v>3</v>
      </c>
      <c r="N489" s="175" t="s">
        <v>43</v>
      </c>
      <c r="O489" s="74"/>
      <c r="P489" s="176">
        <f>O489*H489</f>
        <v>0</v>
      </c>
      <c r="Q489" s="176">
        <v>4.0000000000000003E-05</v>
      </c>
      <c r="R489" s="176">
        <f>Q489*H489</f>
        <v>0.0035530000000000006</v>
      </c>
      <c r="S489" s="176">
        <v>0</v>
      </c>
      <c r="T489" s="17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178" t="s">
        <v>322</v>
      </c>
      <c r="AT489" s="178" t="s">
        <v>157</v>
      </c>
      <c r="AU489" s="178" t="s">
        <v>82</v>
      </c>
      <c r="AY489" s="21" t="s">
        <v>154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21" t="s">
        <v>80</v>
      </c>
      <c r="BK489" s="179">
        <f>ROUND(I489*H489,2)</f>
        <v>0</v>
      </c>
      <c r="BL489" s="21" t="s">
        <v>322</v>
      </c>
      <c r="BM489" s="178" t="s">
        <v>3382</v>
      </c>
    </row>
    <row r="490" s="13" customFormat="1">
      <c r="A490" s="13"/>
      <c r="B490" s="185"/>
      <c r="C490" s="13"/>
      <c r="D490" s="186" t="s">
        <v>166</v>
      </c>
      <c r="E490" s="187" t="s">
        <v>3</v>
      </c>
      <c r="F490" s="188" t="s">
        <v>3182</v>
      </c>
      <c r="G490" s="13"/>
      <c r="H490" s="187" t="s">
        <v>3</v>
      </c>
      <c r="I490" s="189"/>
      <c r="J490" s="13"/>
      <c r="K490" s="13"/>
      <c r="L490" s="185"/>
      <c r="M490" s="190"/>
      <c r="N490" s="191"/>
      <c r="O490" s="191"/>
      <c r="P490" s="191"/>
      <c r="Q490" s="191"/>
      <c r="R490" s="191"/>
      <c r="S490" s="191"/>
      <c r="T490" s="19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7" t="s">
        <v>166</v>
      </c>
      <c r="AU490" s="187" t="s">
        <v>82</v>
      </c>
      <c r="AV490" s="13" t="s">
        <v>80</v>
      </c>
      <c r="AW490" s="13" t="s">
        <v>34</v>
      </c>
      <c r="AX490" s="13" t="s">
        <v>72</v>
      </c>
      <c r="AY490" s="187" t="s">
        <v>154</v>
      </c>
    </row>
    <row r="491" s="14" customFormat="1">
      <c r="A491" s="14"/>
      <c r="B491" s="193"/>
      <c r="C491" s="14"/>
      <c r="D491" s="186" t="s">
        <v>166</v>
      </c>
      <c r="E491" s="194" t="s">
        <v>3</v>
      </c>
      <c r="F491" s="195" t="s">
        <v>3183</v>
      </c>
      <c r="G491" s="14"/>
      <c r="H491" s="196">
        <v>88.825000000000003</v>
      </c>
      <c r="I491" s="197"/>
      <c r="J491" s="14"/>
      <c r="K491" s="14"/>
      <c r="L491" s="193"/>
      <c r="M491" s="198"/>
      <c r="N491" s="199"/>
      <c r="O491" s="199"/>
      <c r="P491" s="199"/>
      <c r="Q491" s="199"/>
      <c r="R491" s="199"/>
      <c r="S491" s="199"/>
      <c r="T491" s="20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4" t="s">
        <v>166</v>
      </c>
      <c r="AU491" s="194" t="s">
        <v>82</v>
      </c>
      <c r="AV491" s="14" t="s">
        <v>82</v>
      </c>
      <c r="AW491" s="14" t="s">
        <v>34</v>
      </c>
      <c r="AX491" s="14" t="s">
        <v>80</v>
      </c>
      <c r="AY491" s="194" t="s">
        <v>154</v>
      </c>
    </row>
    <row r="492" s="2" customFormat="1" ht="24.15" customHeight="1">
      <c r="A492" s="40"/>
      <c r="B492" s="166"/>
      <c r="C492" s="222" t="s">
        <v>511</v>
      </c>
      <c r="D492" s="222" t="s">
        <v>817</v>
      </c>
      <c r="E492" s="223" t="s">
        <v>3383</v>
      </c>
      <c r="F492" s="224" t="s">
        <v>3384</v>
      </c>
      <c r="G492" s="225" t="s">
        <v>186</v>
      </c>
      <c r="H492" s="226">
        <v>97.707999999999998</v>
      </c>
      <c r="I492" s="227"/>
      <c r="J492" s="228">
        <f>ROUND(I492*H492,2)</f>
        <v>0</v>
      </c>
      <c r="K492" s="224" t="s">
        <v>161</v>
      </c>
      <c r="L492" s="229"/>
      <c r="M492" s="230" t="s">
        <v>3</v>
      </c>
      <c r="N492" s="231" t="s">
        <v>43</v>
      </c>
      <c r="O492" s="74"/>
      <c r="P492" s="176">
        <f>O492*H492</f>
        <v>0</v>
      </c>
      <c r="Q492" s="176">
        <v>0.00029999999999999997</v>
      </c>
      <c r="R492" s="176">
        <f>Q492*H492</f>
        <v>0.029312399999999995</v>
      </c>
      <c r="S492" s="176">
        <v>0</v>
      </c>
      <c r="T492" s="177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178" t="s">
        <v>495</v>
      </c>
      <c r="AT492" s="178" t="s">
        <v>817</v>
      </c>
      <c r="AU492" s="178" t="s">
        <v>82</v>
      </c>
      <c r="AY492" s="21" t="s">
        <v>154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21" t="s">
        <v>80</v>
      </c>
      <c r="BK492" s="179">
        <f>ROUND(I492*H492,2)</f>
        <v>0</v>
      </c>
      <c r="BL492" s="21" t="s">
        <v>322</v>
      </c>
      <c r="BM492" s="178" t="s">
        <v>3385</v>
      </c>
    </row>
    <row r="493" s="14" customFormat="1">
      <c r="A493" s="14"/>
      <c r="B493" s="193"/>
      <c r="C493" s="14"/>
      <c r="D493" s="186" t="s">
        <v>166</v>
      </c>
      <c r="E493" s="14"/>
      <c r="F493" s="195" t="s">
        <v>3386</v>
      </c>
      <c r="G493" s="14"/>
      <c r="H493" s="196">
        <v>97.707999999999998</v>
      </c>
      <c r="I493" s="197"/>
      <c r="J493" s="14"/>
      <c r="K493" s="14"/>
      <c r="L493" s="193"/>
      <c r="M493" s="198"/>
      <c r="N493" s="199"/>
      <c r="O493" s="199"/>
      <c r="P493" s="199"/>
      <c r="Q493" s="199"/>
      <c r="R493" s="199"/>
      <c r="S493" s="199"/>
      <c r="T493" s="20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4" t="s">
        <v>166</v>
      </c>
      <c r="AU493" s="194" t="s">
        <v>82</v>
      </c>
      <c r="AV493" s="14" t="s">
        <v>82</v>
      </c>
      <c r="AW493" s="14" t="s">
        <v>4</v>
      </c>
      <c r="AX493" s="14" t="s">
        <v>80</v>
      </c>
      <c r="AY493" s="194" t="s">
        <v>154</v>
      </c>
    </row>
    <row r="494" s="2" customFormat="1" ht="49.05" customHeight="1">
      <c r="A494" s="40"/>
      <c r="B494" s="166"/>
      <c r="C494" s="167" t="s">
        <v>517</v>
      </c>
      <c r="D494" s="167" t="s">
        <v>157</v>
      </c>
      <c r="E494" s="168" t="s">
        <v>2332</v>
      </c>
      <c r="F494" s="169" t="s">
        <v>2333</v>
      </c>
      <c r="G494" s="170" t="s">
        <v>435</v>
      </c>
      <c r="H494" s="171">
        <v>0.48399999999999999</v>
      </c>
      <c r="I494" s="172"/>
      <c r="J494" s="173">
        <f>ROUND(I494*H494,2)</f>
        <v>0</v>
      </c>
      <c r="K494" s="169" t="s">
        <v>161</v>
      </c>
      <c r="L494" s="41"/>
      <c r="M494" s="174" t="s">
        <v>3</v>
      </c>
      <c r="N494" s="175" t="s">
        <v>43</v>
      </c>
      <c r="O494" s="74"/>
      <c r="P494" s="176">
        <f>O494*H494</f>
        <v>0</v>
      </c>
      <c r="Q494" s="176">
        <v>0</v>
      </c>
      <c r="R494" s="176">
        <f>Q494*H494</f>
        <v>0</v>
      </c>
      <c r="S494" s="176">
        <v>0</v>
      </c>
      <c r="T494" s="17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178" t="s">
        <v>322</v>
      </c>
      <c r="AT494" s="178" t="s">
        <v>157</v>
      </c>
      <c r="AU494" s="178" t="s">
        <v>82</v>
      </c>
      <c r="AY494" s="21" t="s">
        <v>154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21" t="s">
        <v>80</v>
      </c>
      <c r="BK494" s="179">
        <f>ROUND(I494*H494,2)</f>
        <v>0</v>
      </c>
      <c r="BL494" s="21" t="s">
        <v>322</v>
      </c>
      <c r="BM494" s="178" t="s">
        <v>3387</v>
      </c>
    </row>
    <row r="495" s="2" customFormat="1">
      <c r="A495" s="40"/>
      <c r="B495" s="41"/>
      <c r="C495" s="40"/>
      <c r="D495" s="180" t="s">
        <v>164</v>
      </c>
      <c r="E495" s="40"/>
      <c r="F495" s="181" t="s">
        <v>2335</v>
      </c>
      <c r="G495" s="40"/>
      <c r="H495" s="40"/>
      <c r="I495" s="182"/>
      <c r="J495" s="40"/>
      <c r="K495" s="40"/>
      <c r="L495" s="41"/>
      <c r="M495" s="183"/>
      <c r="N495" s="184"/>
      <c r="O495" s="74"/>
      <c r="P495" s="74"/>
      <c r="Q495" s="74"/>
      <c r="R495" s="74"/>
      <c r="S495" s="74"/>
      <c r="T495" s="75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21" t="s">
        <v>164</v>
      </c>
      <c r="AU495" s="21" t="s">
        <v>82</v>
      </c>
    </row>
    <row r="496" s="12" customFormat="1" ht="22.8" customHeight="1">
      <c r="A496" s="12"/>
      <c r="B496" s="153"/>
      <c r="C496" s="12"/>
      <c r="D496" s="154" t="s">
        <v>71</v>
      </c>
      <c r="E496" s="164" t="s">
        <v>3388</v>
      </c>
      <c r="F496" s="164" t="s">
        <v>3389</v>
      </c>
      <c r="G496" s="12"/>
      <c r="H496" s="12"/>
      <c r="I496" s="156"/>
      <c r="J496" s="165">
        <f>BK496</f>
        <v>0</v>
      </c>
      <c r="K496" s="12"/>
      <c r="L496" s="153"/>
      <c r="M496" s="158"/>
      <c r="N496" s="159"/>
      <c r="O496" s="159"/>
      <c r="P496" s="160">
        <f>SUM(P497:P531)</f>
        <v>0</v>
      </c>
      <c r="Q496" s="159"/>
      <c r="R496" s="160">
        <f>SUM(R497:R531)</f>
        <v>1.10109726</v>
      </c>
      <c r="S496" s="159"/>
      <c r="T496" s="161">
        <f>SUM(T497:T531)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154" t="s">
        <v>82</v>
      </c>
      <c r="AT496" s="162" t="s">
        <v>71</v>
      </c>
      <c r="AU496" s="162" t="s">
        <v>80</v>
      </c>
      <c r="AY496" s="154" t="s">
        <v>154</v>
      </c>
      <c r="BK496" s="163">
        <f>SUM(BK497:BK531)</f>
        <v>0</v>
      </c>
    </row>
    <row r="497" s="2" customFormat="1" ht="24.15" customHeight="1">
      <c r="A497" s="40"/>
      <c r="B497" s="166"/>
      <c r="C497" s="167" t="s">
        <v>522</v>
      </c>
      <c r="D497" s="167" t="s">
        <v>157</v>
      </c>
      <c r="E497" s="168" t="s">
        <v>3390</v>
      </c>
      <c r="F497" s="169" t="s">
        <v>3391</v>
      </c>
      <c r="G497" s="170" t="s">
        <v>186</v>
      </c>
      <c r="H497" s="171">
        <v>34.637999999999998</v>
      </c>
      <c r="I497" s="172"/>
      <c r="J497" s="173">
        <f>ROUND(I497*H497,2)</f>
        <v>0</v>
      </c>
      <c r="K497" s="169" t="s">
        <v>161</v>
      </c>
      <c r="L497" s="41"/>
      <c r="M497" s="174" t="s">
        <v>3</v>
      </c>
      <c r="N497" s="175" t="s">
        <v>43</v>
      </c>
      <c r="O497" s="74"/>
      <c r="P497" s="176">
        <f>O497*H497</f>
        <v>0</v>
      </c>
      <c r="Q497" s="176">
        <v>0</v>
      </c>
      <c r="R497" s="176">
        <f>Q497*H497</f>
        <v>0</v>
      </c>
      <c r="S497" s="176">
        <v>0</v>
      </c>
      <c r="T497" s="17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178" t="s">
        <v>322</v>
      </c>
      <c r="AT497" s="178" t="s">
        <v>157</v>
      </c>
      <c r="AU497" s="178" t="s">
        <v>82</v>
      </c>
      <c r="AY497" s="21" t="s">
        <v>154</v>
      </c>
      <c r="BE497" s="179">
        <f>IF(N497="základní",J497,0)</f>
        <v>0</v>
      </c>
      <c r="BF497" s="179">
        <f>IF(N497="snížená",J497,0)</f>
        <v>0</v>
      </c>
      <c r="BG497" s="179">
        <f>IF(N497="zákl. přenesená",J497,0)</f>
        <v>0</v>
      </c>
      <c r="BH497" s="179">
        <f>IF(N497="sníž. přenesená",J497,0)</f>
        <v>0</v>
      </c>
      <c r="BI497" s="179">
        <f>IF(N497="nulová",J497,0)</f>
        <v>0</v>
      </c>
      <c r="BJ497" s="21" t="s">
        <v>80</v>
      </c>
      <c r="BK497" s="179">
        <f>ROUND(I497*H497,2)</f>
        <v>0</v>
      </c>
      <c r="BL497" s="21" t="s">
        <v>322</v>
      </c>
      <c r="BM497" s="178" t="s">
        <v>3392</v>
      </c>
    </row>
    <row r="498" s="2" customFormat="1">
      <c r="A498" s="40"/>
      <c r="B498" s="41"/>
      <c r="C498" s="40"/>
      <c r="D498" s="180" t="s">
        <v>164</v>
      </c>
      <c r="E498" s="40"/>
      <c r="F498" s="181" t="s">
        <v>3393</v>
      </c>
      <c r="G498" s="40"/>
      <c r="H498" s="40"/>
      <c r="I498" s="182"/>
      <c r="J498" s="40"/>
      <c r="K498" s="40"/>
      <c r="L498" s="41"/>
      <c r="M498" s="183"/>
      <c r="N498" s="184"/>
      <c r="O498" s="74"/>
      <c r="P498" s="74"/>
      <c r="Q498" s="74"/>
      <c r="R498" s="74"/>
      <c r="S498" s="74"/>
      <c r="T498" s="75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21" t="s">
        <v>164</v>
      </c>
      <c r="AU498" s="21" t="s">
        <v>82</v>
      </c>
    </row>
    <row r="499" s="14" customFormat="1">
      <c r="A499" s="14"/>
      <c r="B499" s="193"/>
      <c r="C499" s="14"/>
      <c r="D499" s="186" t="s">
        <v>166</v>
      </c>
      <c r="E499" s="194" t="s">
        <v>3</v>
      </c>
      <c r="F499" s="195" t="s">
        <v>3394</v>
      </c>
      <c r="G499" s="14"/>
      <c r="H499" s="196">
        <v>34.637999999999998</v>
      </c>
      <c r="I499" s="197"/>
      <c r="J499" s="14"/>
      <c r="K499" s="14"/>
      <c r="L499" s="193"/>
      <c r="M499" s="198"/>
      <c r="N499" s="199"/>
      <c r="O499" s="199"/>
      <c r="P499" s="199"/>
      <c r="Q499" s="199"/>
      <c r="R499" s="199"/>
      <c r="S499" s="199"/>
      <c r="T499" s="20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4" t="s">
        <v>166</v>
      </c>
      <c r="AU499" s="194" t="s">
        <v>82</v>
      </c>
      <c r="AV499" s="14" t="s">
        <v>82</v>
      </c>
      <c r="AW499" s="14" t="s">
        <v>34</v>
      </c>
      <c r="AX499" s="14" t="s">
        <v>80</v>
      </c>
      <c r="AY499" s="194" t="s">
        <v>154</v>
      </c>
    </row>
    <row r="500" s="2" customFormat="1" ht="16.5" customHeight="1">
      <c r="A500" s="40"/>
      <c r="B500" s="166"/>
      <c r="C500" s="222" t="s">
        <v>527</v>
      </c>
      <c r="D500" s="222" t="s">
        <v>817</v>
      </c>
      <c r="E500" s="223" t="s">
        <v>2319</v>
      </c>
      <c r="F500" s="224" t="s">
        <v>2320</v>
      </c>
      <c r="G500" s="225" t="s">
        <v>435</v>
      </c>
      <c r="H500" s="226">
        <v>0.014999999999999999</v>
      </c>
      <c r="I500" s="227"/>
      <c r="J500" s="228">
        <f>ROUND(I500*H500,2)</f>
        <v>0</v>
      </c>
      <c r="K500" s="224" t="s">
        <v>161</v>
      </c>
      <c r="L500" s="229"/>
      <c r="M500" s="230" t="s">
        <v>3</v>
      </c>
      <c r="N500" s="231" t="s">
        <v>43</v>
      </c>
      <c r="O500" s="74"/>
      <c r="P500" s="176">
        <f>O500*H500</f>
        <v>0</v>
      </c>
      <c r="Q500" s="176">
        <v>1</v>
      </c>
      <c r="R500" s="176">
        <f>Q500*H500</f>
        <v>0.014999999999999999</v>
      </c>
      <c r="S500" s="176">
        <v>0</v>
      </c>
      <c r="T500" s="17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178" t="s">
        <v>495</v>
      </c>
      <c r="AT500" s="178" t="s">
        <v>817</v>
      </c>
      <c r="AU500" s="178" t="s">
        <v>82</v>
      </c>
      <c r="AY500" s="21" t="s">
        <v>154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21" t="s">
        <v>80</v>
      </c>
      <c r="BK500" s="179">
        <f>ROUND(I500*H500,2)</f>
        <v>0</v>
      </c>
      <c r="BL500" s="21" t="s">
        <v>322</v>
      </c>
      <c r="BM500" s="178" t="s">
        <v>3395</v>
      </c>
    </row>
    <row r="501" s="14" customFormat="1">
      <c r="A501" s="14"/>
      <c r="B501" s="193"/>
      <c r="C501" s="14"/>
      <c r="D501" s="186" t="s">
        <v>166</v>
      </c>
      <c r="E501" s="194" t="s">
        <v>3</v>
      </c>
      <c r="F501" s="195" t="s">
        <v>3396</v>
      </c>
      <c r="G501" s="14"/>
      <c r="H501" s="196">
        <v>0.014999999999999999</v>
      </c>
      <c r="I501" s="197"/>
      <c r="J501" s="14"/>
      <c r="K501" s="14"/>
      <c r="L501" s="193"/>
      <c r="M501" s="198"/>
      <c r="N501" s="199"/>
      <c r="O501" s="199"/>
      <c r="P501" s="199"/>
      <c r="Q501" s="199"/>
      <c r="R501" s="199"/>
      <c r="S501" s="199"/>
      <c r="T501" s="20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4" t="s">
        <v>166</v>
      </c>
      <c r="AU501" s="194" t="s">
        <v>82</v>
      </c>
      <c r="AV501" s="14" t="s">
        <v>82</v>
      </c>
      <c r="AW501" s="14" t="s">
        <v>34</v>
      </c>
      <c r="AX501" s="14" t="s">
        <v>80</v>
      </c>
      <c r="AY501" s="194" t="s">
        <v>154</v>
      </c>
    </row>
    <row r="502" s="2" customFormat="1" ht="33" customHeight="1">
      <c r="A502" s="40"/>
      <c r="B502" s="166"/>
      <c r="C502" s="167" t="s">
        <v>534</v>
      </c>
      <c r="D502" s="167" t="s">
        <v>157</v>
      </c>
      <c r="E502" s="168" t="s">
        <v>3397</v>
      </c>
      <c r="F502" s="169" t="s">
        <v>3398</v>
      </c>
      <c r="G502" s="170" t="s">
        <v>160</v>
      </c>
      <c r="H502" s="171">
        <v>31.844999999999999</v>
      </c>
      <c r="I502" s="172"/>
      <c r="J502" s="173">
        <f>ROUND(I502*H502,2)</f>
        <v>0</v>
      </c>
      <c r="K502" s="169" t="s">
        <v>161</v>
      </c>
      <c r="L502" s="41"/>
      <c r="M502" s="174" t="s">
        <v>3</v>
      </c>
      <c r="N502" s="175" t="s">
        <v>43</v>
      </c>
      <c r="O502" s="74"/>
      <c r="P502" s="176">
        <f>O502*H502</f>
        <v>0</v>
      </c>
      <c r="Q502" s="176">
        <v>0.00040000000000000002</v>
      </c>
      <c r="R502" s="176">
        <f>Q502*H502</f>
        <v>0.012737999999999999</v>
      </c>
      <c r="S502" s="176">
        <v>0</v>
      </c>
      <c r="T502" s="177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178" t="s">
        <v>322</v>
      </c>
      <c r="AT502" s="178" t="s">
        <v>157</v>
      </c>
      <c r="AU502" s="178" t="s">
        <v>82</v>
      </c>
      <c r="AY502" s="21" t="s">
        <v>154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21" t="s">
        <v>80</v>
      </c>
      <c r="BK502" s="179">
        <f>ROUND(I502*H502,2)</f>
        <v>0</v>
      </c>
      <c r="BL502" s="21" t="s">
        <v>322</v>
      </c>
      <c r="BM502" s="178" t="s">
        <v>3399</v>
      </c>
    </row>
    <row r="503" s="2" customFormat="1">
      <c r="A503" s="40"/>
      <c r="B503" s="41"/>
      <c r="C503" s="40"/>
      <c r="D503" s="180" t="s">
        <v>164</v>
      </c>
      <c r="E503" s="40"/>
      <c r="F503" s="181" t="s">
        <v>3400</v>
      </c>
      <c r="G503" s="40"/>
      <c r="H503" s="40"/>
      <c r="I503" s="182"/>
      <c r="J503" s="40"/>
      <c r="K503" s="40"/>
      <c r="L503" s="41"/>
      <c r="M503" s="183"/>
      <c r="N503" s="184"/>
      <c r="O503" s="74"/>
      <c r="P503" s="74"/>
      <c r="Q503" s="74"/>
      <c r="R503" s="74"/>
      <c r="S503" s="74"/>
      <c r="T503" s="75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21" t="s">
        <v>164</v>
      </c>
      <c r="AU503" s="21" t="s">
        <v>82</v>
      </c>
    </row>
    <row r="504" s="13" customFormat="1">
      <c r="A504" s="13"/>
      <c r="B504" s="185"/>
      <c r="C504" s="13"/>
      <c r="D504" s="186" t="s">
        <v>166</v>
      </c>
      <c r="E504" s="187" t="s">
        <v>3</v>
      </c>
      <c r="F504" s="188" t="s">
        <v>3401</v>
      </c>
      <c r="G504" s="13"/>
      <c r="H504" s="187" t="s">
        <v>3</v>
      </c>
      <c r="I504" s="189"/>
      <c r="J504" s="13"/>
      <c r="K504" s="13"/>
      <c r="L504" s="185"/>
      <c r="M504" s="190"/>
      <c r="N504" s="191"/>
      <c r="O504" s="191"/>
      <c r="P504" s="191"/>
      <c r="Q504" s="191"/>
      <c r="R504" s="191"/>
      <c r="S504" s="191"/>
      <c r="T504" s="19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87" t="s">
        <v>166</v>
      </c>
      <c r="AU504" s="187" t="s">
        <v>82</v>
      </c>
      <c r="AV504" s="13" t="s">
        <v>80</v>
      </c>
      <c r="AW504" s="13" t="s">
        <v>34</v>
      </c>
      <c r="AX504" s="13" t="s">
        <v>72</v>
      </c>
      <c r="AY504" s="187" t="s">
        <v>154</v>
      </c>
    </row>
    <row r="505" s="14" customFormat="1">
      <c r="A505" s="14"/>
      <c r="B505" s="193"/>
      <c r="C505" s="14"/>
      <c r="D505" s="186" t="s">
        <v>166</v>
      </c>
      <c r="E505" s="194" t="s">
        <v>3</v>
      </c>
      <c r="F505" s="195" t="s">
        <v>3402</v>
      </c>
      <c r="G505" s="14"/>
      <c r="H505" s="196">
        <v>14.755000000000001</v>
      </c>
      <c r="I505" s="197"/>
      <c r="J505" s="14"/>
      <c r="K505" s="14"/>
      <c r="L505" s="193"/>
      <c r="M505" s="198"/>
      <c r="N505" s="199"/>
      <c r="O505" s="199"/>
      <c r="P505" s="199"/>
      <c r="Q505" s="199"/>
      <c r="R505" s="199"/>
      <c r="S505" s="199"/>
      <c r="T505" s="20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94" t="s">
        <v>166</v>
      </c>
      <c r="AU505" s="194" t="s">
        <v>82</v>
      </c>
      <c r="AV505" s="14" t="s">
        <v>82</v>
      </c>
      <c r="AW505" s="14" t="s">
        <v>34</v>
      </c>
      <c r="AX505" s="14" t="s">
        <v>72</v>
      </c>
      <c r="AY505" s="194" t="s">
        <v>154</v>
      </c>
    </row>
    <row r="506" s="13" customFormat="1">
      <c r="A506" s="13"/>
      <c r="B506" s="185"/>
      <c r="C506" s="13"/>
      <c r="D506" s="186" t="s">
        <v>166</v>
      </c>
      <c r="E506" s="187" t="s">
        <v>3</v>
      </c>
      <c r="F506" s="188" t="s">
        <v>3403</v>
      </c>
      <c r="G506" s="13"/>
      <c r="H506" s="187" t="s">
        <v>3</v>
      </c>
      <c r="I506" s="189"/>
      <c r="J506" s="13"/>
      <c r="K506" s="13"/>
      <c r="L506" s="185"/>
      <c r="M506" s="190"/>
      <c r="N506" s="191"/>
      <c r="O506" s="191"/>
      <c r="P506" s="191"/>
      <c r="Q506" s="191"/>
      <c r="R506" s="191"/>
      <c r="S506" s="191"/>
      <c r="T506" s="19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7" t="s">
        <v>166</v>
      </c>
      <c r="AU506" s="187" t="s">
        <v>82</v>
      </c>
      <c r="AV506" s="13" t="s">
        <v>80</v>
      </c>
      <c r="AW506" s="13" t="s">
        <v>34</v>
      </c>
      <c r="AX506" s="13" t="s">
        <v>72</v>
      </c>
      <c r="AY506" s="187" t="s">
        <v>154</v>
      </c>
    </row>
    <row r="507" s="14" customFormat="1">
      <c r="A507" s="14"/>
      <c r="B507" s="193"/>
      <c r="C507" s="14"/>
      <c r="D507" s="186" t="s">
        <v>166</v>
      </c>
      <c r="E507" s="194" t="s">
        <v>3</v>
      </c>
      <c r="F507" s="195" t="s">
        <v>3404</v>
      </c>
      <c r="G507" s="14"/>
      <c r="H507" s="196">
        <v>17.09</v>
      </c>
      <c r="I507" s="197"/>
      <c r="J507" s="14"/>
      <c r="K507" s="14"/>
      <c r="L507" s="193"/>
      <c r="M507" s="198"/>
      <c r="N507" s="199"/>
      <c r="O507" s="199"/>
      <c r="P507" s="199"/>
      <c r="Q507" s="199"/>
      <c r="R507" s="199"/>
      <c r="S507" s="199"/>
      <c r="T507" s="20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4" t="s">
        <v>166</v>
      </c>
      <c r="AU507" s="194" t="s">
        <v>82</v>
      </c>
      <c r="AV507" s="14" t="s">
        <v>82</v>
      </c>
      <c r="AW507" s="14" t="s">
        <v>34</v>
      </c>
      <c r="AX507" s="14" t="s">
        <v>72</v>
      </c>
      <c r="AY507" s="194" t="s">
        <v>154</v>
      </c>
    </row>
    <row r="508" s="15" customFormat="1">
      <c r="A508" s="15"/>
      <c r="B508" s="201"/>
      <c r="C508" s="15"/>
      <c r="D508" s="186" t="s">
        <v>166</v>
      </c>
      <c r="E508" s="202" t="s">
        <v>3</v>
      </c>
      <c r="F508" s="203" t="s">
        <v>171</v>
      </c>
      <c r="G508" s="15"/>
      <c r="H508" s="204">
        <v>31.844999999999999</v>
      </c>
      <c r="I508" s="205"/>
      <c r="J508" s="15"/>
      <c r="K508" s="15"/>
      <c r="L508" s="201"/>
      <c r="M508" s="206"/>
      <c r="N508" s="207"/>
      <c r="O508" s="207"/>
      <c r="P508" s="207"/>
      <c r="Q508" s="207"/>
      <c r="R508" s="207"/>
      <c r="S508" s="207"/>
      <c r="T508" s="20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02" t="s">
        <v>166</v>
      </c>
      <c r="AU508" s="202" t="s">
        <v>82</v>
      </c>
      <c r="AV508" s="15" t="s">
        <v>162</v>
      </c>
      <c r="AW508" s="15" t="s">
        <v>34</v>
      </c>
      <c r="AX508" s="15" t="s">
        <v>80</v>
      </c>
      <c r="AY508" s="202" t="s">
        <v>154</v>
      </c>
    </row>
    <row r="509" s="2" customFormat="1" ht="24.15" customHeight="1">
      <c r="A509" s="40"/>
      <c r="B509" s="166"/>
      <c r="C509" s="167" t="s">
        <v>541</v>
      </c>
      <c r="D509" s="167" t="s">
        <v>157</v>
      </c>
      <c r="E509" s="168" t="s">
        <v>3405</v>
      </c>
      <c r="F509" s="169" t="s">
        <v>3406</v>
      </c>
      <c r="G509" s="170" t="s">
        <v>186</v>
      </c>
      <c r="H509" s="171">
        <v>155.184</v>
      </c>
      <c r="I509" s="172"/>
      <c r="J509" s="173">
        <f>ROUND(I509*H509,2)</f>
        <v>0</v>
      </c>
      <c r="K509" s="169" t="s">
        <v>161</v>
      </c>
      <c r="L509" s="41"/>
      <c r="M509" s="174" t="s">
        <v>3</v>
      </c>
      <c r="N509" s="175" t="s">
        <v>43</v>
      </c>
      <c r="O509" s="74"/>
      <c r="P509" s="176">
        <f>O509*H509</f>
        <v>0</v>
      </c>
      <c r="Q509" s="176">
        <v>0.00093999999999999997</v>
      </c>
      <c r="R509" s="176">
        <f>Q509*H509</f>
        <v>0.14587296</v>
      </c>
      <c r="S509" s="176">
        <v>0</v>
      </c>
      <c r="T509" s="177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178" t="s">
        <v>322</v>
      </c>
      <c r="AT509" s="178" t="s">
        <v>157</v>
      </c>
      <c r="AU509" s="178" t="s">
        <v>82</v>
      </c>
      <c r="AY509" s="21" t="s">
        <v>154</v>
      </c>
      <c r="BE509" s="179">
        <f>IF(N509="základní",J509,0)</f>
        <v>0</v>
      </c>
      <c r="BF509" s="179">
        <f>IF(N509="snížená",J509,0)</f>
        <v>0</v>
      </c>
      <c r="BG509" s="179">
        <f>IF(N509="zákl. přenesená",J509,0)</f>
        <v>0</v>
      </c>
      <c r="BH509" s="179">
        <f>IF(N509="sníž. přenesená",J509,0)</f>
        <v>0</v>
      </c>
      <c r="BI509" s="179">
        <f>IF(N509="nulová",J509,0)</f>
        <v>0</v>
      </c>
      <c r="BJ509" s="21" t="s">
        <v>80</v>
      </c>
      <c r="BK509" s="179">
        <f>ROUND(I509*H509,2)</f>
        <v>0</v>
      </c>
      <c r="BL509" s="21" t="s">
        <v>322</v>
      </c>
      <c r="BM509" s="178" t="s">
        <v>3407</v>
      </c>
    </row>
    <row r="510" s="2" customFormat="1">
      <c r="A510" s="40"/>
      <c r="B510" s="41"/>
      <c r="C510" s="40"/>
      <c r="D510" s="180" t="s">
        <v>164</v>
      </c>
      <c r="E510" s="40"/>
      <c r="F510" s="181" t="s">
        <v>3408</v>
      </c>
      <c r="G510" s="40"/>
      <c r="H510" s="40"/>
      <c r="I510" s="182"/>
      <c r="J510" s="40"/>
      <c r="K510" s="40"/>
      <c r="L510" s="41"/>
      <c r="M510" s="183"/>
      <c r="N510" s="184"/>
      <c r="O510" s="74"/>
      <c r="P510" s="74"/>
      <c r="Q510" s="74"/>
      <c r="R510" s="74"/>
      <c r="S510" s="74"/>
      <c r="T510" s="75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21" t="s">
        <v>164</v>
      </c>
      <c r="AU510" s="21" t="s">
        <v>82</v>
      </c>
    </row>
    <row r="511" s="14" customFormat="1">
      <c r="A511" s="14"/>
      <c r="B511" s="193"/>
      <c r="C511" s="14"/>
      <c r="D511" s="186" t="s">
        <v>166</v>
      </c>
      <c r="E511" s="194" t="s">
        <v>3</v>
      </c>
      <c r="F511" s="195" t="s">
        <v>3409</v>
      </c>
      <c r="G511" s="14"/>
      <c r="H511" s="196">
        <v>103.914</v>
      </c>
      <c r="I511" s="197"/>
      <c r="J511" s="14"/>
      <c r="K511" s="14"/>
      <c r="L511" s="193"/>
      <c r="M511" s="198"/>
      <c r="N511" s="199"/>
      <c r="O511" s="199"/>
      <c r="P511" s="199"/>
      <c r="Q511" s="199"/>
      <c r="R511" s="199"/>
      <c r="S511" s="199"/>
      <c r="T511" s="20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194" t="s">
        <v>166</v>
      </c>
      <c r="AU511" s="194" t="s">
        <v>82</v>
      </c>
      <c r="AV511" s="14" t="s">
        <v>82</v>
      </c>
      <c r="AW511" s="14" t="s">
        <v>34</v>
      </c>
      <c r="AX511" s="14" t="s">
        <v>72</v>
      </c>
      <c r="AY511" s="194" t="s">
        <v>154</v>
      </c>
    </row>
    <row r="512" s="13" customFormat="1">
      <c r="A512" s="13"/>
      <c r="B512" s="185"/>
      <c r="C512" s="13"/>
      <c r="D512" s="186" t="s">
        <v>166</v>
      </c>
      <c r="E512" s="187" t="s">
        <v>3</v>
      </c>
      <c r="F512" s="188" t="s">
        <v>3410</v>
      </c>
      <c r="G512" s="13"/>
      <c r="H512" s="187" t="s">
        <v>3</v>
      </c>
      <c r="I512" s="189"/>
      <c r="J512" s="13"/>
      <c r="K512" s="13"/>
      <c r="L512" s="185"/>
      <c r="M512" s="190"/>
      <c r="N512" s="191"/>
      <c r="O512" s="191"/>
      <c r="P512" s="191"/>
      <c r="Q512" s="191"/>
      <c r="R512" s="191"/>
      <c r="S512" s="191"/>
      <c r="T512" s="19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7" t="s">
        <v>166</v>
      </c>
      <c r="AU512" s="187" t="s">
        <v>82</v>
      </c>
      <c r="AV512" s="13" t="s">
        <v>80</v>
      </c>
      <c r="AW512" s="13" t="s">
        <v>34</v>
      </c>
      <c r="AX512" s="13" t="s">
        <v>72</v>
      </c>
      <c r="AY512" s="187" t="s">
        <v>154</v>
      </c>
    </row>
    <row r="513" s="14" customFormat="1">
      <c r="A513" s="14"/>
      <c r="B513" s="193"/>
      <c r="C513" s="14"/>
      <c r="D513" s="186" t="s">
        <v>166</v>
      </c>
      <c r="E513" s="194" t="s">
        <v>3</v>
      </c>
      <c r="F513" s="195" t="s">
        <v>3411</v>
      </c>
      <c r="G513" s="14"/>
      <c r="H513" s="196">
        <v>51.270000000000003</v>
      </c>
      <c r="I513" s="197"/>
      <c r="J513" s="14"/>
      <c r="K513" s="14"/>
      <c r="L513" s="193"/>
      <c r="M513" s="198"/>
      <c r="N513" s="199"/>
      <c r="O513" s="199"/>
      <c r="P513" s="199"/>
      <c r="Q513" s="199"/>
      <c r="R513" s="199"/>
      <c r="S513" s="199"/>
      <c r="T513" s="20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4" t="s">
        <v>166</v>
      </c>
      <c r="AU513" s="194" t="s">
        <v>82</v>
      </c>
      <c r="AV513" s="14" t="s">
        <v>82</v>
      </c>
      <c r="AW513" s="14" t="s">
        <v>34</v>
      </c>
      <c r="AX513" s="14" t="s">
        <v>72</v>
      </c>
      <c r="AY513" s="194" t="s">
        <v>154</v>
      </c>
    </row>
    <row r="514" s="15" customFormat="1">
      <c r="A514" s="15"/>
      <c r="B514" s="201"/>
      <c r="C514" s="15"/>
      <c r="D514" s="186" t="s">
        <v>166</v>
      </c>
      <c r="E514" s="202" t="s">
        <v>3</v>
      </c>
      <c r="F514" s="203" t="s">
        <v>171</v>
      </c>
      <c r="G514" s="15"/>
      <c r="H514" s="204">
        <v>155.184</v>
      </c>
      <c r="I514" s="205"/>
      <c r="J514" s="15"/>
      <c r="K514" s="15"/>
      <c r="L514" s="201"/>
      <c r="M514" s="206"/>
      <c r="N514" s="207"/>
      <c r="O514" s="207"/>
      <c r="P514" s="207"/>
      <c r="Q514" s="207"/>
      <c r="R514" s="207"/>
      <c r="S514" s="207"/>
      <c r="T514" s="208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02" t="s">
        <v>166</v>
      </c>
      <c r="AU514" s="202" t="s">
        <v>82</v>
      </c>
      <c r="AV514" s="15" t="s">
        <v>162</v>
      </c>
      <c r="AW514" s="15" t="s">
        <v>34</v>
      </c>
      <c r="AX514" s="15" t="s">
        <v>80</v>
      </c>
      <c r="AY514" s="202" t="s">
        <v>154</v>
      </c>
    </row>
    <row r="515" s="2" customFormat="1" ht="49.05" customHeight="1">
      <c r="A515" s="40"/>
      <c r="B515" s="166"/>
      <c r="C515" s="222" t="s">
        <v>546</v>
      </c>
      <c r="D515" s="222" t="s">
        <v>817</v>
      </c>
      <c r="E515" s="223" t="s">
        <v>3412</v>
      </c>
      <c r="F515" s="224" t="s">
        <v>3413</v>
      </c>
      <c r="G515" s="225" t="s">
        <v>186</v>
      </c>
      <c r="H515" s="226">
        <v>56.901000000000003</v>
      </c>
      <c r="I515" s="227"/>
      <c r="J515" s="228">
        <f>ROUND(I515*H515,2)</f>
        <v>0</v>
      </c>
      <c r="K515" s="224" t="s">
        <v>161</v>
      </c>
      <c r="L515" s="229"/>
      <c r="M515" s="230" t="s">
        <v>3</v>
      </c>
      <c r="N515" s="231" t="s">
        <v>43</v>
      </c>
      <c r="O515" s="74"/>
      <c r="P515" s="176">
        <f>O515*H515</f>
        <v>0</v>
      </c>
      <c r="Q515" s="176">
        <v>0.0061999999999999998</v>
      </c>
      <c r="R515" s="176">
        <f>Q515*H515</f>
        <v>0.35278619999999999</v>
      </c>
      <c r="S515" s="176">
        <v>0</v>
      </c>
      <c r="T515" s="17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178" t="s">
        <v>495</v>
      </c>
      <c r="AT515" s="178" t="s">
        <v>817</v>
      </c>
      <c r="AU515" s="178" t="s">
        <v>82</v>
      </c>
      <c r="AY515" s="21" t="s">
        <v>154</v>
      </c>
      <c r="BE515" s="179">
        <f>IF(N515="základní",J515,0)</f>
        <v>0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21" t="s">
        <v>80</v>
      </c>
      <c r="BK515" s="179">
        <f>ROUND(I515*H515,2)</f>
        <v>0</v>
      </c>
      <c r="BL515" s="21" t="s">
        <v>322</v>
      </c>
      <c r="BM515" s="178" t="s">
        <v>3414</v>
      </c>
    </row>
    <row r="516" s="14" customFormat="1">
      <c r="A516" s="14"/>
      <c r="B516" s="193"/>
      <c r="C516" s="14"/>
      <c r="D516" s="186" t="s">
        <v>166</v>
      </c>
      <c r="E516" s="194" t="s">
        <v>3</v>
      </c>
      <c r="F516" s="195" t="s">
        <v>3415</v>
      </c>
      <c r="G516" s="14"/>
      <c r="H516" s="196">
        <v>38.101999999999997</v>
      </c>
      <c r="I516" s="197"/>
      <c r="J516" s="14"/>
      <c r="K516" s="14"/>
      <c r="L516" s="193"/>
      <c r="M516" s="198"/>
      <c r="N516" s="199"/>
      <c r="O516" s="199"/>
      <c r="P516" s="199"/>
      <c r="Q516" s="199"/>
      <c r="R516" s="199"/>
      <c r="S516" s="199"/>
      <c r="T516" s="20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194" t="s">
        <v>166</v>
      </c>
      <c r="AU516" s="194" t="s">
        <v>82</v>
      </c>
      <c r="AV516" s="14" t="s">
        <v>82</v>
      </c>
      <c r="AW516" s="14" t="s">
        <v>34</v>
      </c>
      <c r="AX516" s="14" t="s">
        <v>72</v>
      </c>
      <c r="AY516" s="194" t="s">
        <v>154</v>
      </c>
    </row>
    <row r="517" s="13" customFormat="1">
      <c r="A517" s="13"/>
      <c r="B517" s="185"/>
      <c r="C517" s="13"/>
      <c r="D517" s="186" t="s">
        <v>166</v>
      </c>
      <c r="E517" s="187" t="s">
        <v>3</v>
      </c>
      <c r="F517" s="188" t="s">
        <v>3410</v>
      </c>
      <c r="G517" s="13"/>
      <c r="H517" s="187" t="s">
        <v>3</v>
      </c>
      <c r="I517" s="189"/>
      <c r="J517" s="13"/>
      <c r="K517" s="13"/>
      <c r="L517" s="185"/>
      <c r="M517" s="190"/>
      <c r="N517" s="191"/>
      <c r="O517" s="191"/>
      <c r="P517" s="191"/>
      <c r="Q517" s="191"/>
      <c r="R517" s="191"/>
      <c r="S517" s="191"/>
      <c r="T517" s="19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7" t="s">
        <v>166</v>
      </c>
      <c r="AU517" s="187" t="s">
        <v>82</v>
      </c>
      <c r="AV517" s="13" t="s">
        <v>80</v>
      </c>
      <c r="AW517" s="13" t="s">
        <v>34</v>
      </c>
      <c r="AX517" s="13" t="s">
        <v>72</v>
      </c>
      <c r="AY517" s="187" t="s">
        <v>154</v>
      </c>
    </row>
    <row r="518" s="14" customFormat="1">
      <c r="A518" s="14"/>
      <c r="B518" s="193"/>
      <c r="C518" s="14"/>
      <c r="D518" s="186" t="s">
        <v>166</v>
      </c>
      <c r="E518" s="194" t="s">
        <v>3</v>
      </c>
      <c r="F518" s="195" t="s">
        <v>3416</v>
      </c>
      <c r="G518" s="14"/>
      <c r="H518" s="196">
        <v>18.798999999999999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166</v>
      </c>
      <c r="AU518" s="194" t="s">
        <v>82</v>
      </c>
      <c r="AV518" s="14" t="s">
        <v>82</v>
      </c>
      <c r="AW518" s="14" t="s">
        <v>34</v>
      </c>
      <c r="AX518" s="14" t="s">
        <v>72</v>
      </c>
      <c r="AY518" s="194" t="s">
        <v>154</v>
      </c>
    </row>
    <row r="519" s="15" customFormat="1">
      <c r="A519" s="15"/>
      <c r="B519" s="201"/>
      <c r="C519" s="15"/>
      <c r="D519" s="186" t="s">
        <v>166</v>
      </c>
      <c r="E519" s="202" t="s">
        <v>3</v>
      </c>
      <c r="F519" s="203" t="s">
        <v>171</v>
      </c>
      <c r="G519" s="15"/>
      <c r="H519" s="204">
        <v>56.901000000000003</v>
      </c>
      <c r="I519" s="205"/>
      <c r="J519" s="15"/>
      <c r="K519" s="15"/>
      <c r="L519" s="201"/>
      <c r="M519" s="206"/>
      <c r="N519" s="207"/>
      <c r="O519" s="207"/>
      <c r="P519" s="207"/>
      <c r="Q519" s="207"/>
      <c r="R519" s="207"/>
      <c r="S519" s="207"/>
      <c r="T519" s="20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02" t="s">
        <v>166</v>
      </c>
      <c r="AU519" s="202" t="s">
        <v>82</v>
      </c>
      <c r="AV519" s="15" t="s">
        <v>162</v>
      </c>
      <c r="AW519" s="15" t="s">
        <v>34</v>
      </c>
      <c r="AX519" s="15" t="s">
        <v>80</v>
      </c>
      <c r="AY519" s="202" t="s">
        <v>154</v>
      </c>
    </row>
    <row r="520" s="2" customFormat="1" ht="49.05" customHeight="1">
      <c r="A520" s="40"/>
      <c r="B520" s="166"/>
      <c r="C520" s="222" t="s">
        <v>555</v>
      </c>
      <c r="D520" s="222" t="s">
        <v>817</v>
      </c>
      <c r="E520" s="223" t="s">
        <v>3417</v>
      </c>
      <c r="F520" s="224" t="s">
        <v>3418</v>
      </c>
      <c r="G520" s="225" t="s">
        <v>186</v>
      </c>
      <c r="H520" s="226">
        <v>56.901000000000003</v>
      </c>
      <c r="I520" s="227"/>
      <c r="J520" s="228">
        <f>ROUND(I520*H520,2)</f>
        <v>0</v>
      </c>
      <c r="K520" s="224" t="s">
        <v>161</v>
      </c>
      <c r="L520" s="229"/>
      <c r="M520" s="230" t="s">
        <v>3</v>
      </c>
      <c r="N520" s="231" t="s">
        <v>43</v>
      </c>
      <c r="O520" s="74"/>
      <c r="P520" s="176">
        <f>O520*H520</f>
        <v>0</v>
      </c>
      <c r="Q520" s="176">
        <v>0.0047000000000000002</v>
      </c>
      <c r="R520" s="176">
        <f>Q520*H520</f>
        <v>0.26743470000000003</v>
      </c>
      <c r="S520" s="176">
        <v>0</v>
      </c>
      <c r="T520" s="177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178" t="s">
        <v>495</v>
      </c>
      <c r="AT520" s="178" t="s">
        <v>817</v>
      </c>
      <c r="AU520" s="178" t="s">
        <v>82</v>
      </c>
      <c r="AY520" s="21" t="s">
        <v>154</v>
      </c>
      <c r="BE520" s="179">
        <f>IF(N520="základní",J520,0)</f>
        <v>0</v>
      </c>
      <c r="BF520" s="179">
        <f>IF(N520="snížená",J520,0)</f>
        <v>0</v>
      </c>
      <c r="BG520" s="179">
        <f>IF(N520="zákl. přenesená",J520,0)</f>
        <v>0</v>
      </c>
      <c r="BH520" s="179">
        <f>IF(N520="sníž. přenesená",J520,0)</f>
        <v>0</v>
      </c>
      <c r="BI520" s="179">
        <f>IF(N520="nulová",J520,0)</f>
        <v>0</v>
      </c>
      <c r="BJ520" s="21" t="s">
        <v>80</v>
      </c>
      <c r="BK520" s="179">
        <f>ROUND(I520*H520,2)</f>
        <v>0</v>
      </c>
      <c r="BL520" s="21" t="s">
        <v>322</v>
      </c>
      <c r="BM520" s="178" t="s">
        <v>3419</v>
      </c>
    </row>
    <row r="521" s="14" customFormat="1">
      <c r="A521" s="14"/>
      <c r="B521" s="193"/>
      <c r="C521" s="14"/>
      <c r="D521" s="186" t="s">
        <v>166</v>
      </c>
      <c r="E521" s="194" t="s">
        <v>3</v>
      </c>
      <c r="F521" s="195" t="s">
        <v>3415</v>
      </c>
      <c r="G521" s="14"/>
      <c r="H521" s="196">
        <v>38.101999999999997</v>
      </c>
      <c r="I521" s="197"/>
      <c r="J521" s="14"/>
      <c r="K521" s="14"/>
      <c r="L521" s="193"/>
      <c r="M521" s="198"/>
      <c r="N521" s="199"/>
      <c r="O521" s="199"/>
      <c r="P521" s="199"/>
      <c r="Q521" s="199"/>
      <c r="R521" s="199"/>
      <c r="S521" s="199"/>
      <c r="T521" s="20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4" t="s">
        <v>166</v>
      </c>
      <c r="AU521" s="194" t="s">
        <v>82</v>
      </c>
      <c r="AV521" s="14" t="s">
        <v>82</v>
      </c>
      <c r="AW521" s="14" t="s">
        <v>34</v>
      </c>
      <c r="AX521" s="14" t="s">
        <v>72</v>
      </c>
      <c r="AY521" s="194" t="s">
        <v>154</v>
      </c>
    </row>
    <row r="522" s="13" customFormat="1">
      <c r="A522" s="13"/>
      <c r="B522" s="185"/>
      <c r="C522" s="13"/>
      <c r="D522" s="186" t="s">
        <v>166</v>
      </c>
      <c r="E522" s="187" t="s">
        <v>3</v>
      </c>
      <c r="F522" s="188" t="s">
        <v>3410</v>
      </c>
      <c r="G522" s="13"/>
      <c r="H522" s="187" t="s">
        <v>3</v>
      </c>
      <c r="I522" s="189"/>
      <c r="J522" s="13"/>
      <c r="K522" s="13"/>
      <c r="L522" s="185"/>
      <c r="M522" s="190"/>
      <c r="N522" s="191"/>
      <c r="O522" s="191"/>
      <c r="P522" s="191"/>
      <c r="Q522" s="191"/>
      <c r="R522" s="191"/>
      <c r="S522" s="191"/>
      <c r="T522" s="19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87" t="s">
        <v>166</v>
      </c>
      <c r="AU522" s="187" t="s">
        <v>82</v>
      </c>
      <c r="AV522" s="13" t="s">
        <v>80</v>
      </c>
      <c r="AW522" s="13" t="s">
        <v>34</v>
      </c>
      <c r="AX522" s="13" t="s">
        <v>72</v>
      </c>
      <c r="AY522" s="187" t="s">
        <v>154</v>
      </c>
    </row>
    <row r="523" s="14" customFormat="1">
      <c r="A523" s="14"/>
      <c r="B523" s="193"/>
      <c r="C523" s="14"/>
      <c r="D523" s="186" t="s">
        <v>166</v>
      </c>
      <c r="E523" s="194" t="s">
        <v>3</v>
      </c>
      <c r="F523" s="195" t="s">
        <v>3416</v>
      </c>
      <c r="G523" s="14"/>
      <c r="H523" s="196">
        <v>18.798999999999999</v>
      </c>
      <c r="I523" s="197"/>
      <c r="J523" s="14"/>
      <c r="K523" s="14"/>
      <c r="L523" s="193"/>
      <c r="M523" s="198"/>
      <c r="N523" s="199"/>
      <c r="O523" s="199"/>
      <c r="P523" s="199"/>
      <c r="Q523" s="199"/>
      <c r="R523" s="199"/>
      <c r="S523" s="199"/>
      <c r="T523" s="20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194" t="s">
        <v>166</v>
      </c>
      <c r="AU523" s="194" t="s">
        <v>82</v>
      </c>
      <c r="AV523" s="14" t="s">
        <v>82</v>
      </c>
      <c r="AW523" s="14" t="s">
        <v>34</v>
      </c>
      <c r="AX523" s="14" t="s">
        <v>72</v>
      </c>
      <c r="AY523" s="194" t="s">
        <v>154</v>
      </c>
    </row>
    <row r="524" s="15" customFormat="1">
      <c r="A524" s="15"/>
      <c r="B524" s="201"/>
      <c r="C524" s="15"/>
      <c r="D524" s="186" t="s">
        <v>166</v>
      </c>
      <c r="E524" s="202" t="s">
        <v>3</v>
      </c>
      <c r="F524" s="203" t="s">
        <v>171</v>
      </c>
      <c r="G524" s="15"/>
      <c r="H524" s="204">
        <v>56.901000000000003</v>
      </c>
      <c r="I524" s="205"/>
      <c r="J524" s="15"/>
      <c r="K524" s="15"/>
      <c r="L524" s="201"/>
      <c r="M524" s="206"/>
      <c r="N524" s="207"/>
      <c r="O524" s="207"/>
      <c r="P524" s="207"/>
      <c r="Q524" s="207"/>
      <c r="R524" s="207"/>
      <c r="S524" s="207"/>
      <c r="T524" s="20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02" t="s">
        <v>166</v>
      </c>
      <c r="AU524" s="202" t="s">
        <v>82</v>
      </c>
      <c r="AV524" s="15" t="s">
        <v>162</v>
      </c>
      <c r="AW524" s="15" t="s">
        <v>34</v>
      </c>
      <c r="AX524" s="15" t="s">
        <v>80</v>
      </c>
      <c r="AY524" s="202" t="s">
        <v>154</v>
      </c>
    </row>
    <row r="525" s="2" customFormat="1" ht="49.05" customHeight="1">
      <c r="A525" s="40"/>
      <c r="B525" s="166"/>
      <c r="C525" s="222" t="s">
        <v>564</v>
      </c>
      <c r="D525" s="222" t="s">
        <v>817</v>
      </c>
      <c r="E525" s="223" t="s">
        <v>2328</v>
      </c>
      <c r="F525" s="224" t="s">
        <v>2329</v>
      </c>
      <c r="G525" s="225" t="s">
        <v>186</v>
      </c>
      <c r="H525" s="226">
        <v>56.901000000000003</v>
      </c>
      <c r="I525" s="227"/>
      <c r="J525" s="228">
        <f>ROUND(I525*H525,2)</f>
        <v>0</v>
      </c>
      <c r="K525" s="224" t="s">
        <v>161</v>
      </c>
      <c r="L525" s="229"/>
      <c r="M525" s="230" t="s">
        <v>3</v>
      </c>
      <c r="N525" s="231" t="s">
        <v>43</v>
      </c>
      <c r="O525" s="74"/>
      <c r="P525" s="176">
        <f>O525*H525</f>
        <v>0</v>
      </c>
      <c r="Q525" s="176">
        <v>0.0054000000000000003</v>
      </c>
      <c r="R525" s="176">
        <f>Q525*H525</f>
        <v>0.30726540000000002</v>
      </c>
      <c r="S525" s="176">
        <v>0</v>
      </c>
      <c r="T525" s="177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178" t="s">
        <v>495</v>
      </c>
      <c r="AT525" s="178" t="s">
        <v>817</v>
      </c>
      <c r="AU525" s="178" t="s">
        <v>82</v>
      </c>
      <c r="AY525" s="21" t="s">
        <v>154</v>
      </c>
      <c r="BE525" s="179">
        <f>IF(N525="základní",J525,0)</f>
        <v>0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21" t="s">
        <v>80</v>
      </c>
      <c r="BK525" s="179">
        <f>ROUND(I525*H525,2)</f>
        <v>0</v>
      </c>
      <c r="BL525" s="21" t="s">
        <v>322</v>
      </c>
      <c r="BM525" s="178" t="s">
        <v>3420</v>
      </c>
    </row>
    <row r="526" s="14" customFormat="1">
      <c r="A526" s="14"/>
      <c r="B526" s="193"/>
      <c r="C526" s="14"/>
      <c r="D526" s="186" t="s">
        <v>166</v>
      </c>
      <c r="E526" s="194" t="s">
        <v>3</v>
      </c>
      <c r="F526" s="195" t="s">
        <v>3415</v>
      </c>
      <c r="G526" s="14"/>
      <c r="H526" s="196">
        <v>38.101999999999997</v>
      </c>
      <c r="I526" s="197"/>
      <c r="J526" s="14"/>
      <c r="K526" s="14"/>
      <c r="L526" s="193"/>
      <c r="M526" s="198"/>
      <c r="N526" s="199"/>
      <c r="O526" s="199"/>
      <c r="P526" s="199"/>
      <c r="Q526" s="199"/>
      <c r="R526" s="199"/>
      <c r="S526" s="199"/>
      <c r="T526" s="20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4" t="s">
        <v>166</v>
      </c>
      <c r="AU526" s="194" t="s">
        <v>82</v>
      </c>
      <c r="AV526" s="14" t="s">
        <v>82</v>
      </c>
      <c r="AW526" s="14" t="s">
        <v>34</v>
      </c>
      <c r="AX526" s="14" t="s">
        <v>72</v>
      </c>
      <c r="AY526" s="194" t="s">
        <v>154</v>
      </c>
    </row>
    <row r="527" s="13" customFormat="1">
      <c r="A527" s="13"/>
      <c r="B527" s="185"/>
      <c r="C527" s="13"/>
      <c r="D527" s="186" t="s">
        <v>166</v>
      </c>
      <c r="E527" s="187" t="s">
        <v>3</v>
      </c>
      <c r="F527" s="188" t="s">
        <v>3410</v>
      </c>
      <c r="G527" s="13"/>
      <c r="H527" s="187" t="s">
        <v>3</v>
      </c>
      <c r="I527" s="189"/>
      <c r="J527" s="13"/>
      <c r="K527" s="13"/>
      <c r="L527" s="185"/>
      <c r="M527" s="190"/>
      <c r="N527" s="191"/>
      <c r="O527" s="191"/>
      <c r="P527" s="191"/>
      <c r="Q527" s="191"/>
      <c r="R527" s="191"/>
      <c r="S527" s="191"/>
      <c r="T527" s="19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7" t="s">
        <v>166</v>
      </c>
      <c r="AU527" s="187" t="s">
        <v>82</v>
      </c>
      <c r="AV527" s="13" t="s">
        <v>80</v>
      </c>
      <c r="AW527" s="13" t="s">
        <v>34</v>
      </c>
      <c r="AX527" s="13" t="s">
        <v>72</v>
      </c>
      <c r="AY527" s="187" t="s">
        <v>154</v>
      </c>
    </row>
    <row r="528" s="14" customFormat="1">
      <c r="A528" s="14"/>
      <c r="B528" s="193"/>
      <c r="C528" s="14"/>
      <c r="D528" s="186" t="s">
        <v>166</v>
      </c>
      <c r="E528" s="194" t="s">
        <v>3</v>
      </c>
      <c r="F528" s="195" t="s">
        <v>3416</v>
      </c>
      <c r="G528" s="14"/>
      <c r="H528" s="196">
        <v>18.798999999999999</v>
      </c>
      <c r="I528" s="197"/>
      <c r="J528" s="14"/>
      <c r="K528" s="14"/>
      <c r="L528" s="193"/>
      <c r="M528" s="198"/>
      <c r="N528" s="199"/>
      <c r="O528" s="199"/>
      <c r="P528" s="199"/>
      <c r="Q528" s="199"/>
      <c r="R528" s="199"/>
      <c r="S528" s="199"/>
      <c r="T528" s="20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4" t="s">
        <v>166</v>
      </c>
      <c r="AU528" s="194" t="s">
        <v>82</v>
      </c>
      <c r="AV528" s="14" t="s">
        <v>82</v>
      </c>
      <c r="AW528" s="14" t="s">
        <v>34</v>
      </c>
      <c r="AX528" s="14" t="s">
        <v>72</v>
      </c>
      <c r="AY528" s="194" t="s">
        <v>154</v>
      </c>
    </row>
    <row r="529" s="15" customFormat="1">
      <c r="A529" s="15"/>
      <c r="B529" s="201"/>
      <c r="C529" s="15"/>
      <c r="D529" s="186" t="s">
        <v>166</v>
      </c>
      <c r="E529" s="202" t="s">
        <v>3</v>
      </c>
      <c r="F529" s="203" t="s">
        <v>171</v>
      </c>
      <c r="G529" s="15"/>
      <c r="H529" s="204">
        <v>56.901000000000003</v>
      </c>
      <c r="I529" s="205"/>
      <c r="J529" s="15"/>
      <c r="K529" s="15"/>
      <c r="L529" s="201"/>
      <c r="M529" s="206"/>
      <c r="N529" s="207"/>
      <c r="O529" s="207"/>
      <c r="P529" s="207"/>
      <c r="Q529" s="207"/>
      <c r="R529" s="207"/>
      <c r="S529" s="207"/>
      <c r="T529" s="208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02" t="s">
        <v>166</v>
      </c>
      <c r="AU529" s="202" t="s">
        <v>82</v>
      </c>
      <c r="AV529" s="15" t="s">
        <v>162</v>
      </c>
      <c r="AW529" s="15" t="s">
        <v>34</v>
      </c>
      <c r="AX529" s="15" t="s">
        <v>80</v>
      </c>
      <c r="AY529" s="202" t="s">
        <v>154</v>
      </c>
    </row>
    <row r="530" s="2" customFormat="1" ht="49.05" customHeight="1">
      <c r="A530" s="40"/>
      <c r="B530" s="166"/>
      <c r="C530" s="167" t="s">
        <v>572</v>
      </c>
      <c r="D530" s="167" t="s">
        <v>157</v>
      </c>
      <c r="E530" s="168" t="s">
        <v>3421</v>
      </c>
      <c r="F530" s="169" t="s">
        <v>3422</v>
      </c>
      <c r="G530" s="170" t="s">
        <v>435</v>
      </c>
      <c r="H530" s="171">
        <v>1.101</v>
      </c>
      <c r="I530" s="172"/>
      <c r="J530" s="173">
        <f>ROUND(I530*H530,2)</f>
        <v>0</v>
      </c>
      <c r="K530" s="169" t="s">
        <v>161</v>
      </c>
      <c r="L530" s="41"/>
      <c r="M530" s="174" t="s">
        <v>3</v>
      </c>
      <c r="N530" s="175" t="s">
        <v>43</v>
      </c>
      <c r="O530" s="74"/>
      <c r="P530" s="176">
        <f>O530*H530</f>
        <v>0</v>
      </c>
      <c r="Q530" s="176">
        <v>0</v>
      </c>
      <c r="R530" s="176">
        <f>Q530*H530</f>
        <v>0</v>
      </c>
      <c r="S530" s="176">
        <v>0</v>
      </c>
      <c r="T530" s="177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178" t="s">
        <v>322</v>
      </c>
      <c r="AT530" s="178" t="s">
        <v>157</v>
      </c>
      <c r="AU530" s="178" t="s">
        <v>82</v>
      </c>
      <c r="AY530" s="21" t="s">
        <v>154</v>
      </c>
      <c r="BE530" s="179">
        <f>IF(N530="základní",J530,0)</f>
        <v>0</v>
      </c>
      <c r="BF530" s="179">
        <f>IF(N530="snížená",J530,0)</f>
        <v>0</v>
      </c>
      <c r="BG530" s="179">
        <f>IF(N530="zákl. přenesená",J530,0)</f>
        <v>0</v>
      </c>
      <c r="BH530" s="179">
        <f>IF(N530="sníž. přenesená",J530,0)</f>
        <v>0</v>
      </c>
      <c r="BI530" s="179">
        <f>IF(N530="nulová",J530,0)</f>
        <v>0</v>
      </c>
      <c r="BJ530" s="21" t="s">
        <v>80</v>
      </c>
      <c r="BK530" s="179">
        <f>ROUND(I530*H530,2)</f>
        <v>0</v>
      </c>
      <c r="BL530" s="21" t="s">
        <v>322</v>
      </c>
      <c r="BM530" s="178" t="s">
        <v>3423</v>
      </c>
    </row>
    <row r="531" s="2" customFormat="1">
      <c r="A531" s="40"/>
      <c r="B531" s="41"/>
      <c r="C531" s="40"/>
      <c r="D531" s="180" t="s">
        <v>164</v>
      </c>
      <c r="E531" s="40"/>
      <c r="F531" s="181" t="s">
        <v>3424</v>
      </c>
      <c r="G531" s="40"/>
      <c r="H531" s="40"/>
      <c r="I531" s="182"/>
      <c r="J531" s="40"/>
      <c r="K531" s="40"/>
      <c r="L531" s="41"/>
      <c r="M531" s="183"/>
      <c r="N531" s="184"/>
      <c r="O531" s="74"/>
      <c r="P531" s="74"/>
      <c r="Q531" s="74"/>
      <c r="R531" s="74"/>
      <c r="S531" s="74"/>
      <c r="T531" s="75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21" t="s">
        <v>164</v>
      </c>
      <c r="AU531" s="21" t="s">
        <v>82</v>
      </c>
    </row>
    <row r="532" s="12" customFormat="1" ht="22.8" customHeight="1">
      <c r="A532" s="12"/>
      <c r="B532" s="153"/>
      <c r="C532" s="12"/>
      <c r="D532" s="154" t="s">
        <v>71</v>
      </c>
      <c r="E532" s="164" t="s">
        <v>3425</v>
      </c>
      <c r="F532" s="164" t="s">
        <v>3426</v>
      </c>
      <c r="G532" s="12"/>
      <c r="H532" s="12"/>
      <c r="I532" s="156"/>
      <c r="J532" s="165">
        <f>BK532</f>
        <v>0</v>
      </c>
      <c r="K532" s="12"/>
      <c r="L532" s="153"/>
      <c r="M532" s="158"/>
      <c r="N532" s="159"/>
      <c r="O532" s="159"/>
      <c r="P532" s="160">
        <f>SUM(P533:P594)</f>
        <v>0</v>
      </c>
      <c r="Q532" s="159"/>
      <c r="R532" s="160">
        <f>SUM(R533:R594)</f>
        <v>0.55895055000000005</v>
      </c>
      <c r="S532" s="159"/>
      <c r="T532" s="161">
        <f>SUM(T533:T594)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54" t="s">
        <v>82</v>
      </c>
      <c r="AT532" s="162" t="s">
        <v>71</v>
      </c>
      <c r="AU532" s="162" t="s">
        <v>80</v>
      </c>
      <c r="AY532" s="154" t="s">
        <v>154</v>
      </c>
      <c r="BK532" s="163">
        <f>SUM(BK533:BK594)</f>
        <v>0</v>
      </c>
    </row>
    <row r="533" s="2" customFormat="1" ht="37.8" customHeight="1">
      <c r="A533" s="40"/>
      <c r="B533" s="166"/>
      <c r="C533" s="167" t="s">
        <v>578</v>
      </c>
      <c r="D533" s="167" t="s">
        <v>157</v>
      </c>
      <c r="E533" s="168" t="s">
        <v>3427</v>
      </c>
      <c r="F533" s="169" t="s">
        <v>3428</v>
      </c>
      <c r="G533" s="170" t="s">
        <v>186</v>
      </c>
      <c r="H533" s="171">
        <v>51.109999999999999</v>
      </c>
      <c r="I533" s="172"/>
      <c r="J533" s="173">
        <f>ROUND(I533*H533,2)</f>
        <v>0</v>
      </c>
      <c r="K533" s="169" t="s">
        <v>161</v>
      </c>
      <c r="L533" s="41"/>
      <c r="M533" s="174" t="s">
        <v>3</v>
      </c>
      <c r="N533" s="175" t="s">
        <v>43</v>
      </c>
      <c r="O533" s="74"/>
      <c r="P533" s="176">
        <f>O533*H533</f>
        <v>0</v>
      </c>
      <c r="Q533" s="176">
        <v>0</v>
      </c>
      <c r="R533" s="176">
        <f>Q533*H533</f>
        <v>0</v>
      </c>
      <c r="S533" s="176">
        <v>0</v>
      </c>
      <c r="T533" s="177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178" t="s">
        <v>322</v>
      </c>
      <c r="AT533" s="178" t="s">
        <v>157</v>
      </c>
      <c r="AU533" s="178" t="s">
        <v>82</v>
      </c>
      <c r="AY533" s="21" t="s">
        <v>154</v>
      </c>
      <c r="BE533" s="179">
        <f>IF(N533="základní",J533,0)</f>
        <v>0</v>
      </c>
      <c r="BF533" s="179">
        <f>IF(N533="snížená",J533,0)</f>
        <v>0</v>
      </c>
      <c r="BG533" s="179">
        <f>IF(N533="zákl. přenesená",J533,0)</f>
        <v>0</v>
      </c>
      <c r="BH533" s="179">
        <f>IF(N533="sníž. přenesená",J533,0)</f>
        <v>0</v>
      </c>
      <c r="BI533" s="179">
        <f>IF(N533="nulová",J533,0)</f>
        <v>0</v>
      </c>
      <c r="BJ533" s="21" t="s">
        <v>80</v>
      </c>
      <c r="BK533" s="179">
        <f>ROUND(I533*H533,2)</f>
        <v>0</v>
      </c>
      <c r="BL533" s="21" t="s">
        <v>322</v>
      </c>
      <c r="BM533" s="178" t="s">
        <v>3429</v>
      </c>
    </row>
    <row r="534" s="2" customFormat="1">
      <c r="A534" s="40"/>
      <c r="B534" s="41"/>
      <c r="C534" s="40"/>
      <c r="D534" s="180" t="s">
        <v>164</v>
      </c>
      <c r="E534" s="40"/>
      <c r="F534" s="181" t="s">
        <v>3430</v>
      </c>
      <c r="G534" s="40"/>
      <c r="H534" s="40"/>
      <c r="I534" s="182"/>
      <c r="J534" s="40"/>
      <c r="K534" s="40"/>
      <c r="L534" s="41"/>
      <c r="M534" s="183"/>
      <c r="N534" s="184"/>
      <c r="O534" s="74"/>
      <c r="P534" s="74"/>
      <c r="Q534" s="74"/>
      <c r="R534" s="74"/>
      <c r="S534" s="74"/>
      <c r="T534" s="75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21" t="s">
        <v>164</v>
      </c>
      <c r="AU534" s="21" t="s">
        <v>82</v>
      </c>
    </row>
    <row r="535" s="13" customFormat="1">
      <c r="A535" s="13"/>
      <c r="B535" s="185"/>
      <c r="C535" s="13"/>
      <c r="D535" s="186" t="s">
        <v>166</v>
      </c>
      <c r="E535" s="187" t="s">
        <v>3</v>
      </c>
      <c r="F535" s="188" t="s">
        <v>3431</v>
      </c>
      <c r="G535" s="13"/>
      <c r="H535" s="187" t="s">
        <v>3</v>
      </c>
      <c r="I535" s="189"/>
      <c r="J535" s="13"/>
      <c r="K535" s="13"/>
      <c r="L535" s="185"/>
      <c r="M535" s="190"/>
      <c r="N535" s="191"/>
      <c r="O535" s="191"/>
      <c r="P535" s="191"/>
      <c r="Q535" s="191"/>
      <c r="R535" s="191"/>
      <c r="S535" s="191"/>
      <c r="T535" s="19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7" t="s">
        <v>166</v>
      </c>
      <c r="AU535" s="187" t="s">
        <v>82</v>
      </c>
      <c r="AV535" s="13" t="s">
        <v>80</v>
      </c>
      <c r="AW535" s="13" t="s">
        <v>34</v>
      </c>
      <c r="AX535" s="13" t="s">
        <v>72</v>
      </c>
      <c r="AY535" s="187" t="s">
        <v>154</v>
      </c>
    </row>
    <row r="536" s="14" customFormat="1">
      <c r="A536" s="14"/>
      <c r="B536" s="193"/>
      <c r="C536" s="14"/>
      <c r="D536" s="186" t="s">
        <v>166</v>
      </c>
      <c r="E536" s="194" t="s">
        <v>3</v>
      </c>
      <c r="F536" s="195" t="s">
        <v>3432</v>
      </c>
      <c r="G536" s="14"/>
      <c r="H536" s="196">
        <v>51.109999999999999</v>
      </c>
      <c r="I536" s="197"/>
      <c r="J536" s="14"/>
      <c r="K536" s="14"/>
      <c r="L536" s="193"/>
      <c r="M536" s="198"/>
      <c r="N536" s="199"/>
      <c r="O536" s="199"/>
      <c r="P536" s="199"/>
      <c r="Q536" s="199"/>
      <c r="R536" s="199"/>
      <c r="S536" s="199"/>
      <c r="T536" s="20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4" t="s">
        <v>166</v>
      </c>
      <c r="AU536" s="194" t="s">
        <v>82</v>
      </c>
      <c r="AV536" s="14" t="s">
        <v>82</v>
      </c>
      <c r="AW536" s="14" t="s">
        <v>34</v>
      </c>
      <c r="AX536" s="14" t="s">
        <v>80</v>
      </c>
      <c r="AY536" s="194" t="s">
        <v>154</v>
      </c>
    </row>
    <row r="537" s="2" customFormat="1" ht="24.15" customHeight="1">
      <c r="A537" s="40"/>
      <c r="B537" s="166"/>
      <c r="C537" s="222" t="s">
        <v>586</v>
      </c>
      <c r="D537" s="222" t="s">
        <v>817</v>
      </c>
      <c r="E537" s="223" t="s">
        <v>3433</v>
      </c>
      <c r="F537" s="224" t="s">
        <v>3434</v>
      </c>
      <c r="G537" s="225" t="s">
        <v>186</v>
      </c>
      <c r="H537" s="226">
        <v>61.831000000000003</v>
      </c>
      <c r="I537" s="227"/>
      <c r="J537" s="228">
        <f>ROUND(I537*H537,2)</f>
        <v>0</v>
      </c>
      <c r="K537" s="224" t="s">
        <v>161</v>
      </c>
      <c r="L537" s="229"/>
      <c r="M537" s="230" t="s">
        <v>3</v>
      </c>
      <c r="N537" s="231" t="s">
        <v>43</v>
      </c>
      <c r="O537" s="74"/>
      <c r="P537" s="176">
        <f>O537*H537</f>
        <v>0</v>
      </c>
      <c r="Q537" s="176">
        <v>0.0035000000000000001</v>
      </c>
      <c r="R537" s="176">
        <f>Q537*H537</f>
        <v>0.2164085</v>
      </c>
      <c r="S537" s="176">
        <v>0</v>
      </c>
      <c r="T537" s="177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178" t="s">
        <v>495</v>
      </c>
      <c r="AT537" s="178" t="s">
        <v>817</v>
      </c>
      <c r="AU537" s="178" t="s">
        <v>82</v>
      </c>
      <c r="AY537" s="21" t="s">
        <v>154</v>
      </c>
      <c r="BE537" s="179">
        <f>IF(N537="základní",J537,0)</f>
        <v>0</v>
      </c>
      <c r="BF537" s="179">
        <f>IF(N537="snížená",J537,0)</f>
        <v>0</v>
      </c>
      <c r="BG537" s="179">
        <f>IF(N537="zákl. přenesená",J537,0)</f>
        <v>0</v>
      </c>
      <c r="BH537" s="179">
        <f>IF(N537="sníž. přenesená",J537,0)</f>
        <v>0</v>
      </c>
      <c r="BI537" s="179">
        <f>IF(N537="nulová",J537,0)</f>
        <v>0</v>
      </c>
      <c r="BJ537" s="21" t="s">
        <v>80</v>
      </c>
      <c r="BK537" s="179">
        <f>ROUND(I537*H537,2)</f>
        <v>0</v>
      </c>
      <c r="BL537" s="21" t="s">
        <v>322</v>
      </c>
      <c r="BM537" s="178" t="s">
        <v>3435</v>
      </c>
    </row>
    <row r="538" s="13" customFormat="1">
      <c r="A538" s="13"/>
      <c r="B538" s="185"/>
      <c r="C538" s="13"/>
      <c r="D538" s="186" t="s">
        <v>166</v>
      </c>
      <c r="E538" s="187" t="s">
        <v>3</v>
      </c>
      <c r="F538" s="188" t="s">
        <v>195</v>
      </c>
      <c r="G538" s="13"/>
      <c r="H538" s="187" t="s">
        <v>3</v>
      </c>
      <c r="I538" s="189"/>
      <c r="J538" s="13"/>
      <c r="K538" s="13"/>
      <c r="L538" s="185"/>
      <c r="M538" s="190"/>
      <c r="N538" s="191"/>
      <c r="O538" s="191"/>
      <c r="P538" s="191"/>
      <c r="Q538" s="191"/>
      <c r="R538" s="191"/>
      <c r="S538" s="191"/>
      <c r="T538" s="19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7" t="s">
        <v>166</v>
      </c>
      <c r="AU538" s="187" t="s">
        <v>82</v>
      </c>
      <c r="AV538" s="13" t="s">
        <v>80</v>
      </c>
      <c r="AW538" s="13" t="s">
        <v>34</v>
      </c>
      <c r="AX538" s="13" t="s">
        <v>72</v>
      </c>
      <c r="AY538" s="187" t="s">
        <v>154</v>
      </c>
    </row>
    <row r="539" s="14" customFormat="1">
      <c r="A539" s="14"/>
      <c r="B539" s="193"/>
      <c r="C539" s="14"/>
      <c r="D539" s="186" t="s">
        <v>166</v>
      </c>
      <c r="E539" s="194" t="s">
        <v>3</v>
      </c>
      <c r="F539" s="195" t="s">
        <v>3436</v>
      </c>
      <c r="G539" s="14"/>
      <c r="H539" s="196">
        <v>56.210000000000001</v>
      </c>
      <c r="I539" s="197"/>
      <c r="J539" s="14"/>
      <c r="K539" s="14"/>
      <c r="L539" s="193"/>
      <c r="M539" s="198"/>
      <c r="N539" s="199"/>
      <c r="O539" s="199"/>
      <c r="P539" s="199"/>
      <c r="Q539" s="199"/>
      <c r="R539" s="199"/>
      <c r="S539" s="199"/>
      <c r="T539" s="20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4" t="s">
        <v>166</v>
      </c>
      <c r="AU539" s="194" t="s">
        <v>82</v>
      </c>
      <c r="AV539" s="14" t="s">
        <v>82</v>
      </c>
      <c r="AW539" s="14" t="s">
        <v>34</v>
      </c>
      <c r="AX539" s="14" t="s">
        <v>80</v>
      </c>
      <c r="AY539" s="194" t="s">
        <v>154</v>
      </c>
    </row>
    <row r="540" s="14" customFormat="1">
      <c r="A540" s="14"/>
      <c r="B540" s="193"/>
      <c r="C540" s="14"/>
      <c r="D540" s="186" t="s">
        <v>166</v>
      </c>
      <c r="E540" s="14"/>
      <c r="F540" s="195" t="s">
        <v>3437</v>
      </c>
      <c r="G540" s="14"/>
      <c r="H540" s="196">
        <v>61.831000000000003</v>
      </c>
      <c r="I540" s="197"/>
      <c r="J540" s="14"/>
      <c r="K540" s="14"/>
      <c r="L540" s="193"/>
      <c r="M540" s="198"/>
      <c r="N540" s="199"/>
      <c r="O540" s="199"/>
      <c r="P540" s="199"/>
      <c r="Q540" s="199"/>
      <c r="R540" s="199"/>
      <c r="S540" s="199"/>
      <c r="T540" s="20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4" t="s">
        <v>166</v>
      </c>
      <c r="AU540" s="194" t="s">
        <v>82</v>
      </c>
      <c r="AV540" s="14" t="s">
        <v>82</v>
      </c>
      <c r="AW540" s="14" t="s">
        <v>4</v>
      </c>
      <c r="AX540" s="14" t="s">
        <v>80</v>
      </c>
      <c r="AY540" s="194" t="s">
        <v>154</v>
      </c>
    </row>
    <row r="541" s="2" customFormat="1" ht="37.8" customHeight="1">
      <c r="A541" s="40"/>
      <c r="B541" s="166"/>
      <c r="C541" s="167" t="s">
        <v>602</v>
      </c>
      <c r="D541" s="167" t="s">
        <v>157</v>
      </c>
      <c r="E541" s="168" t="s">
        <v>3427</v>
      </c>
      <c r="F541" s="169" t="s">
        <v>3428</v>
      </c>
      <c r="G541" s="170" t="s">
        <v>186</v>
      </c>
      <c r="H541" s="171">
        <v>16.167000000000002</v>
      </c>
      <c r="I541" s="172"/>
      <c r="J541" s="173">
        <f>ROUND(I541*H541,2)</f>
        <v>0</v>
      </c>
      <c r="K541" s="169" t="s">
        <v>161</v>
      </c>
      <c r="L541" s="41"/>
      <c r="M541" s="174" t="s">
        <v>3</v>
      </c>
      <c r="N541" s="175" t="s">
        <v>43</v>
      </c>
      <c r="O541" s="74"/>
      <c r="P541" s="176">
        <f>O541*H541</f>
        <v>0</v>
      </c>
      <c r="Q541" s="176">
        <v>0</v>
      </c>
      <c r="R541" s="176">
        <f>Q541*H541</f>
        <v>0</v>
      </c>
      <c r="S541" s="176">
        <v>0</v>
      </c>
      <c r="T541" s="177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178" t="s">
        <v>322</v>
      </c>
      <c r="AT541" s="178" t="s">
        <v>157</v>
      </c>
      <c r="AU541" s="178" t="s">
        <v>82</v>
      </c>
      <c r="AY541" s="21" t="s">
        <v>154</v>
      </c>
      <c r="BE541" s="179">
        <f>IF(N541="základní",J541,0)</f>
        <v>0</v>
      </c>
      <c r="BF541" s="179">
        <f>IF(N541="snížená",J541,0)</f>
        <v>0</v>
      </c>
      <c r="BG541" s="179">
        <f>IF(N541="zákl. přenesená",J541,0)</f>
        <v>0</v>
      </c>
      <c r="BH541" s="179">
        <f>IF(N541="sníž. přenesená",J541,0)</f>
        <v>0</v>
      </c>
      <c r="BI541" s="179">
        <f>IF(N541="nulová",J541,0)</f>
        <v>0</v>
      </c>
      <c r="BJ541" s="21" t="s">
        <v>80</v>
      </c>
      <c r="BK541" s="179">
        <f>ROUND(I541*H541,2)</f>
        <v>0</v>
      </c>
      <c r="BL541" s="21" t="s">
        <v>322</v>
      </c>
      <c r="BM541" s="178" t="s">
        <v>3438</v>
      </c>
    </row>
    <row r="542" s="2" customFormat="1">
      <c r="A542" s="40"/>
      <c r="B542" s="41"/>
      <c r="C542" s="40"/>
      <c r="D542" s="180" t="s">
        <v>164</v>
      </c>
      <c r="E542" s="40"/>
      <c r="F542" s="181" t="s">
        <v>3430</v>
      </c>
      <c r="G542" s="40"/>
      <c r="H542" s="40"/>
      <c r="I542" s="182"/>
      <c r="J542" s="40"/>
      <c r="K542" s="40"/>
      <c r="L542" s="41"/>
      <c r="M542" s="183"/>
      <c r="N542" s="184"/>
      <c r="O542" s="74"/>
      <c r="P542" s="74"/>
      <c r="Q542" s="74"/>
      <c r="R542" s="74"/>
      <c r="S542" s="74"/>
      <c r="T542" s="75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21" t="s">
        <v>164</v>
      </c>
      <c r="AU542" s="21" t="s">
        <v>82</v>
      </c>
    </row>
    <row r="543" s="13" customFormat="1">
      <c r="A543" s="13"/>
      <c r="B543" s="185"/>
      <c r="C543" s="13"/>
      <c r="D543" s="186" t="s">
        <v>166</v>
      </c>
      <c r="E543" s="187" t="s">
        <v>3</v>
      </c>
      <c r="F543" s="188" t="s">
        <v>1301</v>
      </c>
      <c r="G543" s="13"/>
      <c r="H543" s="187" t="s">
        <v>3</v>
      </c>
      <c r="I543" s="189"/>
      <c r="J543" s="13"/>
      <c r="K543" s="13"/>
      <c r="L543" s="185"/>
      <c r="M543" s="190"/>
      <c r="N543" s="191"/>
      <c r="O543" s="191"/>
      <c r="P543" s="191"/>
      <c r="Q543" s="191"/>
      <c r="R543" s="191"/>
      <c r="S543" s="191"/>
      <c r="T543" s="19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7" t="s">
        <v>166</v>
      </c>
      <c r="AU543" s="187" t="s">
        <v>82</v>
      </c>
      <c r="AV543" s="13" t="s">
        <v>80</v>
      </c>
      <c r="AW543" s="13" t="s">
        <v>34</v>
      </c>
      <c r="AX543" s="13" t="s">
        <v>72</v>
      </c>
      <c r="AY543" s="187" t="s">
        <v>154</v>
      </c>
    </row>
    <row r="544" s="14" customFormat="1">
      <c r="A544" s="14"/>
      <c r="B544" s="193"/>
      <c r="C544" s="14"/>
      <c r="D544" s="186" t="s">
        <v>166</v>
      </c>
      <c r="E544" s="194" t="s">
        <v>3</v>
      </c>
      <c r="F544" s="195" t="s">
        <v>991</v>
      </c>
      <c r="G544" s="14"/>
      <c r="H544" s="196">
        <v>9.5</v>
      </c>
      <c r="I544" s="197"/>
      <c r="J544" s="14"/>
      <c r="K544" s="14"/>
      <c r="L544" s="193"/>
      <c r="M544" s="198"/>
      <c r="N544" s="199"/>
      <c r="O544" s="199"/>
      <c r="P544" s="199"/>
      <c r="Q544" s="199"/>
      <c r="R544" s="199"/>
      <c r="S544" s="199"/>
      <c r="T544" s="20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4" t="s">
        <v>166</v>
      </c>
      <c r="AU544" s="194" t="s">
        <v>82</v>
      </c>
      <c r="AV544" s="14" t="s">
        <v>82</v>
      </c>
      <c r="AW544" s="14" t="s">
        <v>34</v>
      </c>
      <c r="AX544" s="14" t="s">
        <v>72</v>
      </c>
      <c r="AY544" s="194" t="s">
        <v>154</v>
      </c>
    </row>
    <row r="545" s="13" customFormat="1">
      <c r="A545" s="13"/>
      <c r="B545" s="185"/>
      <c r="C545" s="13"/>
      <c r="D545" s="186" t="s">
        <v>166</v>
      </c>
      <c r="E545" s="187" t="s">
        <v>3</v>
      </c>
      <c r="F545" s="188" t="s">
        <v>981</v>
      </c>
      <c r="G545" s="13"/>
      <c r="H545" s="187" t="s">
        <v>3</v>
      </c>
      <c r="I545" s="189"/>
      <c r="J545" s="13"/>
      <c r="K545" s="13"/>
      <c r="L545" s="185"/>
      <c r="M545" s="190"/>
      <c r="N545" s="191"/>
      <c r="O545" s="191"/>
      <c r="P545" s="191"/>
      <c r="Q545" s="191"/>
      <c r="R545" s="191"/>
      <c r="S545" s="191"/>
      <c r="T545" s="19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7" t="s">
        <v>166</v>
      </c>
      <c r="AU545" s="187" t="s">
        <v>82</v>
      </c>
      <c r="AV545" s="13" t="s">
        <v>80</v>
      </c>
      <c r="AW545" s="13" t="s">
        <v>34</v>
      </c>
      <c r="AX545" s="13" t="s">
        <v>72</v>
      </c>
      <c r="AY545" s="187" t="s">
        <v>154</v>
      </c>
    </row>
    <row r="546" s="14" customFormat="1">
      <c r="A546" s="14"/>
      <c r="B546" s="193"/>
      <c r="C546" s="14"/>
      <c r="D546" s="186" t="s">
        <v>166</v>
      </c>
      <c r="E546" s="194" t="s">
        <v>3</v>
      </c>
      <c r="F546" s="195" t="s">
        <v>992</v>
      </c>
      <c r="G546" s="14"/>
      <c r="H546" s="196">
        <v>6.6669999999999998</v>
      </c>
      <c r="I546" s="197"/>
      <c r="J546" s="14"/>
      <c r="K546" s="14"/>
      <c r="L546" s="193"/>
      <c r="M546" s="198"/>
      <c r="N546" s="199"/>
      <c r="O546" s="199"/>
      <c r="P546" s="199"/>
      <c r="Q546" s="199"/>
      <c r="R546" s="199"/>
      <c r="S546" s="199"/>
      <c r="T546" s="20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4" t="s">
        <v>166</v>
      </c>
      <c r="AU546" s="194" t="s">
        <v>82</v>
      </c>
      <c r="AV546" s="14" t="s">
        <v>82</v>
      </c>
      <c r="AW546" s="14" t="s">
        <v>34</v>
      </c>
      <c r="AX546" s="14" t="s">
        <v>72</v>
      </c>
      <c r="AY546" s="194" t="s">
        <v>154</v>
      </c>
    </row>
    <row r="547" s="15" customFormat="1">
      <c r="A547" s="15"/>
      <c r="B547" s="201"/>
      <c r="C547" s="15"/>
      <c r="D547" s="186" t="s">
        <v>166</v>
      </c>
      <c r="E547" s="202" t="s">
        <v>3</v>
      </c>
      <c r="F547" s="203" t="s">
        <v>171</v>
      </c>
      <c r="G547" s="15"/>
      <c r="H547" s="204">
        <v>16.167000000000002</v>
      </c>
      <c r="I547" s="205"/>
      <c r="J547" s="15"/>
      <c r="K547" s="15"/>
      <c r="L547" s="201"/>
      <c r="M547" s="206"/>
      <c r="N547" s="207"/>
      <c r="O547" s="207"/>
      <c r="P547" s="207"/>
      <c r="Q547" s="207"/>
      <c r="R547" s="207"/>
      <c r="S547" s="207"/>
      <c r="T547" s="20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02" t="s">
        <v>166</v>
      </c>
      <c r="AU547" s="202" t="s">
        <v>82</v>
      </c>
      <c r="AV547" s="15" t="s">
        <v>162</v>
      </c>
      <c r="AW547" s="15" t="s">
        <v>34</v>
      </c>
      <c r="AX547" s="15" t="s">
        <v>80</v>
      </c>
      <c r="AY547" s="202" t="s">
        <v>154</v>
      </c>
    </row>
    <row r="548" s="2" customFormat="1" ht="24.15" customHeight="1">
      <c r="A548" s="40"/>
      <c r="B548" s="166"/>
      <c r="C548" s="222" t="s">
        <v>615</v>
      </c>
      <c r="D548" s="222" t="s">
        <v>817</v>
      </c>
      <c r="E548" s="223" t="s">
        <v>3439</v>
      </c>
      <c r="F548" s="224" t="s">
        <v>3440</v>
      </c>
      <c r="G548" s="225" t="s">
        <v>186</v>
      </c>
      <c r="H548" s="226">
        <v>7.3339999999999996</v>
      </c>
      <c r="I548" s="227"/>
      <c r="J548" s="228">
        <f>ROUND(I548*H548,2)</f>
        <v>0</v>
      </c>
      <c r="K548" s="224" t="s">
        <v>161</v>
      </c>
      <c r="L548" s="229"/>
      <c r="M548" s="230" t="s">
        <v>3</v>
      </c>
      <c r="N548" s="231" t="s">
        <v>43</v>
      </c>
      <c r="O548" s="74"/>
      <c r="P548" s="176">
        <f>O548*H548</f>
        <v>0</v>
      </c>
      <c r="Q548" s="176">
        <v>0.00089999999999999998</v>
      </c>
      <c r="R548" s="176">
        <f>Q548*H548</f>
        <v>0.0066005999999999999</v>
      </c>
      <c r="S548" s="176">
        <v>0</v>
      </c>
      <c r="T548" s="17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178" t="s">
        <v>495</v>
      </c>
      <c r="AT548" s="178" t="s">
        <v>817</v>
      </c>
      <c r="AU548" s="178" t="s">
        <v>82</v>
      </c>
      <c r="AY548" s="21" t="s">
        <v>154</v>
      </c>
      <c r="BE548" s="179">
        <f>IF(N548="základní",J548,0)</f>
        <v>0</v>
      </c>
      <c r="BF548" s="179">
        <f>IF(N548="snížená",J548,0)</f>
        <v>0</v>
      </c>
      <c r="BG548" s="179">
        <f>IF(N548="zákl. přenesená",J548,0)</f>
        <v>0</v>
      </c>
      <c r="BH548" s="179">
        <f>IF(N548="sníž. přenesená",J548,0)</f>
        <v>0</v>
      </c>
      <c r="BI548" s="179">
        <f>IF(N548="nulová",J548,0)</f>
        <v>0</v>
      </c>
      <c r="BJ548" s="21" t="s">
        <v>80</v>
      </c>
      <c r="BK548" s="179">
        <f>ROUND(I548*H548,2)</f>
        <v>0</v>
      </c>
      <c r="BL548" s="21" t="s">
        <v>322</v>
      </c>
      <c r="BM548" s="178" t="s">
        <v>3441</v>
      </c>
    </row>
    <row r="549" s="13" customFormat="1">
      <c r="A549" s="13"/>
      <c r="B549" s="185"/>
      <c r="C549" s="13"/>
      <c r="D549" s="186" t="s">
        <v>166</v>
      </c>
      <c r="E549" s="187" t="s">
        <v>3</v>
      </c>
      <c r="F549" s="188" t="s">
        <v>981</v>
      </c>
      <c r="G549" s="13"/>
      <c r="H549" s="187" t="s">
        <v>3</v>
      </c>
      <c r="I549" s="189"/>
      <c r="J549" s="13"/>
      <c r="K549" s="13"/>
      <c r="L549" s="185"/>
      <c r="M549" s="190"/>
      <c r="N549" s="191"/>
      <c r="O549" s="191"/>
      <c r="P549" s="191"/>
      <c r="Q549" s="191"/>
      <c r="R549" s="191"/>
      <c r="S549" s="191"/>
      <c r="T549" s="19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7" t="s">
        <v>166</v>
      </c>
      <c r="AU549" s="187" t="s">
        <v>82</v>
      </c>
      <c r="AV549" s="13" t="s">
        <v>80</v>
      </c>
      <c r="AW549" s="13" t="s">
        <v>34</v>
      </c>
      <c r="AX549" s="13" t="s">
        <v>72</v>
      </c>
      <c r="AY549" s="187" t="s">
        <v>154</v>
      </c>
    </row>
    <row r="550" s="14" customFormat="1">
      <c r="A550" s="14"/>
      <c r="B550" s="193"/>
      <c r="C550" s="14"/>
      <c r="D550" s="186" t="s">
        <v>166</v>
      </c>
      <c r="E550" s="194" t="s">
        <v>3</v>
      </c>
      <c r="F550" s="195" t="s">
        <v>3442</v>
      </c>
      <c r="G550" s="14"/>
      <c r="H550" s="196">
        <v>7.3339999999999996</v>
      </c>
      <c r="I550" s="197"/>
      <c r="J550" s="14"/>
      <c r="K550" s="14"/>
      <c r="L550" s="193"/>
      <c r="M550" s="198"/>
      <c r="N550" s="199"/>
      <c r="O550" s="199"/>
      <c r="P550" s="199"/>
      <c r="Q550" s="199"/>
      <c r="R550" s="199"/>
      <c r="S550" s="199"/>
      <c r="T550" s="20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4" t="s">
        <v>166</v>
      </c>
      <c r="AU550" s="194" t="s">
        <v>82</v>
      </c>
      <c r="AV550" s="14" t="s">
        <v>82</v>
      </c>
      <c r="AW550" s="14" t="s">
        <v>34</v>
      </c>
      <c r="AX550" s="14" t="s">
        <v>72</v>
      </c>
      <c r="AY550" s="194" t="s">
        <v>154</v>
      </c>
    </row>
    <row r="551" s="15" customFormat="1">
      <c r="A551" s="15"/>
      <c r="B551" s="201"/>
      <c r="C551" s="15"/>
      <c r="D551" s="186" t="s">
        <v>166</v>
      </c>
      <c r="E551" s="202" t="s">
        <v>3</v>
      </c>
      <c r="F551" s="203" t="s">
        <v>171</v>
      </c>
      <c r="G551" s="15"/>
      <c r="H551" s="204">
        <v>7.3339999999999996</v>
      </c>
      <c r="I551" s="205"/>
      <c r="J551" s="15"/>
      <c r="K551" s="15"/>
      <c r="L551" s="201"/>
      <c r="M551" s="206"/>
      <c r="N551" s="207"/>
      <c r="O551" s="207"/>
      <c r="P551" s="207"/>
      <c r="Q551" s="207"/>
      <c r="R551" s="207"/>
      <c r="S551" s="207"/>
      <c r="T551" s="20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02" t="s">
        <v>166</v>
      </c>
      <c r="AU551" s="202" t="s">
        <v>82</v>
      </c>
      <c r="AV551" s="15" t="s">
        <v>162</v>
      </c>
      <c r="AW551" s="15" t="s">
        <v>34</v>
      </c>
      <c r="AX551" s="15" t="s">
        <v>80</v>
      </c>
      <c r="AY551" s="202" t="s">
        <v>154</v>
      </c>
    </row>
    <row r="552" s="2" customFormat="1" ht="24.15" customHeight="1">
      <c r="A552" s="40"/>
      <c r="B552" s="166"/>
      <c r="C552" s="222" t="s">
        <v>622</v>
      </c>
      <c r="D552" s="222" t="s">
        <v>817</v>
      </c>
      <c r="E552" s="223" t="s">
        <v>3443</v>
      </c>
      <c r="F552" s="224" t="s">
        <v>3444</v>
      </c>
      <c r="G552" s="225" t="s">
        <v>186</v>
      </c>
      <c r="H552" s="226">
        <v>5.2249999999999996</v>
      </c>
      <c r="I552" s="227"/>
      <c r="J552" s="228">
        <f>ROUND(I552*H552,2)</f>
        <v>0</v>
      </c>
      <c r="K552" s="224" t="s">
        <v>161</v>
      </c>
      <c r="L552" s="229"/>
      <c r="M552" s="230" t="s">
        <v>3</v>
      </c>
      <c r="N552" s="231" t="s">
        <v>43</v>
      </c>
      <c r="O552" s="74"/>
      <c r="P552" s="176">
        <f>O552*H552</f>
        <v>0</v>
      </c>
      <c r="Q552" s="176">
        <v>0.0018</v>
      </c>
      <c r="R552" s="176">
        <f>Q552*H552</f>
        <v>0.0094049999999999984</v>
      </c>
      <c r="S552" s="176">
        <v>0</v>
      </c>
      <c r="T552" s="177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178" t="s">
        <v>495</v>
      </c>
      <c r="AT552" s="178" t="s">
        <v>817</v>
      </c>
      <c r="AU552" s="178" t="s">
        <v>82</v>
      </c>
      <c r="AY552" s="21" t="s">
        <v>154</v>
      </c>
      <c r="BE552" s="179">
        <f>IF(N552="základní",J552,0)</f>
        <v>0</v>
      </c>
      <c r="BF552" s="179">
        <f>IF(N552="snížená",J552,0)</f>
        <v>0</v>
      </c>
      <c r="BG552" s="179">
        <f>IF(N552="zákl. přenesená",J552,0)</f>
        <v>0</v>
      </c>
      <c r="BH552" s="179">
        <f>IF(N552="sníž. přenesená",J552,0)</f>
        <v>0</v>
      </c>
      <c r="BI552" s="179">
        <f>IF(N552="nulová",J552,0)</f>
        <v>0</v>
      </c>
      <c r="BJ552" s="21" t="s">
        <v>80</v>
      </c>
      <c r="BK552" s="179">
        <f>ROUND(I552*H552,2)</f>
        <v>0</v>
      </c>
      <c r="BL552" s="21" t="s">
        <v>322</v>
      </c>
      <c r="BM552" s="178" t="s">
        <v>3445</v>
      </c>
    </row>
    <row r="553" s="13" customFormat="1">
      <c r="A553" s="13"/>
      <c r="B553" s="185"/>
      <c r="C553" s="13"/>
      <c r="D553" s="186" t="s">
        <v>166</v>
      </c>
      <c r="E553" s="187" t="s">
        <v>3</v>
      </c>
      <c r="F553" s="188" t="s">
        <v>1301</v>
      </c>
      <c r="G553" s="13"/>
      <c r="H553" s="187" t="s">
        <v>3</v>
      </c>
      <c r="I553" s="189"/>
      <c r="J553" s="13"/>
      <c r="K553" s="13"/>
      <c r="L553" s="185"/>
      <c r="M553" s="190"/>
      <c r="N553" s="191"/>
      <c r="O553" s="191"/>
      <c r="P553" s="191"/>
      <c r="Q553" s="191"/>
      <c r="R553" s="191"/>
      <c r="S553" s="191"/>
      <c r="T553" s="19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87" t="s">
        <v>166</v>
      </c>
      <c r="AU553" s="187" t="s">
        <v>82</v>
      </c>
      <c r="AV553" s="13" t="s">
        <v>80</v>
      </c>
      <c r="AW553" s="13" t="s">
        <v>34</v>
      </c>
      <c r="AX553" s="13" t="s">
        <v>72</v>
      </c>
      <c r="AY553" s="187" t="s">
        <v>154</v>
      </c>
    </row>
    <row r="554" s="14" customFormat="1">
      <c r="A554" s="14"/>
      <c r="B554" s="193"/>
      <c r="C554" s="14"/>
      <c r="D554" s="186" t="s">
        <v>166</v>
      </c>
      <c r="E554" s="194" t="s">
        <v>3</v>
      </c>
      <c r="F554" s="195" t="s">
        <v>3446</v>
      </c>
      <c r="G554" s="14"/>
      <c r="H554" s="196">
        <v>5.2249999999999996</v>
      </c>
      <c r="I554" s="197"/>
      <c r="J554" s="14"/>
      <c r="K554" s="14"/>
      <c r="L554" s="193"/>
      <c r="M554" s="198"/>
      <c r="N554" s="199"/>
      <c r="O554" s="199"/>
      <c r="P554" s="199"/>
      <c r="Q554" s="199"/>
      <c r="R554" s="199"/>
      <c r="S554" s="199"/>
      <c r="T554" s="20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94" t="s">
        <v>166</v>
      </c>
      <c r="AU554" s="194" t="s">
        <v>82</v>
      </c>
      <c r="AV554" s="14" t="s">
        <v>82</v>
      </c>
      <c r="AW554" s="14" t="s">
        <v>34</v>
      </c>
      <c r="AX554" s="14" t="s">
        <v>80</v>
      </c>
      <c r="AY554" s="194" t="s">
        <v>154</v>
      </c>
    </row>
    <row r="555" s="2" customFormat="1" ht="24.15" customHeight="1">
      <c r="A555" s="40"/>
      <c r="B555" s="166"/>
      <c r="C555" s="222" t="s">
        <v>631</v>
      </c>
      <c r="D555" s="222" t="s">
        <v>817</v>
      </c>
      <c r="E555" s="223" t="s">
        <v>3447</v>
      </c>
      <c r="F555" s="224" t="s">
        <v>3448</v>
      </c>
      <c r="G555" s="225" t="s">
        <v>186</v>
      </c>
      <c r="H555" s="226">
        <v>5.2249999999999996</v>
      </c>
      <c r="I555" s="227"/>
      <c r="J555" s="228">
        <f>ROUND(I555*H555,2)</f>
        <v>0</v>
      </c>
      <c r="K555" s="224" t="s">
        <v>161</v>
      </c>
      <c r="L555" s="229"/>
      <c r="M555" s="230" t="s">
        <v>3</v>
      </c>
      <c r="N555" s="231" t="s">
        <v>43</v>
      </c>
      <c r="O555" s="74"/>
      <c r="P555" s="176">
        <f>O555*H555</f>
        <v>0</v>
      </c>
      <c r="Q555" s="176">
        <v>0.0015</v>
      </c>
      <c r="R555" s="176">
        <f>Q555*H555</f>
        <v>0.007837499999999999</v>
      </c>
      <c r="S555" s="176">
        <v>0</v>
      </c>
      <c r="T555" s="177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178" t="s">
        <v>495</v>
      </c>
      <c r="AT555" s="178" t="s">
        <v>817</v>
      </c>
      <c r="AU555" s="178" t="s">
        <v>82</v>
      </c>
      <c r="AY555" s="21" t="s">
        <v>154</v>
      </c>
      <c r="BE555" s="179">
        <f>IF(N555="základní",J555,0)</f>
        <v>0</v>
      </c>
      <c r="BF555" s="179">
        <f>IF(N555="snížená",J555,0)</f>
        <v>0</v>
      </c>
      <c r="BG555" s="179">
        <f>IF(N555="zákl. přenesená",J555,0)</f>
        <v>0</v>
      </c>
      <c r="BH555" s="179">
        <f>IF(N555="sníž. přenesená",J555,0)</f>
        <v>0</v>
      </c>
      <c r="BI555" s="179">
        <f>IF(N555="nulová",J555,0)</f>
        <v>0</v>
      </c>
      <c r="BJ555" s="21" t="s">
        <v>80</v>
      </c>
      <c r="BK555" s="179">
        <f>ROUND(I555*H555,2)</f>
        <v>0</v>
      </c>
      <c r="BL555" s="21" t="s">
        <v>322</v>
      </c>
      <c r="BM555" s="178" t="s">
        <v>3449</v>
      </c>
    </row>
    <row r="556" s="13" customFormat="1">
      <c r="A556" s="13"/>
      <c r="B556" s="185"/>
      <c r="C556" s="13"/>
      <c r="D556" s="186" t="s">
        <v>166</v>
      </c>
      <c r="E556" s="187" t="s">
        <v>3</v>
      </c>
      <c r="F556" s="188" t="s">
        <v>1301</v>
      </c>
      <c r="G556" s="13"/>
      <c r="H556" s="187" t="s">
        <v>3</v>
      </c>
      <c r="I556" s="189"/>
      <c r="J556" s="13"/>
      <c r="K556" s="13"/>
      <c r="L556" s="185"/>
      <c r="M556" s="190"/>
      <c r="N556" s="191"/>
      <c r="O556" s="191"/>
      <c r="P556" s="191"/>
      <c r="Q556" s="191"/>
      <c r="R556" s="191"/>
      <c r="S556" s="191"/>
      <c r="T556" s="19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87" t="s">
        <v>166</v>
      </c>
      <c r="AU556" s="187" t="s">
        <v>82</v>
      </c>
      <c r="AV556" s="13" t="s">
        <v>80</v>
      </c>
      <c r="AW556" s="13" t="s">
        <v>34</v>
      </c>
      <c r="AX556" s="13" t="s">
        <v>72</v>
      </c>
      <c r="AY556" s="187" t="s">
        <v>154</v>
      </c>
    </row>
    <row r="557" s="14" customFormat="1">
      <c r="A557" s="14"/>
      <c r="B557" s="193"/>
      <c r="C557" s="14"/>
      <c r="D557" s="186" t="s">
        <v>166</v>
      </c>
      <c r="E557" s="194" t="s">
        <v>3</v>
      </c>
      <c r="F557" s="195" t="s">
        <v>3446</v>
      </c>
      <c r="G557" s="14"/>
      <c r="H557" s="196">
        <v>5.2249999999999996</v>
      </c>
      <c r="I557" s="197"/>
      <c r="J557" s="14"/>
      <c r="K557" s="14"/>
      <c r="L557" s="193"/>
      <c r="M557" s="198"/>
      <c r="N557" s="199"/>
      <c r="O557" s="199"/>
      <c r="P557" s="199"/>
      <c r="Q557" s="199"/>
      <c r="R557" s="199"/>
      <c r="S557" s="199"/>
      <c r="T557" s="20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4" t="s">
        <v>166</v>
      </c>
      <c r="AU557" s="194" t="s">
        <v>82</v>
      </c>
      <c r="AV557" s="14" t="s">
        <v>82</v>
      </c>
      <c r="AW557" s="14" t="s">
        <v>34</v>
      </c>
      <c r="AX557" s="14" t="s">
        <v>80</v>
      </c>
      <c r="AY557" s="194" t="s">
        <v>154</v>
      </c>
    </row>
    <row r="558" s="2" customFormat="1" ht="44.25" customHeight="1">
      <c r="A558" s="40"/>
      <c r="B558" s="166"/>
      <c r="C558" s="167" t="s">
        <v>638</v>
      </c>
      <c r="D558" s="167" t="s">
        <v>157</v>
      </c>
      <c r="E558" s="168" t="s">
        <v>3450</v>
      </c>
      <c r="F558" s="169" t="s">
        <v>3451</v>
      </c>
      <c r="G558" s="170" t="s">
        <v>186</v>
      </c>
      <c r="H558" s="171">
        <v>9.1240000000000006</v>
      </c>
      <c r="I558" s="172"/>
      <c r="J558" s="173">
        <f>ROUND(I558*H558,2)</f>
        <v>0</v>
      </c>
      <c r="K558" s="169" t="s">
        <v>161</v>
      </c>
      <c r="L558" s="41"/>
      <c r="M558" s="174" t="s">
        <v>3</v>
      </c>
      <c r="N558" s="175" t="s">
        <v>43</v>
      </c>
      <c r="O558" s="74"/>
      <c r="P558" s="176">
        <f>O558*H558</f>
        <v>0</v>
      </c>
      <c r="Q558" s="176">
        <v>0.0020400000000000001</v>
      </c>
      <c r="R558" s="176">
        <f>Q558*H558</f>
        <v>0.018612960000000001</v>
      </c>
      <c r="S558" s="176">
        <v>0</v>
      </c>
      <c r="T558" s="177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178" t="s">
        <v>322</v>
      </c>
      <c r="AT558" s="178" t="s">
        <v>157</v>
      </c>
      <c r="AU558" s="178" t="s">
        <v>82</v>
      </c>
      <c r="AY558" s="21" t="s">
        <v>154</v>
      </c>
      <c r="BE558" s="179">
        <f>IF(N558="základní",J558,0)</f>
        <v>0</v>
      </c>
      <c r="BF558" s="179">
        <f>IF(N558="snížená",J558,0)</f>
        <v>0</v>
      </c>
      <c r="BG558" s="179">
        <f>IF(N558="zákl. přenesená",J558,0)</f>
        <v>0</v>
      </c>
      <c r="BH558" s="179">
        <f>IF(N558="sníž. přenesená",J558,0)</f>
        <v>0</v>
      </c>
      <c r="BI558" s="179">
        <f>IF(N558="nulová",J558,0)</f>
        <v>0</v>
      </c>
      <c r="BJ558" s="21" t="s">
        <v>80</v>
      </c>
      <c r="BK558" s="179">
        <f>ROUND(I558*H558,2)</f>
        <v>0</v>
      </c>
      <c r="BL558" s="21" t="s">
        <v>322</v>
      </c>
      <c r="BM558" s="178" t="s">
        <v>3452</v>
      </c>
    </row>
    <row r="559" s="2" customFormat="1">
      <c r="A559" s="40"/>
      <c r="B559" s="41"/>
      <c r="C559" s="40"/>
      <c r="D559" s="180" t="s">
        <v>164</v>
      </c>
      <c r="E559" s="40"/>
      <c r="F559" s="181" t="s">
        <v>3453</v>
      </c>
      <c r="G559" s="40"/>
      <c r="H559" s="40"/>
      <c r="I559" s="182"/>
      <c r="J559" s="40"/>
      <c r="K559" s="40"/>
      <c r="L559" s="41"/>
      <c r="M559" s="183"/>
      <c r="N559" s="184"/>
      <c r="O559" s="74"/>
      <c r="P559" s="74"/>
      <c r="Q559" s="74"/>
      <c r="R559" s="74"/>
      <c r="S559" s="74"/>
      <c r="T559" s="75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21" t="s">
        <v>164</v>
      </c>
      <c r="AU559" s="21" t="s">
        <v>82</v>
      </c>
    </row>
    <row r="560" s="13" customFormat="1">
      <c r="A560" s="13"/>
      <c r="B560" s="185"/>
      <c r="C560" s="13"/>
      <c r="D560" s="186" t="s">
        <v>166</v>
      </c>
      <c r="E560" s="187" t="s">
        <v>3</v>
      </c>
      <c r="F560" s="188" t="s">
        <v>3454</v>
      </c>
      <c r="G560" s="13"/>
      <c r="H560" s="187" t="s">
        <v>3</v>
      </c>
      <c r="I560" s="189"/>
      <c r="J560" s="13"/>
      <c r="K560" s="13"/>
      <c r="L560" s="185"/>
      <c r="M560" s="190"/>
      <c r="N560" s="191"/>
      <c r="O560" s="191"/>
      <c r="P560" s="191"/>
      <c r="Q560" s="191"/>
      <c r="R560" s="191"/>
      <c r="S560" s="191"/>
      <c r="T560" s="19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7" t="s">
        <v>166</v>
      </c>
      <c r="AU560" s="187" t="s">
        <v>82</v>
      </c>
      <c r="AV560" s="13" t="s">
        <v>80</v>
      </c>
      <c r="AW560" s="13" t="s">
        <v>34</v>
      </c>
      <c r="AX560" s="13" t="s">
        <v>72</v>
      </c>
      <c r="AY560" s="187" t="s">
        <v>154</v>
      </c>
    </row>
    <row r="561" s="14" customFormat="1">
      <c r="A561" s="14"/>
      <c r="B561" s="193"/>
      <c r="C561" s="14"/>
      <c r="D561" s="186" t="s">
        <v>166</v>
      </c>
      <c r="E561" s="194" t="s">
        <v>3</v>
      </c>
      <c r="F561" s="195" t="s">
        <v>3455</v>
      </c>
      <c r="G561" s="14"/>
      <c r="H561" s="196">
        <v>4.2160000000000002</v>
      </c>
      <c r="I561" s="197"/>
      <c r="J561" s="14"/>
      <c r="K561" s="14"/>
      <c r="L561" s="193"/>
      <c r="M561" s="198"/>
      <c r="N561" s="199"/>
      <c r="O561" s="199"/>
      <c r="P561" s="199"/>
      <c r="Q561" s="199"/>
      <c r="R561" s="199"/>
      <c r="S561" s="199"/>
      <c r="T561" s="20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94" t="s">
        <v>166</v>
      </c>
      <c r="AU561" s="194" t="s">
        <v>82</v>
      </c>
      <c r="AV561" s="14" t="s">
        <v>82</v>
      </c>
      <c r="AW561" s="14" t="s">
        <v>34</v>
      </c>
      <c r="AX561" s="14" t="s">
        <v>72</v>
      </c>
      <c r="AY561" s="194" t="s">
        <v>154</v>
      </c>
    </row>
    <row r="562" s="13" customFormat="1">
      <c r="A562" s="13"/>
      <c r="B562" s="185"/>
      <c r="C562" s="13"/>
      <c r="D562" s="186" t="s">
        <v>166</v>
      </c>
      <c r="E562" s="187" t="s">
        <v>3</v>
      </c>
      <c r="F562" s="188" t="s">
        <v>1588</v>
      </c>
      <c r="G562" s="13"/>
      <c r="H562" s="187" t="s">
        <v>3</v>
      </c>
      <c r="I562" s="189"/>
      <c r="J562" s="13"/>
      <c r="K562" s="13"/>
      <c r="L562" s="185"/>
      <c r="M562" s="190"/>
      <c r="N562" s="191"/>
      <c r="O562" s="191"/>
      <c r="P562" s="191"/>
      <c r="Q562" s="191"/>
      <c r="R562" s="191"/>
      <c r="S562" s="191"/>
      <c r="T562" s="19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87" t="s">
        <v>166</v>
      </c>
      <c r="AU562" s="187" t="s">
        <v>82</v>
      </c>
      <c r="AV562" s="13" t="s">
        <v>80</v>
      </c>
      <c r="AW562" s="13" t="s">
        <v>34</v>
      </c>
      <c r="AX562" s="13" t="s">
        <v>72</v>
      </c>
      <c r="AY562" s="187" t="s">
        <v>154</v>
      </c>
    </row>
    <row r="563" s="14" customFormat="1">
      <c r="A563" s="14"/>
      <c r="B563" s="193"/>
      <c r="C563" s="14"/>
      <c r="D563" s="186" t="s">
        <v>166</v>
      </c>
      <c r="E563" s="194" t="s">
        <v>3</v>
      </c>
      <c r="F563" s="195" t="s">
        <v>3456</v>
      </c>
      <c r="G563" s="14"/>
      <c r="H563" s="196">
        <v>4.9080000000000004</v>
      </c>
      <c r="I563" s="197"/>
      <c r="J563" s="14"/>
      <c r="K563" s="14"/>
      <c r="L563" s="193"/>
      <c r="M563" s="198"/>
      <c r="N563" s="199"/>
      <c r="O563" s="199"/>
      <c r="P563" s="199"/>
      <c r="Q563" s="199"/>
      <c r="R563" s="199"/>
      <c r="S563" s="199"/>
      <c r="T563" s="20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4" t="s">
        <v>166</v>
      </c>
      <c r="AU563" s="194" t="s">
        <v>82</v>
      </c>
      <c r="AV563" s="14" t="s">
        <v>82</v>
      </c>
      <c r="AW563" s="14" t="s">
        <v>34</v>
      </c>
      <c r="AX563" s="14" t="s">
        <v>72</v>
      </c>
      <c r="AY563" s="194" t="s">
        <v>154</v>
      </c>
    </row>
    <row r="564" s="15" customFormat="1">
      <c r="A564" s="15"/>
      <c r="B564" s="201"/>
      <c r="C564" s="15"/>
      <c r="D564" s="186" t="s">
        <v>166</v>
      </c>
      <c r="E564" s="202" t="s">
        <v>3</v>
      </c>
      <c r="F564" s="203" t="s">
        <v>171</v>
      </c>
      <c r="G564" s="15"/>
      <c r="H564" s="204">
        <v>9.1240000000000006</v>
      </c>
      <c r="I564" s="205"/>
      <c r="J564" s="15"/>
      <c r="K564" s="15"/>
      <c r="L564" s="201"/>
      <c r="M564" s="206"/>
      <c r="N564" s="207"/>
      <c r="O564" s="207"/>
      <c r="P564" s="207"/>
      <c r="Q564" s="207"/>
      <c r="R564" s="207"/>
      <c r="S564" s="207"/>
      <c r="T564" s="208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02" t="s">
        <v>166</v>
      </c>
      <c r="AU564" s="202" t="s">
        <v>82</v>
      </c>
      <c r="AV564" s="15" t="s">
        <v>162</v>
      </c>
      <c r="AW564" s="15" t="s">
        <v>34</v>
      </c>
      <c r="AX564" s="15" t="s">
        <v>80</v>
      </c>
      <c r="AY564" s="202" t="s">
        <v>154</v>
      </c>
    </row>
    <row r="565" s="2" customFormat="1" ht="24.15" customHeight="1">
      <c r="A565" s="40"/>
      <c r="B565" s="166"/>
      <c r="C565" s="222" t="s">
        <v>646</v>
      </c>
      <c r="D565" s="222" t="s">
        <v>817</v>
      </c>
      <c r="E565" s="223" t="s">
        <v>3174</v>
      </c>
      <c r="F565" s="224" t="s">
        <v>3175</v>
      </c>
      <c r="G565" s="225" t="s">
        <v>186</v>
      </c>
      <c r="H565" s="226">
        <v>10.037000000000001</v>
      </c>
      <c r="I565" s="227"/>
      <c r="J565" s="228">
        <f>ROUND(I565*H565,2)</f>
        <v>0</v>
      </c>
      <c r="K565" s="224" t="s">
        <v>161</v>
      </c>
      <c r="L565" s="229"/>
      <c r="M565" s="230" t="s">
        <v>3</v>
      </c>
      <c r="N565" s="231" t="s">
        <v>43</v>
      </c>
      <c r="O565" s="74"/>
      <c r="P565" s="176">
        <f>O565*H565</f>
        <v>0</v>
      </c>
      <c r="Q565" s="176">
        <v>0.0030000000000000001</v>
      </c>
      <c r="R565" s="176">
        <f>Q565*H565</f>
        <v>0.030111000000000002</v>
      </c>
      <c r="S565" s="176">
        <v>0</v>
      </c>
      <c r="T565" s="17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178" t="s">
        <v>495</v>
      </c>
      <c r="AT565" s="178" t="s">
        <v>817</v>
      </c>
      <c r="AU565" s="178" t="s">
        <v>82</v>
      </c>
      <c r="AY565" s="21" t="s">
        <v>154</v>
      </c>
      <c r="BE565" s="179">
        <f>IF(N565="základní",J565,0)</f>
        <v>0</v>
      </c>
      <c r="BF565" s="179">
        <f>IF(N565="snížená",J565,0)</f>
        <v>0</v>
      </c>
      <c r="BG565" s="179">
        <f>IF(N565="zákl. přenesená",J565,0)</f>
        <v>0</v>
      </c>
      <c r="BH565" s="179">
        <f>IF(N565="sníž. přenesená",J565,0)</f>
        <v>0</v>
      </c>
      <c r="BI565" s="179">
        <f>IF(N565="nulová",J565,0)</f>
        <v>0</v>
      </c>
      <c r="BJ565" s="21" t="s">
        <v>80</v>
      </c>
      <c r="BK565" s="179">
        <f>ROUND(I565*H565,2)</f>
        <v>0</v>
      </c>
      <c r="BL565" s="21" t="s">
        <v>322</v>
      </c>
      <c r="BM565" s="178" t="s">
        <v>3457</v>
      </c>
    </row>
    <row r="566" s="13" customFormat="1">
      <c r="A566" s="13"/>
      <c r="B566" s="185"/>
      <c r="C566" s="13"/>
      <c r="D566" s="186" t="s">
        <v>166</v>
      </c>
      <c r="E566" s="187" t="s">
        <v>3</v>
      </c>
      <c r="F566" s="188" t="s">
        <v>1586</v>
      </c>
      <c r="G566" s="13"/>
      <c r="H566" s="187" t="s">
        <v>3</v>
      </c>
      <c r="I566" s="189"/>
      <c r="J566" s="13"/>
      <c r="K566" s="13"/>
      <c r="L566" s="185"/>
      <c r="M566" s="190"/>
      <c r="N566" s="191"/>
      <c r="O566" s="191"/>
      <c r="P566" s="191"/>
      <c r="Q566" s="191"/>
      <c r="R566" s="191"/>
      <c r="S566" s="191"/>
      <c r="T566" s="19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7" t="s">
        <v>166</v>
      </c>
      <c r="AU566" s="187" t="s">
        <v>82</v>
      </c>
      <c r="AV566" s="13" t="s">
        <v>80</v>
      </c>
      <c r="AW566" s="13" t="s">
        <v>34</v>
      </c>
      <c r="AX566" s="13" t="s">
        <v>72</v>
      </c>
      <c r="AY566" s="187" t="s">
        <v>154</v>
      </c>
    </row>
    <row r="567" s="14" customFormat="1">
      <c r="A567" s="14"/>
      <c r="B567" s="193"/>
      <c r="C567" s="14"/>
      <c r="D567" s="186" t="s">
        <v>166</v>
      </c>
      <c r="E567" s="194" t="s">
        <v>3</v>
      </c>
      <c r="F567" s="195" t="s">
        <v>3458</v>
      </c>
      <c r="G567" s="14"/>
      <c r="H567" s="196">
        <v>4.6379999999999999</v>
      </c>
      <c r="I567" s="197"/>
      <c r="J567" s="14"/>
      <c r="K567" s="14"/>
      <c r="L567" s="193"/>
      <c r="M567" s="198"/>
      <c r="N567" s="199"/>
      <c r="O567" s="199"/>
      <c r="P567" s="199"/>
      <c r="Q567" s="199"/>
      <c r="R567" s="199"/>
      <c r="S567" s="199"/>
      <c r="T567" s="20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4" t="s">
        <v>166</v>
      </c>
      <c r="AU567" s="194" t="s">
        <v>82</v>
      </c>
      <c r="AV567" s="14" t="s">
        <v>82</v>
      </c>
      <c r="AW567" s="14" t="s">
        <v>34</v>
      </c>
      <c r="AX567" s="14" t="s">
        <v>72</v>
      </c>
      <c r="AY567" s="194" t="s">
        <v>154</v>
      </c>
    </row>
    <row r="568" s="13" customFormat="1">
      <c r="A568" s="13"/>
      <c r="B568" s="185"/>
      <c r="C568" s="13"/>
      <c r="D568" s="186" t="s">
        <v>166</v>
      </c>
      <c r="E568" s="187" t="s">
        <v>3</v>
      </c>
      <c r="F568" s="188" t="s">
        <v>1588</v>
      </c>
      <c r="G568" s="13"/>
      <c r="H568" s="187" t="s">
        <v>3</v>
      </c>
      <c r="I568" s="189"/>
      <c r="J568" s="13"/>
      <c r="K568" s="13"/>
      <c r="L568" s="185"/>
      <c r="M568" s="190"/>
      <c r="N568" s="191"/>
      <c r="O568" s="191"/>
      <c r="P568" s="191"/>
      <c r="Q568" s="191"/>
      <c r="R568" s="191"/>
      <c r="S568" s="191"/>
      <c r="T568" s="19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87" t="s">
        <v>166</v>
      </c>
      <c r="AU568" s="187" t="s">
        <v>82</v>
      </c>
      <c r="AV568" s="13" t="s">
        <v>80</v>
      </c>
      <c r="AW568" s="13" t="s">
        <v>34</v>
      </c>
      <c r="AX568" s="13" t="s">
        <v>72</v>
      </c>
      <c r="AY568" s="187" t="s">
        <v>154</v>
      </c>
    </row>
    <row r="569" s="14" customFormat="1">
      <c r="A569" s="14"/>
      <c r="B569" s="193"/>
      <c r="C569" s="14"/>
      <c r="D569" s="186" t="s">
        <v>166</v>
      </c>
      <c r="E569" s="194" t="s">
        <v>3</v>
      </c>
      <c r="F569" s="195" t="s">
        <v>3459</v>
      </c>
      <c r="G569" s="14"/>
      <c r="H569" s="196">
        <v>5.399</v>
      </c>
      <c r="I569" s="197"/>
      <c r="J569" s="14"/>
      <c r="K569" s="14"/>
      <c r="L569" s="193"/>
      <c r="M569" s="198"/>
      <c r="N569" s="199"/>
      <c r="O569" s="199"/>
      <c r="P569" s="199"/>
      <c r="Q569" s="199"/>
      <c r="R569" s="199"/>
      <c r="S569" s="199"/>
      <c r="T569" s="20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94" t="s">
        <v>166</v>
      </c>
      <c r="AU569" s="194" t="s">
        <v>82</v>
      </c>
      <c r="AV569" s="14" t="s">
        <v>82</v>
      </c>
      <c r="AW569" s="14" t="s">
        <v>34</v>
      </c>
      <c r="AX569" s="14" t="s">
        <v>72</v>
      </c>
      <c r="AY569" s="194" t="s">
        <v>154</v>
      </c>
    </row>
    <row r="570" s="15" customFormat="1">
      <c r="A570" s="15"/>
      <c r="B570" s="201"/>
      <c r="C570" s="15"/>
      <c r="D570" s="186" t="s">
        <v>166</v>
      </c>
      <c r="E570" s="202" t="s">
        <v>3</v>
      </c>
      <c r="F570" s="203" t="s">
        <v>171</v>
      </c>
      <c r="G570" s="15"/>
      <c r="H570" s="204">
        <v>10.037000000000001</v>
      </c>
      <c r="I570" s="205"/>
      <c r="J570" s="15"/>
      <c r="K570" s="15"/>
      <c r="L570" s="201"/>
      <c r="M570" s="206"/>
      <c r="N570" s="207"/>
      <c r="O570" s="207"/>
      <c r="P570" s="207"/>
      <c r="Q570" s="207"/>
      <c r="R570" s="207"/>
      <c r="S570" s="207"/>
      <c r="T570" s="20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02" t="s">
        <v>166</v>
      </c>
      <c r="AU570" s="202" t="s">
        <v>82</v>
      </c>
      <c r="AV570" s="15" t="s">
        <v>162</v>
      </c>
      <c r="AW570" s="15" t="s">
        <v>34</v>
      </c>
      <c r="AX570" s="15" t="s">
        <v>80</v>
      </c>
      <c r="AY570" s="202" t="s">
        <v>154</v>
      </c>
    </row>
    <row r="571" s="2" customFormat="1" ht="37.8" customHeight="1">
      <c r="A571" s="40"/>
      <c r="B571" s="166"/>
      <c r="C571" s="167" t="s">
        <v>657</v>
      </c>
      <c r="D571" s="167" t="s">
        <v>157</v>
      </c>
      <c r="E571" s="168" t="s">
        <v>3460</v>
      </c>
      <c r="F571" s="169" t="s">
        <v>3461</v>
      </c>
      <c r="G571" s="170" t="s">
        <v>186</v>
      </c>
      <c r="H571" s="171">
        <v>34.637999999999998</v>
      </c>
      <c r="I571" s="172"/>
      <c r="J571" s="173">
        <f>ROUND(I571*H571,2)</f>
        <v>0</v>
      </c>
      <c r="K571" s="169" t="s">
        <v>161</v>
      </c>
      <c r="L571" s="41"/>
      <c r="M571" s="174" t="s">
        <v>3</v>
      </c>
      <c r="N571" s="175" t="s">
        <v>43</v>
      </c>
      <c r="O571" s="74"/>
      <c r="P571" s="176">
        <f>O571*H571</f>
        <v>0</v>
      </c>
      <c r="Q571" s="176">
        <v>0</v>
      </c>
      <c r="R571" s="176">
        <f>Q571*H571</f>
        <v>0</v>
      </c>
      <c r="S571" s="176">
        <v>0</v>
      </c>
      <c r="T571" s="177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178" t="s">
        <v>322</v>
      </c>
      <c r="AT571" s="178" t="s">
        <v>157</v>
      </c>
      <c r="AU571" s="178" t="s">
        <v>82</v>
      </c>
      <c r="AY571" s="21" t="s">
        <v>154</v>
      </c>
      <c r="BE571" s="179">
        <f>IF(N571="základní",J571,0)</f>
        <v>0</v>
      </c>
      <c r="BF571" s="179">
        <f>IF(N571="snížená",J571,0)</f>
        <v>0</v>
      </c>
      <c r="BG571" s="179">
        <f>IF(N571="zákl. přenesená",J571,0)</f>
        <v>0</v>
      </c>
      <c r="BH571" s="179">
        <f>IF(N571="sníž. přenesená",J571,0)</f>
        <v>0</v>
      </c>
      <c r="BI571" s="179">
        <f>IF(N571="nulová",J571,0)</f>
        <v>0</v>
      </c>
      <c r="BJ571" s="21" t="s">
        <v>80</v>
      </c>
      <c r="BK571" s="179">
        <f>ROUND(I571*H571,2)</f>
        <v>0</v>
      </c>
      <c r="BL571" s="21" t="s">
        <v>322</v>
      </c>
      <c r="BM571" s="178" t="s">
        <v>3462</v>
      </c>
    </row>
    <row r="572" s="2" customFormat="1">
      <c r="A572" s="40"/>
      <c r="B572" s="41"/>
      <c r="C572" s="40"/>
      <c r="D572" s="180" t="s">
        <v>164</v>
      </c>
      <c r="E572" s="40"/>
      <c r="F572" s="181" t="s">
        <v>3463</v>
      </c>
      <c r="G572" s="40"/>
      <c r="H572" s="40"/>
      <c r="I572" s="182"/>
      <c r="J572" s="40"/>
      <c r="K572" s="40"/>
      <c r="L572" s="41"/>
      <c r="M572" s="183"/>
      <c r="N572" s="184"/>
      <c r="O572" s="74"/>
      <c r="P572" s="74"/>
      <c r="Q572" s="74"/>
      <c r="R572" s="74"/>
      <c r="S572" s="74"/>
      <c r="T572" s="75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21" t="s">
        <v>164</v>
      </c>
      <c r="AU572" s="21" t="s">
        <v>82</v>
      </c>
    </row>
    <row r="573" s="14" customFormat="1">
      <c r="A573" s="14"/>
      <c r="B573" s="193"/>
      <c r="C573" s="14"/>
      <c r="D573" s="186" t="s">
        <v>166</v>
      </c>
      <c r="E573" s="194" t="s">
        <v>3</v>
      </c>
      <c r="F573" s="195" t="s">
        <v>3394</v>
      </c>
      <c r="G573" s="14"/>
      <c r="H573" s="196">
        <v>34.637999999999998</v>
      </c>
      <c r="I573" s="197"/>
      <c r="J573" s="14"/>
      <c r="K573" s="14"/>
      <c r="L573" s="193"/>
      <c r="M573" s="198"/>
      <c r="N573" s="199"/>
      <c r="O573" s="199"/>
      <c r="P573" s="199"/>
      <c r="Q573" s="199"/>
      <c r="R573" s="199"/>
      <c r="S573" s="199"/>
      <c r="T573" s="20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194" t="s">
        <v>166</v>
      </c>
      <c r="AU573" s="194" t="s">
        <v>82</v>
      </c>
      <c r="AV573" s="14" t="s">
        <v>82</v>
      </c>
      <c r="AW573" s="14" t="s">
        <v>34</v>
      </c>
      <c r="AX573" s="14" t="s">
        <v>80</v>
      </c>
      <c r="AY573" s="194" t="s">
        <v>154</v>
      </c>
    </row>
    <row r="574" s="2" customFormat="1" ht="24.15" customHeight="1">
      <c r="A574" s="40"/>
      <c r="B574" s="166"/>
      <c r="C574" s="222" t="s">
        <v>665</v>
      </c>
      <c r="D574" s="222" t="s">
        <v>817</v>
      </c>
      <c r="E574" s="223" t="s">
        <v>3464</v>
      </c>
      <c r="F574" s="224" t="s">
        <v>3465</v>
      </c>
      <c r="G574" s="225" t="s">
        <v>186</v>
      </c>
      <c r="H574" s="226">
        <v>38.101999999999997</v>
      </c>
      <c r="I574" s="227"/>
      <c r="J574" s="228">
        <f>ROUND(I574*H574,2)</f>
        <v>0</v>
      </c>
      <c r="K574" s="224" t="s">
        <v>161</v>
      </c>
      <c r="L574" s="229"/>
      <c r="M574" s="230" t="s">
        <v>3</v>
      </c>
      <c r="N574" s="231" t="s">
        <v>43</v>
      </c>
      <c r="O574" s="74"/>
      <c r="P574" s="176">
        <f>O574*H574</f>
        <v>0</v>
      </c>
      <c r="Q574" s="176">
        <v>0.0064999999999999997</v>
      </c>
      <c r="R574" s="176">
        <f>Q574*H574</f>
        <v>0.24766299999999997</v>
      </c>
      <c r="S574" s="176">
        <v>0</v>
      </c>
      <c r="T574" s="177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178" t="s">
        <v>495</v>
      </c>
      <c r="AT574" s="178" t="s">
        <v>817</v>
      </c>
      <c r="AU574" s="178" t="s">
        <v>82</v>
      </c>
      <c r="AY574" s="21" t="s">
        <v>154</v>
      </c>
      <c r="BE574" s="179">
        <f>IF(N574="základní",J574,0)</f>
        <v>0</v>
      </c>
      <c r="BF574" s="179">
        <f>IF(N574="snížená",J574,0)</f>
        <v>0</v>
      </c>
      <c r="BG574" s="179">
        <f>IF(N574="zákl. přenesená",J574,0)</f>
        <v>0</v>
      </c>
      <c r="BH574" s="179">
        <f>IF(N574="sníž. přenesená",J574,0)</f>
        <v>0</v>
      </c>
      <c r="BI574" s="179">
        <f>IF(N574="nulová",J574,0)</f>
        <v>0</v>
      </c>
      <c r="BJ574" s="21" t="s">
        <v>80</v>
      </c>
      <c r="BK574" s="179">
        <f>ROUND(I574*H574,2)</f>
        <v>0</v>
      </c>
      <c r="BL574" s="21" t="s">
        <v>322</v>
      </c>
      <c r="BM574" s="178" t="s">
        <v>3466</v>
      </c>
    </row>
    <row r="575" s="14" customFormat="1">
      <c r="A575" s="14"/>
      <c r="B575" s="193"/>
      <c r="C575" s="14"/>
      <c r="D575" s="186" t="s">
        <v>166</v>
      </c>
      <c r="E575" s="194" t="s">
        <v>3</v>
      </c>
      <c r="F575" s="195" t="s">
        <v>3467</v>
      </c>
      <c r="G575" s="14"/>
      <c r="H575" s="196">
        <v>38.101999999999997</v>
      </c>
      <c r="I575" s="197"/>
      <c r="J575" s="14"/>
      <c r="K575" s="14"/>
      <c r="L575" s="193"/>
      <c r="M575" s="198"/>
      <c r="N575" s="199"/>
      <c r="O575" s="199"/>
      <c r="P575" s="199"/>
      <c r="Q575" s="199"/>
      <c r="R575" s="199"/>
      <c r="S575" s="199"/>
      <c r="T575" s="20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4" t="s">
        <v>166</v>
      </c>
      <c r="AU575" s="194" t="s">
        <v>82</v>
      </c>
      <c r="AV575" s="14" t="s">
        <v>82</v>
      </c>
      <c r="AW575" s="14" t="s">
        <v>34</v>
      </c>
      <c r="AX575" s="14" t="s">
        <v>80</v>
      </c>
      <c r="AY575" s="194" t="s">
        <v>154</v>
      </c>
    </row>
    <row r="576" s="2" customFormat="1" ht="33" customHeight="1">
      <c r="A576" s="40"/>
      <c r="B576" s="166"/>
      <c r="C576" s="167" t="s">
        <v>671</v>
      </c>
      <c r="D576" s="167" t="s">
        <v>157</v>
      </c>
      <c r="E576" s="168" t="s">
        <v>3468</v>
      </c>
      <c r="F576" s="169" t="s">
        <v>3469</v>
      </c>
      <c r="G576" s="170" t="s">
        <v>160</v>
      </c>
      <c r="H576" s="171">
        <v>17.09</v>
      </c>
      <c r="I576" s="172"/>
      <c r="J576" s="173">
        <f>ROUND(I576*H576,2)</f>
        <v>0</v>
      </c>
      <c r="K576" s="169" t="s">
        <v>161</v>
      </c>
      <c r="L576" s="41"/>
      <c r="M576" s="174" t="s">
        <v>3</v>
      </c>
      <c r="N576" s="175" t="s">
        <v>43</v>
      </c>
      <c r="O576" s="74"/>
      <c r="P576" s="176">
        <f>O576*H576</f>
        <v>0</v>
      </c>
      <c r="Q576" s="176">
        <v>3.0000000000000001E-05</v>
      </c>
      <c r="R576" s="176">
        <f>Q576*H576</f>
        <v>0.00051270000000000005</v>
      </c>
      <c r="S576" s="176">
        <v>0</v>
      </c>
      <c r="T576" s="177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178" t="s">
        <v>322</v>
      </c>
      <c r="AT576" s="178" t="s">
        <v>157</v>
      </c>
      <c r="AU576" s="178" t="s">
        <v>82</v>
      </c>
      <c r="AY576" s="21" t="s">
        <v>154</v>
      </c>
      <c r="BE576" s="179">
        <f>IF(N576="základní",J576,0)</f>
        <v>0</v>
      </c>
      <c r="BF576" s="179">
        <f>IF(N576="snížená",J576,0)</f>
        <v>0</v>
      </c>
      <c r="BG576" s="179">
        <f>IF(N576="zákl. přenesená",J576,0)</f>
        <v>0</v>
      </c>
      <c r="BH576" s="179">
        <f>IF(N576="sníž. přenesená",J576,0)</f>
        <v>0</v>
      </c>
      <c r="BI576" s="179">
        <f>IF(N576="nulová",J576,0)</f>
        <v>0</v>
      </c>
      <c r="BJ576" s="21" t="s">
        <v>80</v>
      </c>
      <c r="BK576" s="179">
        <f>ROUND(I576*H576,2)</f>
        <v>0</v>
      </c>
      <c r="BL576" s="21" t="s">
        <v>322</v>
      </c>
      <c r="BM576" s="178" t="s">
        <v>3470</v>
      </c>
    </row>
    <row r="577" s="2" customFormat="1">
      <c r="A577" s="40"/>
      <c r="B577" s="41"/>
      <c r="C577" s="40"/>
      <c r="D577" s="180" t="s">
        <v>164</v>
      </c>
      <c r="E577" s="40"/>
      <c r="F577" s="181" t="s">
        <v>3471</v>
      </c>
      <c r="G577" s="40"/>
      <c r="H577" s="40"/>
      <c r="I577" s="182"/>
      <c r="J577" s="40"/>
      <c r="K577" s="40"/>
      <c r="L577" s="41"/>
      <c r="M577" s="183"/>
      <c r="N577" s="184"/>
      <c r="O577" s="74"/>
      <c r="P577" s="74"/>
      <c r="Q577" s="74"/>
      <c r="R577" s="74"/>
      <c r="S577" s="74"/>
      <c r="T577" s="75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21" t="s">
        <v>164</v>
      </c>
      <c r="AU577" s="21" t="s">
        <v>82</v>
      </c>
    </row>
    <row r="578" s="13" customFormat="1">
      <c r="A578" s="13"/>
      <c r="B578" s="185"/>
      <c r="C578" s="13"/>
      <c r="D578" s="186" t="s">
        <v>166</v>
      </c>
      <c r="E578" s="187" t="s">
        <v>3</v>
      </c>
      <c r="F578" s="188" t="s">
        <v>3410</v>
      </c>
      <c r="G578" s="13"/>
      <c r="H578" s="187" t="s">
        <v>3</v>
      </c>
      <c r="I578" s="189"/>
      <c r="J578" s="13"/>
      <c r="K578" s="13"/>
      <c r="L578" s="185"/>
      <c r="M578" s="190"/>
      <c r="N578" s="191"/>
      <c r="O578" s="191"/>
      <c r="P578" s="191"/>
      <c r="Q578" s="191"/>
      <c r="R578" s="191"/>
      <c r="S578" s="191"/>
      <c r="T578" s="19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7" t="s">
        <v>166</v>
      </c>
      <c r="AU578" s="187" t="s">
        <v>82</v>
      </c>
      <c r="AV578" s="13" t="s">
        <v>80</v>
      </c>
      <c r="AW578" s="13" t="s">
        <v>34</v>
      </c>
      <c r="AX578" s="13" t="s">
        <v>72</v>
      </c>
      <c r="AY578" s="187" t="s">
        <v>154</v>
      </c>
    </row>
    <row r="579" s="14" customFormat="1">
      <c r="A579" s="14"/>
      <c r="B579" s="193"/>
      <c r="C579" s="14"/>
      <c r="D579" s="186" t="s">
        <v>166</v>
      </c>
      <c r="E579" s="194" t="s">
        <v>3</v>
      </c>
      <c r="F579" s="195" t="s">
        <v>3404</v>
      </c>
      <c r="G579" s="14"/>
      <c r="H579" s="196">
        <v>17.09</v>
      </c>
      <c r="I579" s="197"/>
      <c r="J579" s="14"/>
      <c r="K579" s="14"/>
      <c r="L579" s="193"/>
      <c r="M579" s="198"/>
      <c r="N579" s="199"/>
      <c r="O579" s="199"/>
      <c r="P579" s="199"/>
      <c r="Q579" s="199"/>
      <c r="R579" s="199"/>
      <c r="S579" s="199"/>
      <c r="T579" s="20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4" t="s">
        <v>166</v>
      </c>
      <c r="AU579" s="194" t="s">
        <v>82</v>
      </c>
      <c r="AV579" s="14" t="s">
        <v>82</v>
      </c>
      <c r="AW579" s="14" t="s">
        <v>34</v>
      </c>
      <c r="AX579" s="14" t="s">
        <v>80</v>
      </c>
      <c r="AY579" s="194" t="s">
        <v>154</v>
      </c>
    </row>
    <row r="580" s="2" customFormat="1" ht="24.15" customHeight="1">
      <c r="A580" s="40"/>
      <c r="B580" s="166"/>
      <c r="C580" s="222" t="s">
        <v>682</v>
      </c>
      <c r="D580" s="222" t="s">
        <v>817</v>
      </c>
      <c r="E580" s="223" t="s">
        <v>3472</v>
      </c>
      <c r="F580" s="224" t="s">
        <v>3473</v>
      </c>
      <c r="G580" s="225" t="s">
        <v>160</v>
      </c>
      <c r="H580" s="226">
        <v>18.798999999999999</v>
      </c>
      <c r="I580" s="227"/>
      <c r="J580" s="228">
        <f>ROUND(I580*H580,2)</f>
        <v>0</v>
      </c>
      <c r="K580" s="224" t="s">
        <v>161</v>
      </c>
      <c r="L580" s="229"/>
      <c r="M580" s="230" t="s">
        <v>3</v>
      </c>
      <c r="N580" s="231" t="s">
        <v>43</v>
      </c>
      <c r="O580" s="74"/>
      <c r="P580" s="176">
        <f>O580*H580</f>
        <v>0</v>
      </c>
      <c r="Q580" s="176">
        <v>0.00096000000000000002</v>
      </c>
      <c r="R580" s="176">
        <f>Q580*H580</f>
        <v>0.01804704</v>
      </c>
      <c r="S580" s="176">
        <v>0</v>
      </c>
      <c r="T580" s="177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178" t="s">
        <v>495</v>
      </c>
      <c r="AT580" s="178" t="s">
        <v>817</v>
      </c>
      <c r="AU580" s="178" t="s">
        <v>82</v>
      </c>
      <c r="AY580" s="21" t="s">
        <v>154</v>
      </c>
      <c r="BE580" s="179">
        <f>IF(N580="základní",J580,0)</f>
        <v>0</v>
      </c>
      <c r="BF580" s="179">
        <f>IF(N580="snížená",J580,0)</f>
        <v>0</v>
      </c>
      <c r="BG580" s="179">
        <f>IF(N580="zákl. přenesená",J580,0)</f>
        <v>0</v>
      </c>
      <c r="BH580" s="179">
        <f>IF(N580="sníž. přenesená",J580,0)</f>
        <v>0</v>
      </c>
      <c r="BI580" s="179">
        <f>IF(N580="nulová",J580,0)</f>
        <v>0</v>
      </c>
      <c r="BJ580" s="21" t="s">
        <v>80</v>
      </c>
      <c r="BK580" s="179">
        <f>ROUND(I580*H580,2)</f>
        <v>0</v>
      </c>
      <c r="BL580" s="21" t="s">
        <v>322</v>
      </c>
      <c r="BM580" s="178" t="s">
        <v>3474</v>
      </c>
    </row>
    <row r="581" s="13" customFormat="1">
      <c r="A581" s="13"/>
      <c r="B581" s="185"/>
      <c r="C581" s="13"/>
      <c r="D581" s="186" t="s">
        <v>166</v>
      </c>
      <c r="E581" s="187" t="s">
        <v>3</v>
      </c>
      <c r="F581" s="188" t="s">
        <v>3410</v>
      </c>
      <c r="G581" s="13"/>
      <c r="H581" s="187" t="s">
        <v>3</v>
      </c>
      <c r="I581" s="189"/>
      <c r="J581" s="13"/>
      <c r="K581" s="13"/>
      <c r="L581" s="185"/>
      <c r="M581" s="190"/>
      <c r="N581" s="191"/>
      <c r="O581" s="191"/>
      <c r="P581" s="191"/>
      <c r="Q581" s="191"/>
      <c r="R581" s="191"/>
      <c r="S581" s="191"/>
      <c r="T581" s="19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87" t="s">
        <v>166</v>
      </c>
      <c r="AU581" s="187" t="s">
        <v>82</v>
      </c>
      <c r="AV581" s="13" t="s">
        <v>80</v>
      </c>
      <c r="AW581" s="13" t="s">
        <v>34</v>
      </c>
      <c r="AX581" s="13" t="s">
        <v>72</v>
      </c>
      <c r="AY581" s="187" t="s">
        <v>154</v>
      </c>
    </row>
    <row r="582" s="14" customFormat="1">
      <c r="A582" s="14"/>
      <c r="B582" s="193"/>
      <c r="C582" s="14"/>
      <c r="D582" s="186" t="s">
        <v>166</v>
      </c>
      <c r="E582" s="194" t="s">
        <v>3</v>
      </c>
      <c r="F582" s="195" t="s">
        <v>3416</v>
      </c>
      <c r="G582" s="14"/>
      <c r="H582" s="196">
        <v>18.798999999999999</v>
      </c>
      <c r="I582" s="197"/>
      <c r="J582" s="14"/>
      <c r="K582" s="14"/>
      <c r="L582" s="193"/>
      <c r="M582" s="198"/>
      <c r="N582" s="199"/>
      <c r="O582" s="199"/>
      <c r="P582" s="199"/>
      <c r="Q582" s="199"/>
      <c r="R582" s="199"/>
      <c r="S582" s="199"/>
      <c r="T582" s="20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194" t="s">
        <v>166</v>
      </c>
      <c r="AU582" s="194" t="s">
        <v>82</v>
      </c>
      <c r="AV582" s="14" t="s">
        <v>82</v>
      </c>
      <c r="AW582" s="14" t="s">
        <v>34</v>
      </c>
      <c r="AX582" s="14" t="s">
        <v>80</v>
      </c>
      <c r="AY582" s="194" t="s">
        <v>154</v>
      </c>
    </row>
    <row r="583" s="2" customFormat="1" ht="44.25" customHeight="1">
      <c r="A583" s="40"/>
      <c r="B583" s="166"/>
      <c r="C583" s="167" t="s">
        <v>690</v>
      </c>
      <c r="D583" s="167" t="s">
        <v>157</v>
      </c>
      <c r="E583" s="168" t="s">
        <v>3475</v>
      </c>
      <c r="F583" s="169" t="s">
        <v>3476</v>
      </c>
      <c r="G583" s="170" t="s">
        <v>186</v>
      </c>
      <c r="H583" s="171">
        <v>9.6150000000000002</v>
      </c>
      <c r="I583" s="172"/>
      <c r="J583" s="173">
        <f>ROUND(I583*H583,2)</f>
        <v>0</v>
      </c>
      <c r="K583" s="169" t="s">
        <v>161</v>
      </c>
      <c r="L583" s="41"/>
      <c r="M583" s="174" t="s">
        <v>3</v>
      </c>
      <c r="N583" s="175" t="s">
        <v>43</v>
      </c>
      <c r="O583" s="74"/>
      <c r="P583" s="176">
        <f>O583*H583</f>
        <v>0</v>
      </c>
      <c r="Q583" s="176">
        <v>3.0000000000000001E-05</v>
      </c>
      <c r="R583" s="176">
        <f>Q583*H583</f>
        <v>0.00028844999999999999</v>
      </c>
      <c r="S583" s="176">
        <v>0</v>
      </c>
      <c r="T583" s="177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178" t="s">
        <v>322</v>
      </c>
      <c r="AT583" s="178" t="s">
        <v>157</v>
      </c>
      <c r="AU583" s="178" t="s">
        <v>82</v>
      </c>
      <c r="AY583" s="21" t="s">
        <v>154</v>
      </c>
      <c r="BE583" s="179">
        <f>IF(N583="základní",J583,0)</f>
        <v>0</v>
      </c>
      <c r="BF583" s="179">
        <f>IF(N583="snížená",J583,0)</f>
        <v>0</v>
      </c>
      <c r="BG583" s="179">
        <f>IF(N583="zákl. přenesená",J583,0)</f>
        <v>0</v>
      </c>
      <c r="BH583" s="179">
        <f>IF(N583="sníž. přenesená",J583,0)</f>
        <v>0</v>
      </c>
      <c r="BI583" s="179">
        <f>IF(N583="nulová",J583,0)</f>
        <v>0</v>
      </c>
      <c r="BJ583" s="21" t="s">
        <v>80</v>
      </c>
      <c r="BK583" s="179">
        <f>ROUND(I583*H583,2)</f>
        <v>0</v>
      </c>
      <c r="BL583" s="21" t="s">
        <v>322</v>
      </c>
      <c r="BM583" s="178" t="s">
        <v>3477</v>
      </c>
    </row>
    <row r="584" s="2" customFormat="1">
      <c r="A584" s="40"/>
      <c r="B584" s="41"/>
      <c r="C584" s="40"/>
      <c r="D584" s="180" t="s">
        <v>164</v>
      </c>
      <c r="E584" s="40"/>
      <c r="F584" s="181" t="s">
        <v>3478</v>
      </c>
      <c r="G584" s="40"/>
      <c r="H584" s="40"/>
      <c r="I584" s="182"/>
      <c r="J584" s="40"/>
      <c r="K584" s="40"/>
      <c r="L584" s="41"/>
      <c r="M584" s="183"/>
      <c r="N584" s="184"/>
      <c r="O584" s="74"/>
      <c r="P584" s="74"/>
      <c r="Q584" s="74"/>
      <c r="R584" s="74"/>
      <c r="S584" s="74"/>
      <c r="T584" s="75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21" t="s">
        <v>164</v>
      </c>
      <c r="AU584" s="21" t="s">
        <v>82</v>
      </c>
    </row>
    <row r="585" s="13" customFormat="1">
      <c r="A585" s="13"/>
      <c r="B585" s="185"/>
      <c r="C585" s="13"/>
      <c r="D585" s="186" t="s">
        <v>166</v>
      </c>
      <c r="E585" s="187" t="s">
        <v>3</v>
      </c>
      <c r="F585" s="188" t="s">
        <v>1586</v>
      </c>
      <c r="G585" s="13"/>
      <c r="H585" s="187" t="s">
        <v>3</v>
      </c>
      <c r="I585" s="189"/>
      <c r="J585" s="13"/>
      <c r="K585" s="13"/>
      <c r="L585" s="185"/>
      <c r="M585" s="190"/>
      <c r="N585" s="191"/>
      <c r="O585" s="191"/>
      <c r="P585" s="191"/>
      <c r="Q585" s="191"/>
      <c r="R585" s="191"/>
      <c r="S585" s="191"/>
      <c r="T585" s="19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7" t="s">
        <v>166</v>
      </c>
      <c r="AU585" s="187" t="s">
        <v>82</v>
      </c>
      <c r="AV585" s="13" t="s">
        <v>80</v>
      </c>
      <c r="AW585" s="13" t="s">
        <v>34</v>
      </c>
      <c r="AX585" s="13" t="s">
        <v>72</v>
      </c>
      <c r="AY585" s="187" t="s">
        <v>154</v>
      </c>
    </row>
    <row r="586" s="14" customFormat="1">
      <c r="A586" s="14"/>
      <c r="B586" s="193"/>
      <c r="C586" s="14"/>
      <c r="D586" s="186" t="s">
        <v>166</v>
      </c>
      <c r="E586" s="194" t="s">
        <v>3</v>
      </c>
      <c r="F586" s="195" t="s">
        <v>3455</v>
      </c>
      <c r="G586" s="14"/>
      <c r="H586" s="196">
        <v>4.2160000000000002</v>
      </c>
      <c r="I586" s="197"/>
      <c r="J586" s="14"/>
      <c r="K586" s="14"/>
      <c r="L586" s="193"/>
      <c r="M586" s="198"/>
      <c r="N586" s="199"/>
      <c r="O586" s="199"/>
      <c r="P586" s="199"/>
      <c r="Q586" s="199"/>
      <c r="R586" s="199"/>
      <c r="S586" s="199"/>
      <c r="T586" s="20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4" t="s">
        <v>166</v>
      </c>
      <c r="AU586" s="194" t="s">
        <v>82</v>
      </c>
      <c r="AV586" s="14" t="s">
        <v>82</v>
      </c>
      <c r="AW586" s="14" t="s">
        <v>34</v>
      </c>
      <c r="AX586" s="14" t="s">
        <v>72</v>
      </c>
      <c r="AY586" s="194" t="s">
        <v>154</v>
      </c>
    </row>
    <row r="587" s="13" customFormat="1">
      <c r="A587" s="13"/>
      <c r="B587" s="185"/>
      <c r="C587" s="13"/>
      <c r="D587" s="186" t="s">
        <v>166</v>
      </c>
      <c r="E587" s="187" t="s">
        <v>3</v>
      </c>
      <c r="F587" s="188" t="s">
        <v>1588</v>
      </c>
      <c r="G587" s="13"/>
      <c r="H587" s="187" t="s">
        <v>3</v>
      </c>
      <c r="I587" s="189"/>
      <c r="J587" s="13"/>
      <c r="K587" s="13"/>
      <c r="L587" s="185"/>
      <c r="M587" s="190"/>
      <c r="N587" s="191"/>
      <c r="O587" s="191"/>
      <c r="P587" s="191"/>
      <c r="Q587" s="191"/>
      <c r="R587" s="191"/>
      <c r="S587" s="191"/>
      <c r="T587" s="19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7" t="s">
        <v>166</v>
      </c>
      <c r="AU587" s="187" t="s">
        <v>82</v>
      </c>
      <c r="AV587" s="13" t="s">
        <v>80</v>
      </c>
      <c r="AW587" s="13" t="s">
        <v>34</v>
      </c>
      <c r="AX587" s="13" t="s">
        <v>72</v>
      </c>
      <c r="AY587" s="187" t="s">
        <v>154</v>
      </c>
    </row>
    <row r="588" s="14" customFormat="1">
      <c r="A588" s="14"/>
      <c r="B588" s="193"/>
      <c r="C588" s="14"/>
      <c r="D588" s="186" t="s">
        <v>166</v>
      </c>
      <c r="E588" s="194" t="s">
        <v>3</v>
      </c>
      <c r="F588" s="195" t="s">
        <v>3459</v>
      </c>
      <c r="G588" s="14"/>
      <c r="H588" s="196">
        <v>5.399</v>
      </c>
      <c r="I588" s="197"/>
      <c r="J588" s="14"/>
      <c r="K588" s="14"/>
      <c r="L588" s="193"/>
      <c r="M588" s="198"/>
      <c r="N588" s="199"/>
      <c r="O588" s="199"/>
      <c r="P588" s="199"/>
      <c r="Q588" s="199"/>
      <c r="R588" s="199"/>
      <c r="S588" s="199"/>
      <c r="T588" s="20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4" t="s">
        <v>166</v>
      </c>
      <c r="AU588" s="194" t="s">
        <v>82</v>
      </c>
      <c r="AV588" s="14" t="s">
        <v>82</v>
      </c>
      <c r="AW588" s="14" t="s">
        <v>34</v>
      </c>
      <c r="AX588" s="14" t="s">
        <v>72</v>
      </c>
      <c r="AY588" s="194" t="s">
        <v>154</v>
      </c>
    </row>
    <row r="589" s="15" customFormat="1">
      <c r="A589" s="15"/>
      <c r="B589" s="201"/>
      <c r="C589" s="15"/>
      <c r="D589" s="186" t="s">
        <v>166</v>
      </c>
      <c r="E589" s="202" t="s">
        <v>3</v>
      </c>
      <c r="F589" s="203" t="s">
        <v>171</v>
      </c>
      <c r="G589" s="15"/>
      <c r="H589" s="204">
        <v>9.6150000000000002</v>
      </c>
      <c r="I589" s="205"/>
      <c r="J589" s="15"/>
      <c r="K589" s="15"/>
      <c r="L589" s="201"/>
      <c r="M589" s="206"/>
      <c r="N589" s="207"/>
      <c r="O589" s="207"/>
      <c r="P589" s="207"/>
      <c r="Q589" s="207"/>
      <c r="R589" s="207"/>
      <c r="S589" s="207"/>
      <c r="T589" s="20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02" t="s">
        <v>166</v>
      </c>
      <c r="AU589" s="202" t="s">
        <v>82</v>
      </c>
      <c r="AV589" s="15" t="s">
        <v>162</v>
      </c>
      <c r="AW589" s="15" t="s">
        <v>34</v>
      </c>
      <c r="AX589" s="15" t="s">
        <v>80</v>
      </c>
      <c r="AY589" s="202" t="s">
        <v>154</v>
      </c>
    </row>
    <row r="590" s="2" customFormat="1" ht="44.25" customHeight="1">
      <c r="A590" s="40"/>
      <c r="B590" s="166"/>
      <c r="C590" s="167" t="s">
        <v>701</v>
      </c>
      <c r="D590" s="167" t="s">
        <v>157</v>
      </c>
      <c r="E590" s="168" t="s">
        <v>3479</v>
      </c>
      <c r="F590" s="169" t="s">
        <v>3480</v>
      </c>
      <c r="G590" s="170" t="s">
        <v>186</v>
      </c>
      <c r="H590" s="171">
        <v>34.637999999999998</v>
      </c>
      <c r="I590" s="172"/>
      <c r="J590" s="173">
        <f>ROUND(I590*H590,2)</f>
        <v>0</v>
      </c>
      <c r="K590" s="169" t="s">
        <v>161</v>
      </c>
      <c r="L590" s="41"/>
      <c r="M590" s="174" t="s">
        <v>3</v>
      </c>
      <c r="N590" s="175" t="s">
        <v>43</v>
      </c>
      <c r="O590" s="74"/>
      <c r="P590" s="176">
        <f>O590*H590</f>
        <v>0</v>
      </c>
      <c r="Q590" s="176">
        <v>0.00010000000000000001</v>
      </c>
      <c r="R590" s="176">
        <f>Q590*H590</f>
        <v>0.0034638</v>
      </c>
      <c r="S590" s="176">
        <v>0</v>
      </c>
      <c r="T590" s="177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178" t="s">
        <v>322</v>
      </c>
      <c r="AT590" s="178" t="s">
        <v>157</v>
      </c>
      <c r="AU590" s="178" t="s">
        <v>82</v>
      </c>
      <c r="AY590" s="21" t="s">
        <v>154</v>
      </c>
      <c r="BE590" s="179">
        <f>IF(N590="základní",J590,0)</f>
        <v>0</v>
      </c>
      <c r="BF590" s="179">
        <f>IF(N590="snížená",J590,0)</f>
        <v>0</v>
      </c>
      <c r="BG590" s="179">
        <f>IF(N590="zákl. přenesená",J590,0)</f>
        <v>0</v>
      </c>
      <c r="BH590" s="179">
        <f>IF(N590="sníž. přenesená",J590,0)</f>
        <v>0</v>
      </c>
      <c r="BI590" s="179">
        <f>IF(N590="nulová",J590,0)</f>
        <v>0</v>
      </c>
      <c r="BJ590" s="21" t="s">
        <v>80</v>
      </c>
      <c r="BK590" s="179">
        <f>ROUND(I590*H590,2)</f>
        <v>0</v>
      </c>
      <c r="BL590" s="21" t="s">
        <v>322</v>
      </c>
      <c r="BM590" s="178" t="s">
        <v>3481</v>
      </c>
    </row>
    <row r="591" s="2" customFormat="1">
      <c r="A591" s="40"/>
      <c r="B591" s="41"/>
      <c r="C591" s="40"/>
      <c r="D591" s="180" t="s">
        <v>164</v>
      </c>
      <c r="E591" s="40"/>
      <c r="F591" s="181" t="s">
        <v>3482</v>
      </c>
      <c r="G591" s="40"/>
      <c r="H591" s="40"/>
      <c r="I591" s="182"/>
      <c r="J591" s="40"/>
      <c r="K591" s="40"/>
      <c r="L591" s="41"/>
      <c r="M591" s="183"/>
      <c r="N591" s="184"/>
      <c r="O591" s="74"/>
      <c r="P591" s="74"/>
      <c r="Q591" s="74"/>
      <c r="R591" s="74"/>
      <c r="S591" s="74"/>
      <c r="T591" s="75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21" t="s">
        <v>164</v>
      </c>
      <c r="AU591" s="21" t="s">
        <v>82</v>
      </c>
    </row>
    <row r="592" s="14" customFormat="1">
      <c r="A592" s="14"/>
      <c r="B592" s="193"/>
      <c r="C592" s="14"/>
      <c r="D592" s="186" t="s">
        <v>166</v>
      </c>
      <c r="E592" s="194" t="s">
        <v>3</v>
      </c>
      <c r="F592" s="195" t="s">
        <v>3483</v>
      </c>
      <c r="G592" s="14"/>
      <c r="H592" s="196">
        <v>34.637999999999998</v>
      </c>
      <c r="I592" s="197"/>
      <c r="J592" s="14"/>
      <c r="K592" s="14"/>
      <c r="L592" s="193"/>
      <c r="M592" s="198"/>
      <c r="N592" s="199"/>
      <c r="O592" s="199"/>
      <c r="P592" s="199"/>
      <c r="Q592" s="199"/>
      <c r="R592" s="199"/>
      <c r="S592" s="199"/>
      <c r="T592" s="20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94" t="s">
        <v>166</v>
      </c>
      <c r="AU592" s="194" t="s">
        <v>82</v>
      </c>
      <c r="AV592" s="14" t="s">
        <v>82</v>
      </c>
      <c r="AW592" s="14" t="s">
        <v>34</v>
      </c>
      <c r="AX592" s="14" t="s">
        <v>80</v>
      </c>
      <c r="AY592" s="194" t="s">
        <v>154</v>
      </c>
    </row>
    <row r="593" s="2" customFormat="1" ht="55.5" customHeight="1">
      <c r="A593" s="40"/>
      <c r="B593" s="166"/>
      <c r="C593" s="167" t="s">
        <v>706</v>
      </c>
      <c r="D593" s="167" t="s">
        <v>157</v>
      </c>
      <c r="E593" s="168" t="s">
        <v>3484</v>
      </c>
      <c r="F593" s="169" t="s">
        <v>3485</v>
      </c>
      <c r="G593" s="170" t="s">
        <v>435</v>
      </c>
      <c r="H593" s="171">
        <v>0.54000000000000004</v>
      </c>
      <c r="I593" s="172"/>
      <c r="J593" s="173">
        <f>ROUND(I593*H593,2)</f>
        <v>0</v>
      </c>
      <c r="K593" s="169" t="s">
        <v>161</v>
      </c>
      <c r="L593" s="41"/>
      <c r="M593" s="174" t="s">
        <v>3</v>
      </c>
      <c r="N593" s="175" t="s">
        <v>43</v>
      </c>
      <c r="O593" s="74"/>
      <c r="P593" s="176">
        <f>O593*H593</f>
        <v>0</v>
      </c>
      <c r="Q593" s="176">
        <v>0</v>
      </c>
      <c r="R593" s="176">
        <f>Q593*H593</f>
        <v>0</v>
      </c>
      <c r="S593" s="176">
        <v>0</v>
      </c>
      <c r="T593" s="17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178" t="s">
        <v>322</v>
      </c>
      <c r="AT593" s="178" t="s">
        <v>157</v>
      </c>
      <c r="AU593" s="178" t="s">
        <v>82</v>
      </c>
      <c r="AY593" s="21" t="s">
        <v>154</v>
      </c>
      <c r="BE593" s="179">
        <f>IF(N593="základní",J593,0)</f>
        <v>0</v>
      </c>
      <c r="BF593" s="179">
        <f>IF(N593="snížená",J593,0)</f>
        <v>0</v>
      </c>
      <c r="BG593" s="179">
        <f>IF(N593="zákl. přenesená",J593,0)</f>
        <v>0</v>
      </c>
      <c r="BH593" s="179">
        <f>IF(N593="sníž. přenesená",J593,0)</f>
        <v>0</v>
      </c>
      <c r="BI593" s="179">
        <f>IF(N593="nulová",J593,0)</f>
        <v>0</v>
      </c>
      <c r="BJ593" s="21" t="s">
        <v>80</v>
      </c>
      <c r="BK593" s="179">
        <f>ROUND(I593*H593,2)</f>
        <v>0</v>
      </c>
      <c r="BL593" s="21" t="s">
        <v>322</v>
      </c>
      <c r="BM593" s="178" t="s">
        <v>3486</v>
      </c>
    </row>
    <row r="594" s="2" customFormat="1">
      <c r="A594" s="40"/>
      <c r="B594" s="41"/>
      <c r="C594" s="40"/>
      <c r="D594" s="180" t="s">
        <v>164</v>
      </c>
      <c r="E594" s="40"/>
      <c r="F594" s="181" t="s">
        <v>3487</v>
      </c>
      <c r="G594" s="40"/>
      <c r="H594" s="40"/>
      <c r="I594" s="182"/>
      <c r="J594" s="40"/>
      <c r="K594" s="40"/>
      <c r="L594" s="41"/>
      <c r="M594" s="183"/>
      <c r="N594" s="184"/>
      <c r="O594" s="74"/>
      <c r="P594" s="74"/>
      <c r="Q594" s="74"/>
      <c r="R594" s="74"/>
      <c r="S594" s="74"/>
      <c r="T594" s="75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21" t="s">
        <v>164</v>
      </c>
      <c r="AU594" s="21" t="s">
        <v>82</v>
      </c>
    </row>
    <row r="595" s="12" customFormat="1" ht="22.8" customHeight="1">
      <c r="A595" s="12"/>
      <c r="B595" s="153"/>
      <c r="C595" s="12"/>
      <c r="D595" s="154" t="s">
        <v>71</v>
      </c>
      <c r="E595" s="164" t="s">
        <v>553</v>
      </c>
      <c r="F595" s="164" t="s">
        <v>554</v>
      </c>
      <c r="G595" s="12"/>
      <c r="H595" s="12"/>
      <c r="I595" s="156"/>
      <c r="J595" s="165">
        <f>BK595</f>
        <v>0</v>
      </c>
      <c r="K595" s="12"/>
      <c r="L595" s="153"/>
      <c r="M595" s="158"/>
      <c r="N595" s="159"/>
      <c r="O595" s="159"/>
      <c r="P595" s="160">
        <f>SUM(P596:P604)</f>
        <v>0</v>
      </c>
      <c r="Q595" s="159"/>
      <c r="R595" s="160">
        <f>SUM(R596:R604)</f>
        <v>0.14011652000000002</v>
      </c>
      <c r="S595" s="159"/>
      <c r="T595" s="161">
        <f>SUM(T596:T604)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54" t="s">
        <v>82</v>
      </c>
      <c r="AT595" s="162" t="s">
        <v>71</v>
      </c>
      <c r="AU595" s="162" t="s">
        <v>80</v>
      </c>
      <c r="AY595" s="154" t="s">
        <v>154</v>
      </c>
      <c r="BK595" s="163">
        <f>SUM(BK596:BK604)</f>
        <v>0</v>
      </c>
    </row>
    <row r="596" s="2" customFormat="1" ht="49.05" customHeight="1">
      <c r="A596" s="40"/>
      <c r="B596" s="166"/>
      <c r="C596" s="167" t="s">
        <v>720</v>
      </c>
      <c r="D596" s="167" t="s">
        <v>157</v>
      </c>
      <c r="E596" s="168" t="s">
        <v>3488</v>
      </c>
      <c r="F596" s="169" t="s">
        <v>3489</v>
      </c>
      <c r="G596" s="170" t="s">
        <v>186</v>
      </c>
      <c r="H596" s="171">
        <v>10.037000000000001</v>
      </c>
      <c r="I596" s="172"/>
      <c r="J596" s="173">
        <f>ROUND(I596*H596,2)</f>
        <v>0</v>
      </c>
      <c r="K596" s="169" t="s">
        <v>161</v>
      </c>
      <c r="L596" s="41"/>
      <c r="M596" s="174" t="s">
        <v>3</v>
      </c>
      <c r="N596" s="175" t="s">
        <v>43</v>
      </c>
      <c r="O596" s="74"/>
      <c r="P596" s="176">
        <f>O596*H596</f>
        <v>0</v>
      </c>
      <c r="Q596" s="176">
        <v>0.01396</v>
      </c>
      <c r="R596" s="176">
        <f>Q596*H596</f>
        <v>0.14011652000000002</v>
      </c>
      <c r="S596" s="176">
        <v>0</v>
      </c>
      <c r="T596" s="177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178" t="s">
        <v>322</v>
      </c>
      <c r="AT596" s="178" t="s">
        <v>157</v>
      </c>
      <c r="AU596" s="178" t="s">
        <v>82</v>
      </c>
      <c r="AY596" s="21" t="s">
        <v>154</v>
      </c>
      <c r="BE596" s="179">
        <f>IF(N596="základní",J596,0)</f>
        <v>0</v>
      </c>
      <c r="BF596" s="179">
        <f>IF(N596="snížená",J596,0)</f>
        <v>0</v>
      </c>
      <c r="BG596" s="179">
        <f>IF(N596="zákl. přenesená",J596,0)</f>
        <v>0</v>
      </c>
      <c r="BH596" s="179">
        <f>IF(N596="sníž. přenesená",J596,0)</f>
        <v>0</v>
      </c>
      <c r="BI596" s="179">
        <f>IF(N596="nulová",J596,0)</f>
        <v>0</v>
      </c>
      <c r="BJ596" s="21" t="s">
        <v>80</v>
      </c>
      <c r="BK596" s="179">
        <f>ROUND(I596*H596,2)</f>
        <v>0</v>
      </c>
      <c r="BL596" s="21" t="s">
        <v>322</v>
      </c>
      <c r="BM596" s="178" t="s">
        <v>3490</v>
      </c>
    </row>
    <row r="597" s="2" customFormat="1">
      <c r="A597" s="40"/>
      <c r="B597" s="41"/>
      <c r="C597" s="40"/>
      <c r="D597" s="180" t="s">
        <v>164</v>
      </c>
      <c r="E597" s="40"/>
      <c r="F597" s="181" t="s">
        <v>3491</v>
      </c>
      <c r="G597" s="40"/>
      <c r="H597" s="40"/>
      <c r="I597" s="182"/>
      <c r="J597" s="40"/>
      <c r="K597" s="40"/>
      <c r="L597" s="41"/>
      <c r="M597" s="183"/>
      <c r="N597" s="184"/>
      <c r="O597" s="74"/>
      <c r="P597" s="74"/>
      <c r="Q597" s="74"/>
      <c r="R597" s="74"/>
      <c r="S597" s="74"/>
      <c r="T597" s="75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21" t="s">
        <v>164</v>
      </c>
      <c r="AU597" s="21" t="s">
        <v>82</v>
      </c>
    </row>
    <row r="598" s="13" customFormat="1">
      <c r="A598" s="13"/>
      <c r="B598" s="185"/>
      <c r="C598" s="13"/>
      <c r="D598" s="186" t="s">
        <v>166</v>
      </c>
      <c r="E598" s="187" t="s">
        <v>3</v>
      </c>
      <c r="F598" s="188" t="s">
        <v>1586</v>
      </c>
      <c r="G598" s="13"/>
      <c r="H598" s="187" t="s">
        <v>3</v>
      </c>
      <c r="I598" s="189"/>
      <c r="J598" s="13"/>
      <c r="K598" s="13"/>
      <c r="L598" s="185"/>
      <c r="M598" s="190"/>
      <c r="N598" s="191"/>
      <c r="O598" s="191"/>
      <c r="P598" s="191"/>
      <c r="Q598" s="191"/>
      <c r="R598" s="191"/>
      <c r="S598" s="191"/>
      <c r="T598" s="19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87" t="s">
        <v>166</v>
      </c>
      <c r="AU598" s="187" t="s">
        <v>82</v>
      </c>
      <c r="AV598" s="13" t="s">
        <v>80</v>
      </c>
      <c r="AW598" s="13" t="s">
        <v>34</v>
      </c>
      <c r="AX598" s="13" t="s">
        <v>72</v>
      </c>
      <c r="AY598" s="187" t="s">
        <v>154</v>
      </c>
    </row>
    <row r="599" s="14" customFormat="1">
      <c r="A599" s="14"/>
      <c r="B599" s="193"/>
      <c r="C599" s="14"/>
      <c r="D599" s="186" t="s">
        <v>166</v>
      </c>
      <c r="E599" s="194" t="s">
        <v>3</v>
      </c>
      <c r="F599" s="195" t="s">
        <v>3458</v>
      </c>
      <c r="G599" s="14"/>
      <c r="H599" s="196">
        <v>4.6379999999999999</v>
      </c>
      <c r="I599" s="197"/>
      <c r="J599" s="14"/>
      <c r="K599" s="14"/>
      <c r="L599" s="193"/>
      <c r="M599" s="198"/>
      <c r="N599" s="199"/>
      <c r="O599" s="199"/>
      <c r="P599" s="199"/>
      <c r="Q599" s="199"/>
      <c r="R599" s="199"/>
      <c r="S599" s="199"/>
      <c r="T599" s="20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94" t="s">
        <v>166</v>
      </c>
      <c r="AU599" s="194" t="s">
        <v>82</v>
      </c>
      <c r="AV599" s="14" t="s">
        <v>82</v>
      </c>
      <c r="AW599" s="14" t="s">
        <v>34</v>
      </c>
      <c r="AX599" s="14" t="s">
        <v>72</v>
      </c>
      <c r="AY599" s="194" t="s">
        <v>154</v>
      </c>
    </row>
    <row r="600" s="13" customFormat="1">
      <c r="A600" s="13"/>
      <c r="B600" s="185"/>
      <c r="C600" s="13"/>
      <c r="D600" s="186" t="s">
        <v>166</v>
      </c>
      <c r="E600" s="187" t="s">
        <v>3</v>
      </c>
      <c r="F600" s="188" t="s">
        <v>1588</v>
      </c>
      <c r="G600" s="13"/>
      <c r="H600" s="187" t="s">
        <v>3</v>
      </c>
      <c r="I600" s="189"/>
      <c r="J600" s="13"/>
      <c r="K600" s="13"/>
      <c r="L600" s="185"/>
      <c r="M600" s="190"/>
      <c r="N600" s="191"/>
      <c r="O600" s="191"/>
      <c r="P600" s="191"/>
      <c r="Q600" s="191"/>
      <c r="R600" s="191"/>
      <c r="S600" s="191"/>
      <c r="T600" s="19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7" t="s">
        <v>166</v>
      </c>
      <c r="AU600" s="187" t="s">
        <v>82</v>
      </c>
      <c r="AV600" s="13" t="s">
        <v>80</v>
      </c>
      <c r="AW600" s="13" t="s">
        <v>34</v>
      </c>
      <c r="AX600" s="13" t="s">
        <v>72</v>
      </c>
      <c r="AY600" s="187" t="s">
        <v>154</v>
      </c>
    </row>
    <row r="601" s="14" customFormat="1">
      <c r="A601" s="14"/>
      <c r="B601" s="193"/>
      <c r="C601" s="14"/>
      <c r="D601" s="186" t="s">
        <v>166</v>
      </c>
      <c r="E601" s="194" t="s">
        <v>3</v>
      </c>
      <c r="F601" s="195" t="s">
        <v>3459</v>
      </c>
      <c r="G601" s="14"/>
      <c r="H601" s="196">
        <v>5.399</v>
      </c>
      <c r="I601" s="197"/>
      <c r="J601" s="14"/>
      <c r="K601" s="14"/>
      <c r="L601" s="193"/>
      <c r="M601" s="198"/>
      <c r="N601" s="199"/>
      <c r="O601" s="199"/>
      <c r="P601" s="199"/>
      <c r="Q601" s="199"/>
      <c r="R601" s="199"/>
      <c r="S601" s="199"/>
      <c r="T601" s="20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94" t="s">
        <v>166</v>
      </c>
      <c r="AU601" s="194" t="s">
        <v>82</v>
      </c>
      <c r="AV601" s="14" t="s">
        <v>82</v>
      </c>
      <c r="AW601" s="14" t="s">
        <v>34</v>
      </c>
      <c r="AX601" s="14" t="s">
        <v>72</v>
      </c>
      <c r="AY601" s="194" t="s">
        <v>154</v>
      </c>
    </row>
    <row r="602" s="15" customFormat="1">
      <c r="A602" s="15"/>
      <c r="B602" s="201"/>
      <c r="C602" s="15"/>
      <c r="D602" s="186" t="s">
        <v>166</v>
      </c>
      <c r="E602" s="202" t="s">
        <v>3</v>
      </c>
      <c r="F602" s="203" t="s">
        <v>171</v>
      </c>
      <c r="G602" s="15"/>
      <c r="H602" s="204">
        <v>10.037000000000001</v>
      </c>
      <c r="I602" s="205"/>
      <c r="J602" s="15"/>
      <c r="K602" s="15"/>
      <c r="L602" s="201"/>
      <c r="M602" s="206"/>
      <c r="N602" s="207"/>
      <c r="O602" s="207"/>
      <c r="P602" s="207"/>
      <c r="Q602" s="207"/>
      <c r="R602" s="207"/>
      <c r="S602" s="207"/>
      <c r="T602" s="20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02" t="s">
        <v>166</v>
      </c>
      <c r="AU602" s="202" t="s">
        <v>82</v>
      </c>
      <c r="AV602" s="15" t="s">
        <v>162</v>
      </c>
      <c r="AW602" s="15" t="s">
        <v>34</v>
      </c>
      <c r="AX602" s="15" t="s">
        <v>80</v>
      </c>
      <c r="AY602" s="202" t="s">
        <v>154</v>
      </c>
    </row>
    <row r="603" s="2" customFormat="1" ht="49.05" customHeight="1">
      <c r="A603" s="40"/>
      <c r="B603" s="166"/>
      <c r="C603" s="167" t="s">
        <v>1132</v>
      </c>
      <c r="D603" s="167" t="s">
        <v>157</v>
      </c>
      <c r="E603" s="168" t="s">
        <v>1515</v>
      </c>
      <c r="F603" s="169" t="s">
        <v>1516</v>
      </c>
      <c r="G603" s="170" t="s">
        <v>435</v>
      </c>
      <c r="H603" s="171">
        <v>0.14000000000000001</v>
      </c>
      <c r="I603" s="172"/>
      <c r="J603" s="173">
        <f>ROUND(I603*H603,2)</f>
        <v>0</v>
      </c>
      <c r="K603" s="169" t="s">
        <v>161</v>
      </c>
      <c r="L603" s="41"/>
      <c r="M603" s="174" t="s">
        <v>3</v>
      </c>
      <c r="N603" s="175" t="s">
        <v>43</v>
      </c>
      <c r="O603" s="74"/>
      <c r="P603" s="176">
        <f>O603*H603</f>
        <v>0</v>
      </c>
      <c r="Q603" s="176">
        <v>0</v>
      </c>
      <c r="R603" s="176">
        <f>Q603*H603</f>
        <v>0</v>
      </c>
      <c r="S603" s="176">
        <v>0</v>
      </c>
      <c r="T603" s="17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178" t="s">
        <v>322</v>
      </c>
      <c r="AT603" s="178" t="s">
        <v>157</v>
      </c>
      <c r="AU603" s="178" t="s">
        <v>82</v>
      </c>
      <c r="AY603" s="21" t="s">
        <v>154</v>
      </c>
      <c r="BE603" s="179">
        <f>IF(N603="základní",J603,0)</f>
        <v>0</v>
      </c>
      <c r="BF603" s="179">
        <f>IF(N603="snížená",J603,0)</f>
        <v>0</v>
      </c>
      <c r="BG603" s="179">
        <f>IF(N603="zákl. přenesená",J603,0)</f>
        <v>0</v>
      </c>
      <c r="BH603" s="179">
        <f>IF(N603="sníž. přenesená",J603,0)</f>
        <v>0</v>
      </c>
      <c r="BI603" s="179">
        <f>IF(N603="nulová",J603,0)</f>
        <v>0</v>
      </c>
      <c r="BJ603" s="21" t="s">
        <v>80</v>
      </c>
      <c r="BK603" s="179">
        <f>ROUND(I603*H603,2)</f>
        <v>0</v>
      </c>
      <c r="BL603" s="21" t="s">
        <v>322</v>
      </c>
      <c r="BM603" s="178" t="s">
        <v>3492</v>
      </c>
    </row>
    <row r="604" s="2" customFormat="1">
      <c r="A604" s="40"/>
      <c r="B604" s="41"/>
      <c r="C604" s="40"/>
      <c r="D604" s="180" t="s">
        <v>164</v>
      </c>
      <c r="E604" s="40"/>
      <c r="F604" s="181" t="s">
        <v>1518</v>
      </c>
      <c r="G604" s="40"/>
      <c r="H604" s="40"/>
      <c r="I604" s="182"/>
      <c r="J604" s="40"/>
      <c r="K604" s="40"/>
      <c r="L604" s="41"/>
      <c r="M604" s="183"/>
      <c r="N604" s="184"/>
      <c r="O604" s="74"/>
      <c r="P604" s="74"/>
      <c r="Q604" s="74"/>
      <c r="R604" s="74"/>
      <c r="S604" s="74"/>
      <c r="T604" s="75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21" t="s">
        <v>164</v>
      </c>
      <c r="AU604" s="21" t="s">
        <v>82</v>
      </c>
    </row>
    <row r="605" s="12" customFormat="1" ht="22.8" customHeight="1">
      <c r="A605" s="12"/>
      <c r="B605" s="153"/>
      <c r="C605" s="12"/>
      <c r="D605" s="154" t="s">
        <v>71</v>
      </c>
      <c r="E605" s="164" t="s">
        <v>636</v>
      </c>
      <c r="F605" s="164" t="s">
        <v>637</v>
      </c>
      <c r="G605" s="12"/>
      <c r="H605" s="12"/>
      <c r="I605" s="156"/>
      <c r="J605" s="165">
        <f>BK605</f>
        <v>0</v>
      </c>
      <c r="K605" s="12"/>
      <c r="L605" s="153"/>
      <c r="M605" s="158"/>
      <c r="N605" s="159"/>
      <c r="O605" s="159"/>
      <c r="P605" s="160">
        <f>SUM(P606:P769)</f>
        <v>0</v>
      </c>
      <c r="Q605" s="159"/>
      <c r="R605" s="160">
        <f>SUM(R606:R769)</f>
        <v>1.45640379</v>
      </c>
      <c r="S605" s="159"/>
      <c r="T605" s="161">
        <f>SUM(T606:T769)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154" t="s">
        <v>82</v>
      </c>
      <c r="AT605" s="162" t="s">
        <v>71</v>
      </c>
      <c r="AU605" s="162" t="s">
        <v>80</v>
      </c>
      <c r="AY605" s="154" t="s">
        <v>154</v>
      </c>
      <c r="BK605" s="163">
        <f>SUM(BK606:BK769)</f>
        <v>0</v>
      </c>
    </row>
    <row r="606" s="2" customFormat="1" ht="33" customHeight="1">
      <c r="A606" s="40"/>
      <c r="B606" s="166"/>
      <c r="C606" s="167" t="s">
        <v>1138</v>
      </c>
      <c r="D606" s="167" t="s">
        <v>157</v>
      </c>
      <c r="E606" s="168" t="s">
        <v>3493</v>
      </c>
      <c r="F606" s="169" t="s">
        <v>3494</v>
      </c>
      <c r="G606" s="170" t="s">
        <v>186</v>
      </c>
      <c r="H606" s="171">
        <v>14.390000000000001</v>
      </c>
      <c r="I606" s="172"/>
      <c r="J606" s="173">
        <f>ROUND(I606*H606,2)</f>
        <v>0</v>
      </c>
      <c r="K606" s="169" t="s">
        <v>161</v>
      </c>
      <c r="L606" s="41"/>
      <c r="M606" s="174" t="s">
        <v>3</v>
      </c>
      <c r="N606" s="175" t="s">
        <v>43</v>
      </c>
      <c r="O606" s="74"/>
      <c r="P606" s="176">
        <f>O606*H606</f>
        <v>0</v>
      </c>
      <c r="Q606" s="176">
        <v>0.00025999999999999998</v>
      </c>
      <c r="R606" s="176">
        <f>Q606*H606</f>
        <v>0.0037413999999999998</v>
      </c>
      <c r="S606" s="176">
        <v>0</v>
      </c>
      <c r="T606" s="177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178" t="s">
        <v>322</v>
      </c>
      <c r="AT606" s="178" t="s">
        <v>157</v>
      </c>
      <c r="AU606" s="178" t="s">
        <v>82</v>
      </c>
      <c r="AY606" s="21" t="s">
        <v>154</v>
      </c>
      <c r="BE606" s="179">
        <f>IF(N606="základní",J606,0)</f>
        <v>0</v>
      </c>
      <c r="BF606" s="179">
        <f>IF(N606="snížená",J606,0)</f>
        <v>0</v>
      </c>
      <c r="BG606" s="179">
        <f>IF(N606="zákl. přenesená",J606,0)</f>
        <v>0</v>
      </c>
      <c r="BH606" s="179">
        <f>IF(N606="sníž. přenesená",J606,0)</f>
        <v>0</v>
      </c>
      <c r="BI606" s="179">
        <f>IF(N606="nulová",J606,0)</f>
        <v>0</v>
      </c>
      <c r="BJ606" s="21" t="s">
        <v>80</v>
      </c>
      <c r="BK606" s="179">
        <f>ROUND(I606*H606,2)</f>
        <v>0</v>
      </c>
      <c r="BL606" s="21" t="s">
        <v>322</v>
      </c>
      <c r="BM606" s="178" t="s">
        <v>3495</v>
      </c>
    </row>
    <row r="607" s="2" customFormat="1">
      <c r="A607" s="40"/>
      <c r="B607" s="41"/>
      <c r="C607" s="40"/>
      <c r="D607" s="180" t="s">
        <v>164</v>
      </c>
      <c r="E607" s="40"/>
      <c r="F607" s="181" t="s">
        <v>3496</v>
      </c>
      <c r="G607" s="40"/>
      <c r="H607" s="40"/>
      <c r="I607" s="182"/>
      <c r="J607" s="40"/>
      <c r="K607" s="40"/>
      <c r="L607" s="41"/>
      <c r="M607" s="183"/>
      <c r="N607" s="184"/>
      <c r="O607" s="74"/>
      <c r="P607" s="74"/>
      <c r="Q607" s="74"/>
      <c r="R607" s="74"/>
      <c r="S607" s="74"/>
      <c r="T607" s="75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21" t="s">
        <v>164</v>
      </c>
      <c r="AU607" s="21" t="s">
        <v>82</v>
      </c>
    </row>
    <row r="608" s="13" customFormat="1">
      <c r="A608" s="13"/>
      <c r="B608" s="185"/>
      <c r="C608" s="13"/>
      <c r="D608" s="186" t="s">
        <v>166</v>
      </c>
      <c r="E608" s="187" t="s">
        <v>3</v>
      </c>
      <c r="F608" s="188" t="s">
        <v>3497</v>
      </c>
      <c r="G608" s="13"/>
      <c r="H608" s="187" t="s">
        <v>3</v>
      </c>
      <c r="I608" s="189"/>
      <c r="J608" s="13"/>
      <c r="K608" s="13"/>
      <c r="L608" s="185"/>
      <c r="M608" s="190"/>
      <c r="N608" s="191"/>
      <c r="O608" s="191"/>
      <c r="P608" s="191"/>
      <c r="Q608" s="191"/>
      <c r="R608" s="191"/>
      <c r="S608" s="191"/>
      <c r="T608" s="19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87" t="s">
        <v>166</v>
      </c>
      <c r="AU608" s="187" t="s">
        <v>82</v>
      </c>
      <c r="AV608" s="13" t="s">
        <v>80</v>
      </c>
      <c r="AW608" s="13" t="s">
        <v>34</v>
      </c>
      <c r="AX608" s="13" t="s">
        <v>72</v>
      </c>
      <c r="AY608" s="187" t="s">
        <v>154</v>
      </c>
    </row>
    <row r="609" s="14" customFormat="1">
      <c r="A609" s="14"/>
      <c r="B609" s="193"/>
      <c r="C609" s="14"/>
      <c r="D609" s="186" t="s">
        <v>166</v>
      </c>
      <c r="E609" s="194" t="s">
        <v>3</v>
      </c>
      <c r="F609" s="195" t="s">
        <v>3498</v>
      </c>
      <c r="G609" s="14"/>
      <c r="H609" s="196">
        <v>4.0499999999999998</v>
      </c>
      <c r="I609" s="197"/>
      <c r="J609" s="14"/>
      <c r="K609" s="14"/>
      <c r="L609" s="193"/>
      <c r="M609" s="198"/>
      <c r="N609" s="199"/>
      <c r="O609" s="199"/>
      <c r="P609" s="199"/>
      <c r="Q609" s="199"/>
      <c r="R609" s="199"/>
      <c r="S609" s="199"/>
      <c r="T609" s="20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94" t="s">
        <v>166</v>
      </c>
      <c r="AU609" s="194" t="s">
        <v>82</v>
      </c>
      <c r="AV609" s="14" t="s">
        <v>82</v>
      </c>
      <c r="AW609" s="14" t="s">
        <v>34</v>
      </c>
      <c r="AX609" s="14" t="s">
        <v>72</v>
      </c>
      <c r="AY609" s="194" t="s">
        <v>154</v>
      </c>
    </row>
    <row r="610" s="13" customFormat="1">
      <c r="A610" s="13"/>
      <c r="B610" s="185"/>
      <c r="C610" s="13"/>
      <c r="D610" s="186" t="s">
        <v>166</v>
      </c>
      <c r="E610" s="187" t="s">
        <v>3</v>
      </c>
      <c r="F610" s="188" t="s">
        <v>3499</v>
      </c>
      <c r="G610" s="13"/>
      <c r="H610" s="187" t="s">
        <v>3</v>
      </c>
      <c r="I610" s="189"/>
      <c r="J610" s="13"/>
      <c r="K610" s="13"/>
      <c r="L610" s="185"/>
      <c r="M610" s="190"/>
      <c r="N610" s="191"/>
      <c r="O610" s="191"/>
      <c r="P610" s="191"/>
      <c r="Q610" s="191"/>
      <c r="R610" s="191"/>
      <c r="S610" s="191"/>
      <c r="T610" s="19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87" t="s">
        <v>166</v>
      </c>
      <c r="AU610" s="187" t="s">
        <v>82</v>
      </c>
      <c r="AV610" s="13" t="s">
        <v>80</v>
      </c>
      <c r="AW610" s="13" t="s">
        <v>34</v>
      </c>
      <c r="AX610" s="13" t="s">
        <v>72</v>
      </c>
      <c r="AY610" s="187" t="s">
        <v>154</v>
      </c>
    </row>
    <row r="611" s="14" customFormat="1">
      <c r="A611" s="14"/>
      <c r="B611" s="193"/>
      <c r="C611" s="14"/>
      <c r="D611" s="186" t="s">
        <v>166</v>
      </c>
      <c r="E611" s="194" t="s">
        <v>3</v>
      </c>
      <c r="F611" s="195" t="s">
        <v>3348</v>
      </c>
      <c r="G611" s="14"/>
      <c r="H611" s="196">
        <v>6.0199999999999996</v>
      </c>
      <c r="I611" s="197"/>
      <c r="J611" s="14"/>
      <c r="K611" s="14"/>
      <c r="L611" s="193"/>
      <c r="M611" s="198"/>
      <c r="N611" s="199"/>
      <c r="O611" s="199"/>
      <c r="P611" s="199"/>
      <c r="Q611" s="199"/>
      <c r="R611" s="199"/>
      <c r="S611" s="199"/>
      <c r="T611" s="20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94" t="s">
        <v>166</v>
      </c>
      <c r="AU611" s="194" t="s">
        <v>82</v>
      </c>
      <c r="AV611" s="14" t="s">
        <v>82</v>
      </c>
      <c r="AW611" s="14" t="s">
        <v>34</v>
      </c>
      <c r="AX611" s="14" t="s">
        <v>72</v>
      </c>
      <c r="AY611" s="194" t="s">
        <v>154</v>
      </c>
    </row>
    <row r="612" s="13" customFormat="1">
      <c r="A612" s="13"/>
      <c r="B612" s="185"/>
      <c r="C612" s="13"/>
      <c r="D612" s="186" t="s">
        <v>166</v>
      </c>
      <c r="E612" s="187" t="s">
        <v>3</v>
      </c>
      <c r="F612" s="188" t="s">
        <v>3500</v>
      </c>
      <c r="G612" s="13"/>
      <c r="H612" s="187" t="s">
        <v>3</v>
      </c>
      <c r="I612" s="189"/>
      <c r="J612" s="13"/>
      <c r="K612" s="13"/>
      <c r="L612" s="185"/>
      <c r="M612" s="190"/>
      <c r="N612" s="191"/>
      <c r="O612" s="191"/>
      <c r="P612" s="191"/>
      <c r="Q612" s="191"/>
      <c r="R612" s="191"/>
      <c r="S612" s="191"/>
      <c r="T612" s="19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87" t="s">
        <v>166</v>
      </c>
      <c r="AU612" s="187" t="s">
        <v>82</v>
      </c>
      <c r="AV612" s="13" t="s">
        <v>80</v>
      </c>
      <c r="AW612" s="13" t="s">
        <v>34</v>
      </c>
      <c r="AX612" s="13" t="s">
        <v>72</v>
      </c>
      <c r="AY612" s="187" t="s">
        <v>154</v>
      </c>
    </row>
    <row r="613" s="14" customFormat="1">
      <c r="A613" s="14"/>
      <c r="B613" s="193"/>
      <c r="C613" s="14"/>
      <c r="D613" s="186" t="s">
        <v>166</v>
      </c>
      <c r="E613" s="194" t="s">
        <v>3</v>
      </c>
      <c r="F613" s="195" t="s">
        <v>3349</v>
      </c>
      <c r="G613" s="14"/>
      <c r="H613" s="196">
        <v>4.3200000000000003</v>
      </c>
      <c r="I613" s="197"/>
      <c r="J613" s="14"/>
      <c r="K613" s="14"/>
      <c r="L613" s="193"/>
      <c r="M613" s="198"/>
      <c r="N613" s="199"/>
      <c r="O613" s="199"/>
      <c r="P613" s="199"/>
      <c r="Q613" s="199"/>
      <c r="R613" s="199"/>
      <c r="S613" s="199"/>
      <c r="T613" s="20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94" t="s">
        <v>166</v>
      </c>
      <c r="AU613" s="194" t="s">
        <v>82</v>
      </c>
      <c r="AV613" s="14" t="s">
        <v>82</v>
      </c>
      <c r="AW613" s="14" t="s">
        <v>34</v>
      </c>
      <c r="AX613" s="14" t="s">
        <v>72</v>
      </c>
      <c r="AY613" s="194" t="s">
        <v>154</v>
      </c>
    </row>
    <row r="614" s="15" customFormat="1">
      <c r="A614" s="15"/>
      <c r="B614" s="201"/>
      <c r="C614" s="15"/>
      <c r="D614" s="186" t="s">
        <v>166</v>
      </c>
      <c r="E614" s="202" t="s">
        <v>3</v>
      </c>
      <c r="F614" s="203" t="s">
        <v>171</v>
      </c>
      <c r="G614" s="15"/>
      <c r="H614" s="204">
        <v>14.390000000000001</v>
      </c>
      <c r="I614" s="205"/>
      <c r="J614" s="15"/>
      <c r="K614" s="15"/>
      <c r="L614" s="201"/>
      <c r="M614" s="206"/>
      <c r="N614" s="207"/>
      <c r="O614" s="207"/>
      <c r="P614" s="207"/>
      <c r="Q614" s="207"/>
      <c r="R614" s="207"/>
      <c r="S614" s="207"/>
      <c r="T614" s="20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02" t="s">
        <v>166</v>
      </c>
      <c r="AU614" s="202" t="s">
        <v>82</v>
      </c>
      <c r="AV614" s="15" t="s">
        <v>162</v>
      </c>
      <c r="AW614" s="15" t="s">
        <v>34</v>
      </c>
      <c r="AX614" s="15" t="s">
        <v>80</v>
      </c>
      <c r="AY614" s="202" t="s">
        <v>154</v>
      </c>
    </row>
    <row r="615" s="2" customFormat="1" ht="24.15" customHeight="1">
      <c r="A615" s="40"/>
      <c r="B615" s="166"/>
      <c r="C615" s="222" t="s">
        <v>1145</v>
      </c>
      <c r="D615" s="222" t="s">
        <v>817</v>
      </c>
      <c r="E615" s="223" t="s">
        <v>3501</v>
      </c>
      <c r="F615" s="224" t="s">
        <v>3502</v>
      </c>
      <c r="G615" s="225" t="s">
        <v>186</v>
      </c>
      <c r="H615" s="226">
        <v>15.829000000000001</v>
      </c>
      <c r="I615" s="227"/>
      <c r="J615" s="228">
        <f>ROUND(I615*H615,2)</f>
        <v>0</v>
      </c>
      <c r="K615" s="224" t="s">
        <v>161</v>
      </c>
      <c r="L615" s="229"/>
      <c r="M615" s="230" t="s">
        <v>3</v>
      </c>
      <c r="N615" s="231" t="s">
        <v>43</v>
      </c>
      <c r="O615" s="74"/>
      <c r="P615" s="176">
        <f>O615*H615</f>
        <v>0</v>
      </c>
      <c r="Q615" s="176">
        <v>0.03056</v>
      </c>
      <c r="R615" s="176">
        <f>Q615*H615</f>
        <v>0.48373424000000004</v>
      </c>
      <c r="S615" s="176">
        <v>0</v>
      </c>
      <c r="T615" s="177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178" t="s">
        <v>495</v>
      </c>
      <c r="AT615" s="178" t="s">
        <v>817</v>
      </c>
      <c r="AU615" s="178" t="s">
        <v>82</v>
      </c>
      <c r="AY615" s="21" t="s">
        <v>154</v>
      </c>
      <c r="BE615" s="179">
        <f>IF(N615="základní",J615,0)</f>
        <v>0</v>
      </c>
      <c r="BF615" s="179">
        <f>IF(N615="snížená",J615,0)</f>
        <v>0</v>
      </c>
      <c r="BG615" s="179">
        <f>IF(N615="zákl. přenesená",J615,0)</f>
        <v>0</v>
      </c>
      <c r="BH615" s="179">
        <f>IF(N615="sníž. přenesená",J615,0)</f>
        <v>0</v>
      </c>
      <c r="BI615" s="179">
        <f>IF(N615="nulová",J615,0)</f>
        <v>0</v>
      </c>
      <c r="BJ615" s="21" t="s">
        <v>80</v>
      </c>
      <c r="BK615" s="179">
        <f>ROUND(I615*H615,2)</f>
        <v>0</v>
      </c>
      <c r="BL615" s="21" t="s">
        <v>322</v>
      </c>
      <c r="BM615" s="178" t="s">
        <v>3503</v>
      </c>
    </row>
    <row r="616" s="13" customFormat="1">
      <c r="A616" s="13"/>
      <c r="B616" s="185"/>
      <c r="C616" s="13"/>
      <c r="D616" s="186" t="s">
        <v>166</v>
      </c>
      <c r="E616" s="187" t="s">
        <v>3</v>
      </c>
      <c r="F616" s="188" t="s">
        <v>3497</v>
      </c>
      <c r="G616" s="13"/>
      <c r="H616" s="187" t="s">
        <v>3</v>
      </c>
      <c r="I616" s="189"/>
      <c r="J616" s="13"/>
      <c r="K616" s="13"/>
      <c r="L616" s="185"/>
      <c r="M616" s="190"/>
      <c r="N616" s="191"/>
      <c r="O616" s="191"/>
      <c r="P616" s="191"/>
      <c r="Q616" s="191"/>
      <c r="R616" s="191"/>
      <c r="S616" s="191"/>
      <c r="T616" s="19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7" t="s">
        <v>166</v>
      </c>
      <c r="AU616" s="187" t="s">
        <v>82</v>
      </c>
      <c r="AV616" s="13" t="s">
        <v>80</v>
      </c>
      <c r="AW616" s="13" t="s">
        <v>34</v>
      </c>
      <c r="AX616" s="13" t="s">
        <v>72</v>
      </c>
      <c r="AY616" s="187" t="s">
        <v>154</v>
      </c>
    </row>
    <row r="617" s="14" customFormat="1">
      <c r="A617" s="14"/>
      <c r="B617" s="193"/>
      <c r="C617" s="14"/>
      <c r="D617" s="186" t="s">
        <v>166</v>
      </c>
      <c r="E617" s="194" t="s">
        <v>3</v>
      </c>
      <c r="F617" s="195" t="s">
        <v>3498</v>
      </c>
      <c r="G617" s="14"/>
      <c r="H617" s="196">
        <v>4.0499999999999998</v>
      </c>
      <c r="I617" s="197"/>
      <c r="J617" s="14"/>
      <c r="K617" s="14"/>
      <c r="L617" s="193"/>
      <c r="M617" s="198"/>
      <c r="N617" s="199"/>
      <c r="O617" s="199"/>
      <c r="P617" s="199"/>
      <c r="Q617" s="199"/>
      <c r="R617" s="199"/>
      <c r="S617" s="199"/>
      <c r="T617" s="20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4" t="s">
        <v>166</v>
      </c>
      <c r="AU617" s="194" t="s">
        <v>82</v>
      </c>
      <c r="AV617" s="14" t="s">
        <v>82</v>
      </c>
      <c r="AW617" s="14" t="s">
        <v>34</v>
      </c>
      <c r="AX617" s="14" t="s">
        <v>72</v>
      </c>
      <c r="AY617" s="194" t="s">
        <v>154</v>
      </c>
    </row>
    <row r="618" s="13" customFormat="1">
      <c r="A618" s="13"/>
      <c r="B618" s="185"/>
      <c r="C618" s="13"/>
      <c r="D618" s="186" t="s">
        <v>166</v>
      </c>
      <c r="E618" s="187" t="s">
        <v>3</v>
      </c>
      <c r="F618" s="188" t="s">
        <v>3499</v>
      </c>
      <c r="G618" s="13"/>
      <c r="H618" s="187" t="s">
        <v>3</v>
      </c>
      <c r="I618" s="189"/>
      <c r="J618" s="13"/>
      <c r="K618" s="13"/>
      <c r="L618" s="185"/>
      <c r="M618" s="190"/>
      <c r="N618" s="191"/>
      <c r="O618" s="191"/>
      <c r="P618" s="191"/>
      <c r="Q618" s="191"/>
      <c r="R618" s="191"/>
      <c r="S618" s="191"/>
      <c r="T618" s="19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87" t="s">
        <v>166</v>
      </c>
      <c r="AU618" s="187" t="s">
        <v>82</v>
      </c>
      <c r="AV618" s="13" t="s">
        <v>80</v>
      </c>
      <c r="AW618" s="13" t="s">
        <v>34</v>
      </c>
      <c r="AX618" s="13" t="s">
        <v>72</v>
      </c>
      <c r="AY618" s="187" t="s">
        <v>154</v>
      </c>
    </row>
    <row r="619" s="14" customFormat="1">
      <c r="A619" s="14"/>
      <c r="B619" s="193"/>
      <c r="C619" s="14"/>
      <c r="D619" s="186" t="s">
        <v>166</v>
      </c>
      <c r="E619" s="194" t="s">
        <v>3</v>
      </c>
      <c r="F619" s="195" t="s">
        <v>3348</v>
      </c>
      <c r="G619" s="14"/>
      <c r="H619" s="196">
        <v>6.0199999999999996</v>
      </c>
      <c r="I619" s="197"/>
      <c r="J619" s="14"/>
      <c r="K619" s="14"/>
      <c r="L619" s="193"/>
      <c r="M619" s="198"/>
      <c r="N619" s="199"/>
      <c r="O619" s="199"/>
      <c r="P619" s="199"/>
      <c r="Q619" s="199"/>
      <c r="R619" s="199"/>
      <c r="S619" s="199"/>
      <c r="T619" s="20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94" t="s">
        <v>166</v>
      </c>
      <c r="AU619" s="194" t="s">
        <v>82</v>
      </c>
      <c r="AV619" s="14" t="s">
        <v>82</v>
      </c>
      <c r="AW619" s="14" t="s">
        <v>34</v>
      </c>
      <c r="AX619" s="14" t="s">
        <v>72</v>
      </c>
      <c r="AY619" s="194" t="s">
        <v>154</v>
      </c>
    </row>
    <row r="620" s="13" customFormat="1">
      <c r="A620" s="13"/>
      <c r="B620" s="185"/>
      <c r="C620" s="13"/>
      <c r="D620" s="186" t="s">
        <v>166</v>
      </c>
      <c r="E620" s="187" t="s">
        <v>3</v>
      </c>
      <c r="F620" s="188" t="s">
        <v>494</v>
      </c>
      <c r="G620" s="13"/>
      <c r="H620" s="187" t="s">
        <v>3</v>
      </c>
      <c r="I620" s="189"/>
      <c r="J620" s="13"/>
      <c r="K620" s="13"/>
      <c r="L620" s="185"/>
      <c r="M620" s="190"/>
      <c r="N620" s="191"/>
      <c r="O620" s="191"/>
      <c r="P620" s="191"/>
      <c r="Q620" s="191"/>
      <c r="R620" s="191"/>
      <c r="S620" s="191"/>
      <c r="T620" s="19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7" t="s">
        <v>166</v>
      </c>
      <c r="AU620" s="187" t="s">
        <v>82</v>
      </c>
      <c r="AV620" s="13" t="s">
        <v>80</v>
      </c>
      <c r="AW620" s="13" t="s">
        <v>34</v>
      </c>
      <c r="AX620" s="13" t="s">
        <v>72</v>
      </c>
      <c r="AY620" s="187" t="s">
        <v>154</v>
      </c>
    </row>
    <row r="621" s="14" customFormat="1">
      <c r="A621" s="14"/>
      <c r="B621" s="193"/>
      <c r="C621" s="14"/>
      <c r="D621" s="186" t="s">
        <v>166</v>
      </c>
      <c r="E621" s="194" t="s">
        <v>3</v>
      </c>
      <c r="F621" s="195" t="s">
        <v>3349</v>
      </c>
      <c r="G621" s="14"/>
      <c r="H621" s="196">
        <v>4.3200000000000003</v>
      </c>
      <c r="I621" s="197"/>
      <c r="J621" s="14"/>
      <c r="K621" s="14"/>
      <c r="L621" s="193"/>
      <c r="M621" s="198"/>
      <c r="N621" s="199"/>
      <c r="O621" s="199"/>
      <c r="P621" s="199"/>
      <c r="Q621" s="199"/>
      <c r="R621" s="199"/>
      <c r="S621" s="199"/>
      <c r="T621" s="20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4" t="s">
        <v>166</v>
      </c>
      <c r="AU621" s="194" t="s">
        <v>82</v>
      </c>
      <c r="AV621" s="14" t="s">
        <v>82</v>
      </c>
      <c r="AW621" s="14" t="s">
        <v>34</v>
      </c>
      <c r="AX621" s="14" t="s">
        <v>72</v>
      </c>
      <c r="AY621" s="194" t="s">
        <v>154</v>
      </c>
    </row>
    <row r="622" s="15" customFormat="1">
      <c r="A622" s="15"/>
      <c r="B622" s="201"/>
      <c r="C622" s="15"/>
      <c r="D622" s="186" t="s">
        <v>166</v>
      </c>
      <c r="E622" s="202" t="s">
        <v>3</v>
      </c>
      <c r="F622" s="203" t="s">
        <v>171</v>
      </c>
      <c r="G622" s="15"/>
      <c r="H622" s="204">
        <v>14.390000000000001</v>
      </c>
      <c r="I622" s="205"/>
      <c r="J622" s="15"/>
      <c r="K622" s="15"/>
      <c r="L622" s="201"/>
      <c r="M622" s="206"/>
      <c r="N622" s="207"/>
      <c r="O622" s="207"/>
      <c r="P622" s="207"/>
      <c r="Q622" s="207"/>
      <c r="R622" s="207"/>
      <c r="S622" s="207"/>
      <c r="T622" s="20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02" t="s">
        <v>166</v>
      </c>
      <c r="AU622" s="202" t="s">
        <v>82</v>
      </c>
      <c r="AV622" s="15" t="s">
        <v>162</v>
      </c>
      <c r="AW622" s="15" t="s">
        <v>34</v>
      </c>
      <c r="AX622" s="15" t="s">
        <v>80</v>
      </c>
      <c r="AY622" s="202" t="s">
        <v>154</v>
      </c>
    </row>
    <row r="623" s="14" customFormat="1">
      <c r="A623" s="14"/>
      <c r="B623" s="193"/>
      <c r="C623" s="14"/>
      <c r="D623" s="186" t="s">
        <v>166</v>
      </c>
      <c r="E623" s="14"/>
      <c r="F623" s="195" t="s">
        <v>3504</v>
      </c>
      <c r="G623" s="14"/>
      <c r="H623" s="196">
        <v>15.829000000000001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166</v>
      </c>
      <c r="AU623" s="194" t="s">
        <v>82</v>
      </c>
      <c r="AV623" s="14" t="s">
        <v>82</v>
      </c>
      <c r="AW623" s="14" t="s">
        <v>4</v>
      </c>
      <c r="AX623" s="14" t="s">
        <v>80</v>
      </c>
      <c r="AY623" s="194" t="s">
        <v>154</v>
      </c>
    </row>
    <row r="624" s="2" customFormat="1" ht="33" customHeight="1">
      <c r="A624" s="40"/>
      <c r="B624" s="166"/>
      <c r="C624" s="167" t="s">
        <v>1151</v>
      </c>
      <c r="D624" s="167" t="s">
        <v>157</v>
      </c>
      <c r="E624" s="168" t="s">
        <v>3505</v>
      </c>
      <c r="F624" s="169" t="s">
        <v>3506</v>
      </c>
      <c r="G624" s="170" t="s">
        <v>186</v>
      </c>
      <c r="H624" s="171">
        <v>9.0050000000000008</v>
      </c>
      <c r="I624" s="172"/>
      <c r="J624" s="173">
        <f>ROUND(I624*H624,2)</f>
        <v>0</v>
      </c>
      <c r="K624" s="169" t="s">
        <v>161</v>
      </c>
      <c r="L624" s="41"/>
      <c r="M624" s="174" t="s">
        <v>3</v>
      </c>
      <c r="N624" s="175" t="s">
        <v>43</v>
      </c>
      <c r="O624" s="74"/>
      <c r="P624" s="176">
        <f>O624*H624</f>
        <v>0</v>
      </c>
      <c r="Q624" s="176">
        <v>0.00025000000000000001</v>
      </c>
      <c r="R624" s="176">
        <f>Q624*H624</f>
        <v>0.0022512500000000002</v>
      </c>
      <c r="S624" s="176">
        <v>0</v>
      </c>
      <c r="T624" s="177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178" t="s">
        <v>322</v>
      </c>
      <c r="AT624" s="178" t="s">
        <v>157</v>
      </c>
      <c r="AU624" s="178" t="s">
        <v>82</v>
      </c>
      <c r="AY624" s="21" t="s">
        <v>154</v>
      </c>
      <c r="BE624" s="179">
        <f>IF(N624="základní",J624,0)</f>
        <v>0</v>
      </c>
      <c r="BF624" s="179">
        <f>IF(N624="snížená",J624,0)</f>
        <v>0</v>
      </c>
      <c r="BG624" s="179">
        <f>IF(N624="zákl. přenesená",J624,0)</f>
        <v>0</v>
      </c>
      <c r="BH624" s="179">
        <f>IF(N624="sníž. přenesená",J624,0)</f>
        <v>0</v>
      </c>
      <c r="BI624" s="179">
        <f>IF(N624="nulová",J624,0)</f>
        <v>0</v>
      </c>
      <c r="BJ624" s="21" t="s">
        <v>80</v>
      </c>
      <c r="BK624" s="179">
        <f>ROUND(I624*H624,2)</f>
        <v>0</v>
      </c>
      <c r="BL624" s="21" t="s">
        <v>322</v>
      </c>
      <c r="BM624" s="178" t="s">
        <v>3507</v>
      </c>
    </row>
    <row r="625" s="2" customFormat="1">
      <c r="A625" s="40"/>
      <c r="B625" s="41"/>
      <c r="C625" s="40"/>
      <c r="D625" s="180" t="s">
        <v>164</v>
      </c>
      <c r="E625" s="40"/>
      <c r="F625" s="181" t="s">
        <v>3508</v>
      </c>
      <c r="G625" s="40"/>
      <c r="H625" s="40"/>
      <c r="I625" s="182"/>
      <c r="J625" s="40"/>
      <c r="K625" s="40"/>
      <c r="L625" s="41"/>
      <c r="M625" s="183"/>
      <c r="N625" s="184"/>
      <c r="O625" s="74"/>
      <c r="P625" s="74"/>
      <c r="Q625" s="74"/>
      <c r="R625" s="74"/>
      <c r="S625" s="74"/>
      <c r="T625" s="75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21" t="s">
        <v>164</v>
      </c>
      <c r="AU625" s="21" t="s">
        <v>82</v>
      </c>
    </row>
    <row r="626" s="13" customFormat="1">
      <c r="A626" s="13"/>
      <c r="B626" s="185"/>
      <c r="C626" s="13"/>
      <c r="D626" s="186" t="s">
        <v>166</v>
      </c>
      <c r="E626" s="187" t="s">
        <v>3</v>
      </c>
      <c r="F626" s="188" t="s">
        <v>3509</v>
      </c>
      <c r="G626" s="13"/>
      <c r="H626" s="187" t="s">
        <v>3</v>
      </c>
      <c r="I626" s="189"/>
      <c r="J626" s="13"/>
      <c r="K626" s="13"/>
      <c r="L626" s="185"/>
      <c r="M626" s="190"/>
      <c r="N626" s="191"/>
      <c r="O626" s="191"/>
      <c r="P626" s="191"/>
      <c r="Q626" s="191"/>
      <c r="R626" s="191"/>
      <c r="S626" s="191"/>
      <c r="T626" s="19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87" t="s">
        <v>166</v>
      </c>
      <c r="AU626" s="187" t="s">
        <v>82</v>
      </c>
      <c r="AV626" s="13" t="s">
        <v>80</v>
      </c>
      <c r="AW626" s="13" t="s">
        <v>34</v>
      </c>
      <c r="AX626" s="13" t="s">
        <v>72</v>
      </c>
      <c r="AY626" s="187" t="s">
        <v>154</v>
      </c>
    </row>
    <row r="627" s="14" customFormat="1">
      <c r="A627" s="14"/>
      <c r="B627" s="193"/>
      <c r="C627" s="14"/>
      <c r="D627" s="186" t="s">
        <v>166</v>
      </c>
      <c r="E627" s="194" t="s">
        <v>3</v>
      </c>
      <c r="F627" s="195" t="s">
        <v>3347</v>
      </c>
      <c r="G627" s="14"/>
      <c r="H627" s="196">
        <v>2.9449999999999998</v>
      </c>
      <c r="I627" s="197"/>
      <c r="J627" s="14"/>
      <c r="K627" s="14"/>
      <c r="L627" s="193"/>
      <c r="M627" s="198"/>
      <c r="N627" s="199"/>
      <c r="O627" s="199"/>
      <c r="P627" s="199"/>
      <c r="Q627" s="199"/>
      <c r="R627" s="199"/>
      <c r="S627" s="199"/>
      <c r="T627" s="20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4" t="s">
        <v>166</v>
      </c>
      <c r="AU627" s="194" t="s">
        <v>82</v>
      </c>
      <c r="AV627" s="14" t="s">
        <v>82</v>
      </c>
      <c r="AW627" s="14" t="s">
        <v>34</v>
      </c>
      <c r="AX627" s="14" t="s">
        <v>72</v>
      </c>
      <c r="AY627" s="194" t="s">
        <v>154</v>
      </c>
    </row>
    <row r="628" s="13" customFormat="1">
      <c r="A628" s="13"/>
      <c r="B628" s="185"/>
      <c r="C628" s="13"/>
      <c r="D628" s="186" t="s">
        <v>166</v>
      </c>
      <c r="E628" s="187" t="s">
        <v>3</v>
      </c>
      <c r="F628" s="188" t="s">
        <v>3510</v>
      </c>
      <c r="G628" s="13"/>
      <c r="H628" s="187" t="s">
        <v>3</v>
      </c>
      <c r="I628" s="189"/>
      <c r="J628" s="13"/>
      <c r="K628" s="13"/>
      <c r="L628" s="185"/>
      <c r="M628" s="190"/>
      <c r="N628" s="191"/>
      <c r="O628" s="191"/>
      <c r="P628" s="191"/>
      <c r="Q628" s="191"/>
      <c r="R628" s="191"/>
      <c r="S628" s="191"/>
      <c r="T628" s="19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87" t="s">
        <v>166</v>
      </c>
      <c r="AU628" s="187" t="s">
        <v>82</v>
      </c>
      <c r="AV628" s="13" t="s">
        <v>80</v>
      </c>
      <c r="AW628" s="13" t="s">
        <v>34</v>
      </c>
      <c r="AX628" s="13" t="s">
        <v>72</v>
      </c>
      <c r="AY628" s="187" t="s">
        <v>154</v>
      </c>
    </row>
    <row r="629" s="14" customFormat="1">
      <c r="A629" s="14"/>
      <c r="B629" s="193"/>
      <c r="C629" s="14"/>
      <c r="D629" s="186" t="s">
        <v>166</v>
      </c>
      <c r="E629" s="194" t="s">
        <v>3</v>
      </c>
      <c r="F629" s="195" t="s">
        <v>2091</v>
      </c>
      <c r="G629" s="14"/>
      <c r="H629" s="196">
        <v>6.0599999999999996</v>
      </c>
      <c r="I629" s="197"/>
      <c r="J629" s="14"/>
      <c r="K629" s="14"/>
      <c r="L629" s="193"/>
      <c r="M629" s="198"/>
      <c r="N629" s="199"/>
      <c r="O629" s="199"/>
      <c r="P629" s="199"/>
      <c r="Q629" s="199"/>
      <c r="R629" s="199"/>
      <c r="S629" s="199"/>
      <c r="T629" s="20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94" t="s">
        <v>166</v>
      </c>
      <c r="AU629" s="194" t="s">
        <v>82</v>
      </c>
      <c r="AV629" s="14" t="s">
        <v>82</v>
      </c>
      <c r="AW629" s="14" t="s">
        <v>34</v>
      </c>
      <c r="AX629" s="14" t="s">
        <v>72</v>
      </c>
      <c r="AY629" s="194" t="s">
        <v>154</v>
      </c>
    </row>
    <row r="630" s="15" customFormat="1">
      <c r="A630" s="15"/>
      <c r="B630" s="201"/>
      <c r="C630" s="15"/>
      <c r="D630" s="186" t="s">
        <v>166</v>
      </c>
      <c r="E630" s="202" t="s">
        <v>3</v>
      </c>
      <c r="F630" s="203" t="s">
        <v>171</v>
      </c>
      <c r="G630" s="15"/>
      <c r="H630" s="204">
        <v>9.0050000000000008</v>
      </c>
      <c r="I630" s="205"/>
      <c r="J630" s="15"/>
      <c r="K630" s="15"/>
      <c r="L630" s="201"/>
      <c r="M630" s="206"/>
      <c r="N630" s="207"/>
      <c r="O630" s="207"/>
      <c r="P630" s="207"/>
      <c r="Q630" s="207"/>
      <c r="R630" s="207"/>
      <c r="S630" s="207"/>
      <c r="T630" s="20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02" t="s">
        <v>166</v>
      </c>
      <c r="AU630" s="202" t="s">
        <v>82</v>
      </c>
      <c r="AV630" s="15" t="s">
        <v>162</v>
      </c>
      <c r="AW630" s="15" t="s">
        <v>34</v>
      </c>
      <c r="AX630" s="15" t="s">
        <v>80</v>
      </c>
      <c r="AY630" s="202" t="s">
        <v>154</v>
      </c>
    </row>
    <row r="631" s="2" customFormat="1" ht="24.15" customHeight="1">
      <c r="A631" s="40"/>
      <c r="B631" s="166"/>
      <c r="C631" s="222" t="s">
        <v>1156</v>
      </c>
      <c r="D631" s="222" t="s">
        <v>817</v>
      </c>
      <c r="E631" s="223" t="s">
        <v>3511</v>
      </c>
      <c r="F631" s="224" t="s">
        <v>3512</v>
      </c>
      <c r="G631" s="225" t="s">
        <v>186</v>
      </c>
      <c r="H631" s="226">
        <v>9.9060000000000006</v>
      </c>
      <c r="I631" s="227"/>
      <c r="J631" s="228">
        <f>ROUND(I631*H631,2)</f>
        <v>0</v>
      </c>
      <c r="K631" s="224" t="s">
        <v>161</v>
      </c>
      <c r="L631" s="229"/>
      <c r="M631" s="230" t="s">
        <v>3</v>
      </c>
      <c r="N631" s="231" t="s">
        <v>43</v>
      </c>
      <c r="O631" s="74"/>
      <c r="P631" s="176">
        <f>O631*H631</f>
        <v>0</v>
      </c>
      <c r="Q631" s="176">
        <v>0.036420000000000001</v>
      </c>
      <c r="R631" s="176">
        <f>Q631*H631</f>
        <v>0.36077652000000004</v>
      </c>
      <c r="S631" s="176">
        <v>0</v>
      </c>
      <c r="T631" s="177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178" t="s">
        <v>495</v>
      </c>
      <c r="AT631" s="178" t="s">
        <v>817</v>
      </c>
      <c r="AU631" s="178" t="s">
        <v>82</v>
      </c>
      <c r="AY631" s="21" t="s">
        <v>154</v>
      </c>
      <c r="BE631" s="179">
        <f>IF(N631="základní",J631,0)</f>
        <v>0</v>
      </c>
      <c r="BF631" s="179">
        <f>IF(N631="snížená",J631,0)</f>
        <v>0</v>
      </c>
      <c r="BG631" s="179">
        <f>IF(N631="zákl. přenesená",J631,0)</f>
        <v>0</v>
      </c>
      <c r="BH631" s="179">
        <f>IF(N631="sníž. přenesená",J631,0)</f>
        <v>0</v>
      </c>
      <c r="BI631" s="179">
        <f>IF(N631="nulová",J631,0)</f>
        <v>0</v>
      </c>
      <c r="BJ631" s="21" t="s">
        <v>80</v>
      </c>
      <c r="BK631" s="179">
        <f>ROUND(I631*H631,2)</f>
        <v>0</v>
      </c>
      <c r="BL631" s="21" t="s">
        <v>322</v>
      </c>
      <c r="BM631" s="178" t="s">
        <v>3513</v>
      </c>
    </row>
    <row r="632" s="13" customFormat="1">
      <c r="A632" s="13"/>
      <c r="B632" s="185"/>
      <c r="C632" s="13"/>
      <c r="D632" s="186" t="s">
        <v>166</v>
      </c>
      <c r="E632" s="187" t="s">
        <v>3</v>
      </c>
      <c r="F632" s="188" t="s">
        <v>222</v>
      </c>
      <c r="G632" s="13"/>
      <c r="H632" s="187" t="s">
        <v>3</v>
      </c>
      <c r="I632" s="189"/>
      <c r="J632" s="13"/>
      <c r="K632" s="13"/>
      <c r="L632" s="185"/>
      <c r="M632" s="190"/>
      <c r="N632" s="191"/>
      <c r="O632" s="191"/>
      <c r="P632" s="191"/>
      <c r="Q632" s="191"/>
      <c r="R632" s="191"/>
      <c r="S632" s="191"/>
      <c r="T632" s="19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7" t="s">
        <v>166</v>
      </c>
      <c r="AU632" s="187" t="s">
        <v>82</v>
      </c>
      <c r="AV632" s="13" t="s">
        <v>80</v>
      </c>
      <c r="AW632" s="13" t="s">
        <v>34</v>
      </c>
      <c r="AX632" s="13" t="s">
        <v>72</v>
      </c>
      <c r="AY632" s="187" t="s">
        <v>154</v>
      </c>
    </row>
    <row r="633" s="13" customFormat="1">
      <c r="A633" s="13"/>
      <c r="B633" s="185"/>
      <c r="C633" s="13"/>
      <c r="D633" s="186" t="s">
        <v>166</v>
      </c>
      <c r="E633" s="187" t="s">
        <v>3</v>
      </c>
      <c r="F633" s="188" t="s">
        <v>3509</v>
      </c>
      <c r="G633" s="13"/>
      <c r="H633" s="187" t="s">
        <v>3</v>
      </c>
      <c r="I633" s="189"/>
      <c r="J633" s="13"/>
      <c r="K633" s="13"/>
      <c r="L633" s="185"/>
      <c r="M633" s="190"/>
      <c r="N633" s="191"/>
      <c r="O633" s="191"/>
      <c r="P633" s="191"/>
      <c r="Q633" s="191"/>
      <c r="R633" s="191"/>
      <c r="S633" s="191"/>
      <c r="T633" s="19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87" t="s">
        <v>166</v>
      </c>
      <c r="AU633" s="187" t="s">
        <v>82</v>
      </c>
      <c r="AV633" s="13" t="s">
        <v>80</v>
      </c>
      <c r="AW633" s="13" t="s">
        <v>34</v>
      </c>
      <c r="AX633" s="13" t="s">
        <v>72</v>
      </c>
      <c r="AY633" s="187" t="s">
        <v>154</v>
      </c>
    </row>
    <row r="634" s="14" customFormat="1">
      <c r="A634" s="14"/>
      <c r="B634" s="193"/>
      <c r="C634" s="14"/>
      <c r="D634" s="186" t="s">
        <v>166</v>
      </c>
      <c r="E634" s="194" t="s">
        <v>3</v>
      </c>
      <c r="F634" s="195" t="s">
        <v>3347</v>
      </c>
      <c r="G634" s="14"/>
      <c r="H634" s="196">
        <v>2.9449999999999998</v>
      </c>
      <c r="I634" s="197"/>
      <c r="J634" s="14"/>
      <c r="K634" s="14"/>
      <c r="L634" s="193"/>
      <c r="M634" s="198"/>
      <c r="N634" s="199"/>
      <c r="O634" s="199"/>
      <c r="P634" s="199"/>
      <c r="Q634" s="199"/>
      <c r="R634" s="199"/>
      <c r="S634" s="199"/>
      <c r="T634" s="20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4" t="s">
        <v>166</v>
      </c>
      <c r="AU634" s="194" t="s">
        <v>82</v>
      </c>
      <c r="AV634" s="14" t="s">
        <v>82</v>
      </c>
      <c r="AW634" s="14" t="s">
        <v>34</v>
      </c>
      <c r="AX634" s="14" t="s">
        <v>72</v>
      </c>
      <c r="AY634" s="194" t="s">
        <v>154</v>
      </c>
    </row>
    <row r="635" s="13" customFormat="1">
      <c r="A635" s="13"/>
      <c r="B635" s="185"/>
      <c r="C635" s="13"/>
      <c r="D635" s="186" t="s">
        <v>166</v>
      </c>
      <c r="E635" s="187" t="s">
        <v>3</v>
      </c>
      <c r="F635" s="188" t="s">
        <v>3510</v>
      </c>
      <c r="G635" s="13"/>
      <c r="H635" s="187" t="s">
        <v>3</v>
      </c>
      <c r="I635" s="189"/>
      <c r="J635" s="13"/>
      <c r="K635" s="13"/>
      <c r="L635" s="185"/>
      <c r="M635" s="190"/>
      <c r="N635" s="191"/>
      <c r="O635" s="191"/>
      <c r="P635" s="191"/>
      <c r="Q635" s="191"/>
      <c r="R635" s="191"/>
      <c r="S635" s="191"/>
      <c r="T635" s="19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87" t="s">
        <v>166</v>
      </c>
      <c r="AU635" s="187" t="s">
        <v>82</v>
      </c>
      <c r="AV635" s="13" t="s">
        <v>80</v>
      </c>
      <c r="AW635" s="13" t="s">
        <v>34</v>
      </c>
      <c r="AX635" s="13" t="s">
        <v>72</v>
      </c>
      <c r="AY635" s="187" t="s">
        <v>154</v>
      </c>
    </row>
    <row r="636" s="14" customFormat="1">
      <c r="A636" s="14"/>
      <c r="B636" s="193"/>
      <c r="C636" s="14"/>
      <c r="D636" s="186" t="s">
        <v>166</v>
      </c>
      <c r="E636" s="194" t="s">
        <v>3</v>
      </c>
      <c r="F636" s="195" t="s">
        <v>2091</v>
      </c>
      <c r="G636" s="14"/>
      <c r="H636" s="196">
        <v>6.0599999999999996</v>
      </c>
      <c r="I636" s="197"/>
      <c r="J636" s="14"/>
      <c r="K636" s="14"/>
      <c r="L636" s="193"/>
      <c r="M636" s="198"/>
      <c r="N636" s="199"/>
      <c r="O636" s="199"/>
      <c r="P636" s="199"/>
      <c r="Q636" s="199"/>
      <c r="R636" s="199"/>
      <c r="S636" s="199"/>
      <c r="T636" s="20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4" t="s">
        <v>166</v>
      </c>
      <c r="AU636" s="194" t="s">
        <v>82</v>
      </c>
      <c r="AV636" s="14" t="s">
        <v>82</v>
      </c>
      <c r="AW636" s="14" t="s">
        <v>34</v>
      </c>
      <c r="AX636" s="14" t="s">
        <v>72</v>
      </c>
      <c r="AY636" s="194" t="s">
        <v>154</v>
      </c>
    </row>
    <row r="637" s="15" customFormat="1">
      <c r="A637" s="15"/>
      <c r="B637" s="201"/>
      <c r="C637" s="15"/>
      <c r="D637" s="186" t="s">
        <v>166</v>
      </c>
      <c r="E637" s="202" t="s">
        <v>3</v>
      </c>
      <c r="F637" s="203" t="s">
        <v>171</v>
      </c>
      <c r="G637" s="15"/>
      <c r="H637" s="204">
        <v>9.0050000000000008</v>
      </c>
      <c r="I637" s="205"/>
      <c r="J637" s="15"/>
      <c r="K637" s="15"/>
      <c r="L637" s="201"/>
      <c r="M637" s="206"/>
      <c r="N637" s="207"/>
      <c r="O637" s="207"/>
      <c r="P637" s="207"/>
      <c r="Q637" s="207"/>
      <c r="R637" s="207"/>
      <c r="S637" s="207"/>
      <c r="T637" s="20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02" t="s">
        <v>166</v>
      </c>
      <c r="AU637" s="202" t="s">
        <v>82</v>
      </c>
      <c r="AV637" s="15" t="s">
        <v>162</v>
      </c>
      <c r="AW637" s="15" t="s">
        <v>34</v>
      </c>
      <c r="AX637" s="15" t="s">
        <v>80</v>
      </c>
      <c r="AY637" s="202" t="s">
        <v>154</v>
      </c>
    </row>
    <row r="638" s="14" customFormat="1">
      <c r="A638" s="14"/>
      <c r="B638" s="193"/>
      <c r="C638" s="14"/>
      <c r="D638" s="186" t="s">
        <v>166</v>
      </c>
      <c r="E638" s="14"/>
      <c r="F638" s="195" t="s">
        <v>3514</v>
      </c>
      <c r="G638" s="14"/>
      <c r="H638" s="196">
        <v>9.9060000000000006</v>
      </c>
      <c r="I638" s="197"/>
      <c r="J638" s="14"/>
      <c r="K638" s="14"/>
      <c r="L638" s="193"/>
      <c r="M638" s="198"/>
      <c r="N638" s="199"/>
      <c r="O638" s="199"/>
      <c r="P638" s="199"/>
      <c r="Q638" s="199"/>
      <c r="R638" s="199"/>
      <c r="S638" s="199"/>
      <c r="T638" s="20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4" t="s">
        <v>166</v>
      </c>
      <c r="AU638" s="194" t="s">
        <v>82</v>
      </c>
      <c r="AV638" s="14" t="s">
        <v>82</v>
      </c>
      <c r="AW638" s="14" t="s">
        <v>4</v>
      </c>
      <c r="AX638" s="14" t="s">
        <v>80</v>
      </c>
      <c r="AY638" s="194" t="s">
        <v>154</v>
      </c>
    </row>
    <row r="639" s="2" customFormat="1" ht="24.15" customHeight="1">
      <c r="A639" s="40"/>
      <c r="B639" s="166"/>
      <c r="C639" s="167" t="s">
        <v>1161</v>
      </c>
      <c r="D639" s="167" t="s">
        <v>157</v>
      </c>
      <c r="E639" s="168" t="s">
        <v>3515</v>
      </c>
      <c r="F639" s="169" t="s">
        <v>3516</v>
      </c>
      <c r="G639" s="170" t="s">
        <v>317</v>
      </c>
      <c r="H639" s="171">
        <v>7</v>
      </c>
      <c r="I639" s="172"/>
      <c r="J639" s="173">
        <f>ROUND(I639*H639,2)</f>
        <v>0</v>
      </c>
      <c r="K639" s="169" t="s">
        <v>161</v>
      </c>
      <c r="L639" s="41"/>
      <c r="M639" s="174" t="s">
        <v>3</v>
      </c>
      <c r="N639" s="175" t="s">
        <v>43</v>
      </c>
      <c r="O639" s="74"/>
      <c r="P639" s="176">
        <f>O639*H639</f>
        <v>0</v>
      </c>
      <c r="Q639" s="176">
        <v>0.00025999999999999998</v>
      </c>
      <c r="R639" s="176">
        <f>Q639*H639</f>
        <v>0.0018199999999999998</v>
      </c>
      <c r="S639" s="176">
        <v>0</v>
      </c>
      <c r="T639" s="17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178" t="s">
        <v>322</v>
      </c>
      <c r="AT639" s="178" t="s">
        <v>157</v>
      </c>
      <c r="AU639" s="178" t="s">
        <v>82</v>
      </c>
      <c r="AY639" s="21" t="s">
        <v>154</v>
      </c>
      <c r="BE639" s="179">
        <f>IF(N639="základní",J639,0)</f>
        <v>0</v>
      </c>
      <c r="BF639" s="179">
        <f>IF(N639="snížená",J639,0)</f>
        <v>0</v>
      </c>
      <c r="BG639" s="179">
        <f>IF(N639="zákl. přenesená",J639,0)</f>
        <v>0</v>
      </c>
      <c r="BH639" s="179">
        <f>IF(N639="sníž. přenesená",J639,0)</f>
        <v>0</v>
      </c>
      <c r="BI639" s="179">
        <f>IF(N639="nulová",J639,0)</f>
        <v>0</v>
      </c>
      <c r="BJ639" s="21" t="s">
        <v>80</v>
      </c>
      <c r="BK639" s="179">
        <f>ROUND(I639*H639,2)</f>
        <v>0</v>
      </c>
      <c r="BL639" s="21" t="s">
        <v>322</v>
      </c>
      <c r="BM639" s="178" t="s">
        <v>3517</v>
      </c>
    </row>
    <row r="640" s="2" customFormat="1">
      <c r="A640" s="40"/>
      <c r="B640" s="41"/>
      <c r="C640" s="40"/>
      <c r="D640" s="180" t="s">
        <v>164</v>
      </c>
      <c r="E640" s="40"/>
      <c r="F640" s="181" t="s">
        <v>3518</v>
      </c>
      <c r="G640" s="40"/>
      <c r="H640" s="40"/>
      <c r="I640" s="182"/>
      <c r="J640" s="40"/>
      <c r="K640" s="40"/>
      <c r="L640" s="41"/>
      <c r="M640" s="183"/>
      <c r="N640" s="184"/>
      <c r="O640" s="74"/>
      <c r="P640" s="74"/>
      <c r="Q640" s="74"/>
      <c r="R640" s="74"/>
      <c r="S640" s="74"/>
      <c r="T640" s="75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21" t="s">
        <v>164</v>
      </c>
      <c r="AU640" s="21" t="s">
        <v>82</v>
      </c>
    </row>
    <row r="641" s="13" customFormat="1">
      <c r="A641" s="13"/>
      <c r="B641" s="185"/>
      <c r="C641" s="13"/>
      <c r="D641" s="186" t="s">
        <v>166</v>
      </c>
      <c r="E641" s="187" t="s">
        <v>3</v>
      </c>
      <c r="F641" s="188" t="s">
        <v>3519</v>
      </c>
      <c r="G641" s="13"/>
      <c r="H641" s="187" t="s">
        <v>3</v>
      </c>
      <c r="I641" s="189"/>
      <c r="J641" s="13"/>
      <c r="K641" s="13"/>
      <c r="L641" s="185"/>
      <c r="M641" s="190"/>
      <c r="N641" s="191"/>
      <c r="O641" s="191"/>
      <c r="P641" s="191"/>
      <c r="Q641" s="191"/>
      <c r="R641" s="191"/>
      <c r="S641" s="191"/>
      <c r="T641" s="19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87" t="s">
        <v>166</v>
      </c>
      <c r="AU641" s="187" t="s">
        <v>82</v>
      </c>
      <c r="AV641" s="13" t="s">
        <v>80</v>
      </c>
      <c r="AW641" s="13" t="s">
        <v>34</v>
      </c>
      <c r="AX641" s="13" t="s">
        <v>72</v>
      </c>
      <c r="AY641" s="187" t="s">
        <v>154</v>
      </c>
    </row>
    <row r="642" s="14" customFormat="1">
      <c r="A642" s="14"/>
      <c r="B642" s="193"/>
      <c r="C642" s="14"/>
      <c r="D642" s="186" t="s">
        <v>166</v>
      </c>
      <c r="E642" s="194" t="s">
        <v>3</v>
      </c>
      <c r="F642" s="195" t="s">
        <v>82</v>
      </c>
      <c r="G642" s="14"/>
      <c r="H642" s="196">
        <v>2</v>
      </c>
      <c r="I642" s="197"/>
      <c r="J642" s="14"/>
      <c r="K642" s="14"/>
      <c r="L642" s="193"/>
      <c r="M642" s="198"/>
      <c r="N642" s="199"/>
      <c r="O642" s="199"/>
      <c r="P642" s="199"/>
      <c r="Q642" s="199"/>
      <c r="R642" s="199"/>
      <c r="S642" s="199"/>
      <c r="T642" s="20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94" t="s">
        <v>166</v>
      </c>
      <c r="AU642" s="194" t="s">
        <v>82</v>
      </c>
      <c r="AV642" s="14" t="s">
        <v>82</v>
      </c>
      <c r="AW642" s="14" t="s">
        <v>34</v>
      </c>
      <c r="AX642" s="14" t="s">
        <v>72</v>
      </c>
      <c r="AY642" s="194" t="s">
        <v>154</v>
      </c>
    </row>
    <row r="643" s="13" customFormat="1">
      <c r="A643" s="13"/>
      <c r="B643" s="185"/>
      <c r="C643" s="13"/>
      <c r="D643" s="186" t="s">
        <v>166</v>
      </c>
      <c r="E643" s="187" t="s">
        <v>3</v>
      </c>
      <c r="F643" s="188" t="s">
        <v>3520</v>
      </c>
      <c r="G643" s="13"/>
      <c r="H643" s="187" t="s">
        <v>3</v>
      </c>
      <c r="I643" s="189"/>
      <c r="J643" s="13"/>
      <c r="K643" s="13"/>
      <c r="L643" s="185"/>
      <c r="M643" s="190"/>
      <c r="N643" s="191"/>
      <c r="O643" s="191"/>
      <c r="P643" s="191"/>
      <c r="Q643" s="191"/>
      <c r="R643" s="191"/>
      <c r="S643" s="191"/>
      <c r="T643" s="19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87" t="s">
        <v>166</v>
      </c>
      <c r="AU643" s="187" t="s">
        <v>82</v>
      </c>
      <c r="AV643" s="13" t="s">
        <v>80</v>
      </c>
      <c r="AW643" s="13" t="s">
        <v>34</v>
      </c>
      <c r="AX643" s="13" t="s">
        <v>72</v>
      </c>
      <c r="AY643" s="187" t="s">
        <v>154</v>
      </c>
    </row>
    <row r="644" s="14" customFormat="1">
      <c r="A644" s="14"/>
      <c r="B644" s="193"/>
      <c r="C644" s="14"/>
      <c r="D644" s="186" t="s">
        <v>166</v>
      </c>
      <c r="E644" s="194" t="s">
        <v>3</v>
      </c>
      <c r="F644" s="195" t="s">
        <v>80</v>
      </c>
      <c r="G644" s="14"/>
      <c r="H644" s="196">
        <v>1</v>
      </c>
      <c r="I644" s="197"/>
      <c r="J644" s="14"/>
      <c r="K644" s="14"/>
      <c r="L644" s="193"/>
      <c r="M644" s="198"/>
      <c r="N644" s="199"/>
      <c r="O644" s="199"/>
      <c r="P644" s="199"/>
      <c r="Q644" s="199"/>
      <c r="R644" s="199"/>
      <c r="S644" s="199"/>
      <c r="T644" s="20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4" t="s">
        <v>166</v>
      </c>
      <c r="AU644" s="194" t="s">
        <v>82</v>
      </c>
      <c r="AV644" s="14" t="s">
        <v>82</v>
      </c>
      <c r="AW644" s="14" t="s">
        <v>34</v>
      </c>
      <c r="AX644" s="14" t="s">
        <v>72</v>
      </c>
      <c r="AY644" s="194" t="s">
        <v>154</v>
      </c>
    </row>
    <row r="645" s="13" customFormat="1">
      <c r="A645" s="13"/>
      <c r="B645" s="185"/>
      <c r="C645" s="13"/>
      <c r="D645" s="186" t="s">
        <v>166</v>
      </c>
      <c r="E645" s="187" t="s">
        <v>3</v>
      </c>
      <c r="F645" s="188" t="s">
        <v>3521</v>
      </c>
      <c r="G645" s="13"/>
      <c r="H645" s="187" t="s">
        <v>3</v>
      </c>
      <c r="I645" s="189"/>
      <c r="J645" s="13"/>
      <c r="K645" s="13"/>
      <c r="L645" s="185"/>
      <c r="M645" s="190"/>
      <c r="N645" s="191"/>
      <c r="O645" s="191"/>
      <c r="P645" s="191"/>
      <c r="Q645" s="191"/>
      <c r="R645" s="191"/>
      <c r="S645" s="191"/>
      <c r="T645" s="19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7" t="s">
        <v>166</v>
      </c>
      <c r="AU645" s="187" t="s">
        <v>82</v>
      </c>
      <c r="AV645" s="13" t="s">
        <v>80</v>
      </c>
      <c r="AW645" s="13" t="s">
        <v>34</v>
      </c>
      <c r="AX645" s="13" t="s">
        <v>72</v>
      </c>
      <c r="AY645" s="187" t="s">
        <v>154</v>
      </c>
    </row>
    <row r="646" s="14" customFormat="1">
      <c r="A646" s="14"/>
      <c r="B646" s="193"/>
      <c r="C646" s="14"/>
      <c r="D646" s="186" t="s">
        <v>166</v>
      </c>
      <c r="E646" s="194" t="s">
        <v>3</v>
      </c>
      <c r="F646" s="195" t="s">
        <v>80</v>
      </c>
      <c r="G646" s="14"/>
      <c r="H646" s="196">
        <v>1</v>
      </c>
      <c r="I646" s="197"/>
      <c r="J646" s="14"/>
      <c r="K646" s="14"/>
      <c r="L646" s="193"/>
      <c r="M646" s="198"/>
      <c r="N646" s="199"/>
      <c r="O646" s="199"/>
      <c r="P646" s="199"/>
      <c r="Q646" s="199"/>
      <c r="R646" s="199"/>
      <c r="S646" s="199"/>
      <c r="T646" s="20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94" t="s">
        <v>166</v>
      </c>
      <c r="AU646" s="194" t="s">
        <v>82</v>
      </c>
      <c r="AV646" s="14" t="s">
        <v>82</v>
      </c>
      <c r="AW646" s="14" t="s">
        <v>34</v>
      </c>
      <c r="AX646" s="14" t="s">
        <v>72</v>
      </c>
      <c r="AY646" s="194" t="s">
        <v>154</v>
      </c>
    </row>
    <row r="647" s="13" customFormat="1">
      <c r="A647" s="13"/>
      <c r="B647" s="185"/>
      <c r="C647" s="13"/>
      <c r="D647" s="186" t="s">
        <v>166</v>
      </c>
      <c r="E647" s="187" t="s">
        <v>3</v>
      </c>
      <c r="F647" s="188" t="s">
        <v>3522</v>
      </c>
      <c r="G647" s="13"/>
      <c r="H647" s="187" t="s">
        <v>3</v>
      </c>
      <c r="I647" s="189"/>
      <c r="J647" s="13"/>
      <c r="K647" s="13"/>
      <c r="L647" s="185"/>
      <c r="M647" s="190"/>
      <c r="N647" s="191"/>
      <c r="O647" s="191"/>
      <c r="P647" s="191"/>
      <c r="Q647" s="191"/>
      <c r="R647" s="191"/>
      <c r="S647" s="191"/>
      <c r="T647" s="19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7" t="s">
        <v>166</v>
      </c>
      <c r="AU647" s="187" t="s">
        <v>82</v>
      </c>
      <c r="AV647" s="13" t="s">
        <v>80</v>
      </c>
      <c r="AW647" s="13" t="s">
        <v>34</v>
      </c>
      <c r="AX647" s="13" t="s">
        <v>72</v>
      </c>
      <c r="AY647" s="187" t="s">
        <v>154</v>
      </c>
    </row>
    <row r="648" s="14" customFormat="1">
      <c r="A648" s="14"/>
      <c r="B648" s="193"/>
      <c r="C648" s="14"/>
      <c r="D648" s="186" t="s">
        <v>166</v>
      </c>
      <c r="E648" s="194" t="s">
        <v>3</v>
      </c>
      <c r="F648" s="195" t="s">
        <v>82</v>
      </c>
      <c r="G648" s="14"/>
      <c r="H648" s="196">
        <v>2</v>
      </c>
      <c r="I648" s="197"/>
      <c r="J648" s="14"/>
      <c r="K648" s="14"/>
      <c r="L648" s="193"/>
      <c r="M648" s="198"/>
      <c r="N648" s="199"/>
      <c r="O648" s="199"/>
      <c r="P648" s="199"/>
      <c r="Q648" s="199"/>
      <c r="R648" s="199"/>
      <c r="S648" s="199"/>
      <c r="T648" s="20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4" t="s">
        <v>166</v>
      </c>
      <c r="AU648" s="194" t="s">
        <v>82</v>
      </c>
      <c r="AV648" s="14" t="s">
        <v>82</v>
      </c>
      <c r="AW648" s="14" t="s">
        <v>34</v>
      </c>
      <c r="AX648" s="14" t="s">
        <v>72</v>
      </c>
      <c r="AY648" s="194" t="s">
        <v>154</v>
      </c>
    </row>
    <row r="649" s="13" customFormat="1">
      <c r="A649" s="13"/>
      <c r="B649" s="185"/>
      <c r="C649" s="13"/>
      <c r="D649" s="186" t="s">
        <v>166</v>
      </c>
      <c r="E649" s="187" t="s">
        <v>3</v>
      </c>
      <c r="F649" s="188" t="s">
        <v>3523</v>
      </c>
      <c r="G649" s="13"/>
      <c r="H649" s="187" t="s">
        <v>3</v>
      </c>
      <c r="I649" s="189"/>
      <c r="J649" s="13"/>
      <c r="K649" s="13"/>
      <c r="L649" s="185"/>
      <c r="M649" s="190"/>
      <c r="N649" s="191"/>
      <c r="O649" s="191"/>
      <c r="P649" s="191"/>
      <c r="Q649" s="191"/>
      <c r="R649" s="191"/>
      <c r="S649" s="191"/>
      <c r="T649" s="19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87" t="s">
        <v>166</v>
      </c>
      <c r="AU649" s="187" t="s">
        <v>82</v>
      </c>
      <c r="AV649" s="13" t="s">
        <v>80</v>
      </c>
      <c r="AW649" s="13" t="s">
        <v>34</v>
      </c>
      <c r="AX649" s="13" t="s">
        <v>72</v>
      </c>
      <c r="AY649" s="187" t="s">
        <v>154</v>
      </c>
    </row>
    <row r="650" s="14" customFormat="1">
      <c r="A650" s="14"/>
      <c r="B650" s="193"/>
      <c r="C650" s="14"/>
      <c r="D650" s="186" t="s">
        <v>166</v>
      </c>
      <c r="E650" s="194" t="s">
        <v>3</v>
      </c>
      <c r="F650" s="195" t="s">
        <v>80</v>
      </c>
      <c r="G650" s="14"/>
      <c r="H650" s="196">
        <v>1</v>
      </c>
      <c r="I650" s="197"/>
      <c r="J650" s="14"/>
      <c r="K650" s="14"/>
      <c r="L650" s="193"/>
      <c r="M650" s="198"/>
      <c r="N650" s="199"/>
      <c r="O650" s="199"/>
      <c r="P650" s="199"/>
      <c r="Q650" s="199"/>
      <c r="R650" s="199"/>
      <c r="S650" s="199"/>
      <c r="T650" s="20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94" t="s">
        <v>166</v>
      </c>
      <c r="AU650" s="194" t="s">
        <v>82</v>
      </c>
      <c r="AV650" s="14" t="s">
        <v>82</v>
      </c>
      <c r="AW650" s="14" t="s">
        <v>34</v>
      </c>
      <c r="AX650" s="14" t="s">
        <v>72</v>
      </c>
      <c r="AY650" s="194" t="s">
        <v>154</v>
      </c>
    </row>
    <row r="651" s="15" customFormat="1">
      <c r="A651" s="15"/>
      <c r="B651" s="201"/>
      <c r="C651" s="15"/>
      <c r="D651" s="186" t="s">
        <v>166</v>
      </c>
      <c r="E651" s="202" t="s">
        <v>3</v>
      </c>
      <c r="F651" s="203" t="s">
        <v>171</v>
      </c>
      <c r="G651" s="15"/>
      <c r="H651" s="204">
        <v>7</v>
      </c>
      <c r="I651" s="205"/>
      <c r="J651" s="15"/>
      <c r="K651" s="15"/>
      <c r="L651" s="201"/>
      <c r="M651" s="206"/>
      <c r="N651" s="207"/>
      <c r="O651" s="207"/>
      <c r="P651" s="207"/>
      <c r="Q651" s="207"/>
      <c r="R651" s="207"/>
      <c r="S651" s="207"/>
      <c r="T651" s="20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02" t="s">
        <v>166</v>
      </c>
      <c r="AU651" s="202" t="s">
        <v>82</v>
      </c>
      <c r="AV651" s="15" t="s">
        <v>162</v>
      </c>
      <c r="AW651" s="15" t="s">
        <v>34</v>
      </c>
      <c r="AX651" s="15" t="s">
        <v>80</v>
      </c>
      <c r="AY651" s="202" t="s">
        <v>154</v>
      </c>
    </row>
    <row r="652" s="2" customFormat="1" ht="21.75" customHeight="1">
      <c r="A652" s="40"/>
      <c r="B652" s="166"/>
      <c r="C652" s="222" t="s">
        <v>1167</v>
      </c>
      <c r="D652" s="222" t="s">
        <v>817</v>
      </c>
      <c r="E652" s="223" t="s">
        <v>3524</v>
      </c>
      <c r="F652" s="224" t="s">
        <v>3525</v>
      </c>
      <c r="G652" s="225" t="s">
        <v>186</v>
      </c>
      <c r="H652" s="226">
        <v>7.4390000000000001</v>
      </c>
      <c r="I652" s="227"/>
      <c r="J652" s="228">
        <f>ROUND(I652*H652,2)</f>
        <v>0</v>
      </c>
      <c r="K652" s="224" t="s">
        <v>161</v>
      </c>
      <c r="L652" s="229"/>
      <c r="M652" s="230" t="s">
        <v>3</v>
      </c>
      <c r="N652" s="231" t="s">
        <v>43</v>
      </c>
      <c r="O652" s="74"/>
      <c r="P652" s="176">
        <f>O652*H652</f>
        <v>0</v>
      </c>
      <c r="Q652" s="176">
        <v>0.040280000000000003</v>
      </c>
      <c r="R652" s="176">
        <f>Q652*H652</f>
        <v>0.29964292000000003</v>
      </c>
      <c r="S652" s="176">
        <v>0</v>
      </c>
      <c r="T652" s="177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178" t="s">
        <v>495</v>
      </c>
      <c r="AT652" s="178" t="s">
        <v>817</v>
      </c>
      <c r="AU652" s="178" t="s">
        <v>82</v>
      </c>
      <c r="AY652" s="21" t="s">
        <v>154</v>
      </c>
      <c r="BE652" s="179">
        <f>IF(N652="základní",J652,0)</f>
        <v>0</v>
      </c>
      <c r="BF652" s="179">
        <f>IF(N652="snížená",J652,0)</f>
        <v>0</v>
      </c>
      <c r="BG652" s="179">
        <f>IF(N652="zákl. přenesená",J652,0)</f>
        <v>0</v>
      </c>
      <c r="BH652" s="179">
        <f>IF(N652="sníž. přenesená",J652,0)</f>
        <v>0</v>
      </c>
      <c r="BI652" s="179">
        <f>IF(N652="nulová",J652,0)</f>
        <v>0</v>
      </c>
      <c r="BJ652" s="21" t="s">
        <v>80</v>
      </c>
      <c r="BK652" s="179">
        <f>ROUND(I652*H652,2)</f>
        <v>0</v>
      </c>
      <c r="BL652" s="21" t="s">
        <v>322</v>
      </c>
      <c r="BM652" s="178" t="s">
        <v>3526</v>
      </c>
    </row>
    <row r="653" s="13" customFormat="1">
      <c r="A653" s="13"/>
      <c r="B653" s="185"/>
      <c r="C653" s="13"/>
      <c r="D653" s="186" t="s">
        <v>166</v>
      </c>
      <c r="E653" s="187" t="s">
        <v>3</v>
      </c>
      <c r="F653" s="188" t="s">
        <v>3519</v>
      </c>
      <c r="G653" s="13"/>
      <c r="H653" s="187" t="s">
        <v>3</v>
      </c>
      <c r="I653" s="189"/>
      <c r="J653" s="13"/>
      <c r="K653" s="13"/>
      <c r="L653" s="185"/>
      <c r="M653" s="190"/>
      <c r="N653" s="191"/>
      <c r="O653" s="191"/>
      <c r="P653" s="191"/>
      <c r="Q653" s="191"/>
      <c r="R653" s="191"/>
      <c r="S653" s="191"/>
      <c r="T653" s="19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87" t="s">
        <v>166</v>
      </c>
      <c r="AU653" s="187" t="s">
        <v>82</v>
      </c>
      <c r="AV653" s="13" t="s">
        <v>80</v>
      </c>
      <c r="AW653" s="13" t="s">
        <v>34</v>
      </c>
      <c r="AX653" s="13" t="s">
        <v>72</v>
      </c>
      <c r="AY653" s="187" t="s">
        <v>154</v>
      </c>
    </row>
    <row r="654" s="14" customFormat="1">
      <c r="A654" s="14"/>
      <c r="B654" s="193"/>
      <c r="C654" s="14"/>
      <c r="D654" s="186" t="s">
        <v>166</v>
      </c>
      <c r="E654" s="194" t="s">
        <v>3</v>
      </c>
      <c r="F654" s="195" t="s">
        <v>3344</v>
      </c>
      <c r="G654" s="14"/>
      <c r="H654" s="196">
        <v>1.9199999999999999</v>
      </c>
      <c r="I654" s="197"/>
      <c r="J654" s="14"/>
      <c r="K654" s="14"/>
      <c r="L654" s="193"/>
      <c r="M654" s="198"/>
      <c r="N654" s="199"/>
      <c r="O654" s="199"/>
      <c r="P654" s="199"/>
      <c r="Q654" s="199"/>
      <c r="R654" s="199"/>
      <c r="S654" s="199"/>
      <c r="T654" s="20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4" t="s">
        <v>166</v>
      </c>
      <c r="AU654" s="194" t="s">
        <v>82</v>
      </c>
      <c r="AV654" s="14" t="s">
        <v>82</v>
      </c>
      <c r="AW654" s="14" t="s">
        <v>34</v>
      </c>
      <c r="AX654" s="14" t="s">
        <v>72</v>
      </c>
      <c r="AY654" s="194" t="s">
        <v>154</v>
      </c>
    </row>
    <row r="655" s="13" customFormat="1">
      <c r="A655" s="13"/>
      <c r="B655" s="185"/>
      <c r="C655" s="13"/>
      <c r="D655" s="186" t="s">
        <v>166</v>
      </c>
      <c r="E655" s="187" t="s">
        <v>3</v>
      </c>
      <c r="F655" s="188" t="s">
        <v>3520</v>
      </c>
      <c r="G655" s="13"/>
      <c r="H655" s="187" t="s">
        <v>3</v>
      </c>
      <c r="I655" s="189"/>
      <c r="J655" s="13"/>
      <c r="K655" s="13"/>
      <c r="L655" s="185"/>
      <c r="M655" s="190"/>
      <c r="N655" s="191"/>
      <c r="O655" s="191"/>
      <c r="P655" s="191"/>
      <c r="Q655" s="191"/>
      <c r="R655" s="191"/>
      <c r="S655" s="191"/>
      <c r="T655" s="19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87" t="s">
        <v>166</v>
      </c>
      <c r="AU655" s="187" t="s">
        <v>82</v>
      </c>
      <c r="AV655" s="13" t="s">
        <v>80</v>
      </c>
      <c r="AW655" s="13" t="s">
        <v>34</v>
      </c>
      <c r="AX655" s="13" t="s">
        <v>72</v>
      </c>
      <c r="AY655" s="187" t="s">
        <v>154</v>
      </c>
    </row>
    <row r="656" s="14" customFormat="1">
      <c r="A656" s="14"/>
      <c r="B656" s="193"/>
      <c r="C656" s="14"/>
      <c r="D656" s="186" t="s">
        <v>166</v>
      </c>
      <c r="E656" s="194" t="s">
        <v>3</v>
      </c>
      <c r="F656" s="195" t="s">
        <v>3346</v>
      </c>
      <c r="G656" s="14"/>
      <c r="H656" s="196">
        <v>0.83999999999999997</v>
      </c>
      <c r="I656" s="197"/>
      <c r="J656" s="14"/>
      <c r="K656" s="14"/>
      <c r="L656" s="193"/>
      <c r="M656" s="198"/>
      <c r="N656" s="199"/>
      <c r="O656" s="199"/>
      <c r="P656" s="199"/>
      <c r="Q656" s="199"/>
      <c r="R656" s="199"/>
      <c r="S656" s="199"/>
      <c r="T656" s="20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4" t="s">
        <v>166</v>
      </c>
      <c r="AU656" s="194" t="s">
        <v>82</v>
      </c>
      <c r="AV656" s="14" t="s">
        <v>82</v>
      </c>
      <c r="AW656" s="14" t="s">
        <v>34</v>
      </c>
      <c r="AX656" s="14" t="s">
        <v>72</v>
      </c>
      <c r="AY656" s="194" t="s">
        <v>154</v>
      </c>
    </row>
    <row r="657" s="13" customFormat="1">
      <c r="A657" s="13"/>
      <c r="B657" s="185"/>
      <c r="C657" s="13"/>
      <c r="D657" s="186" t="s">
        <v>166</v>
      </c>
      <c r="E657" s="187" t="s">
        <v>3</v>
      </c>
      <c r="F657" s="188" t="s">
        <v>3521</v>
      </c>
      <c r="G657" s="13"/>
      <c r="H657" s="187" t="s">
        <v>3</v>
      </c>
      <c r="I657" s="189"/>
      <c r="J657" s="13"/>
      <c r="K657" s="13"/>
      <c r="L657" s="185"/>
      <c r="M657" s="190"/>
      <c r="N657" s="191"/>
      <c r="O657" s="191"/>
      <c r="P657" s="191"/>
      <c r="Q657" s="191"/>
      <c r="R657" s="191"/>
      <c r="S657" s="191"/>
      <c r="T657" s="19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87" t="s">
        <v>166</v>
      </c>
      <c r="AU657" s="187" t="s">
        <v>82</v>
      </c>
      <c r="AV657" s="13" t="s">
        <v>80</v>
      </c>
      <c r="AW657" s="13" t="s">
        <v>34</v>
      </c>
      <c r="AX657" s="13" t="s">
        <v>72</v>
      </c>
      <c r="AY657" s="187" t="s">
        <v>154</v>
      </c>
    </row>
    <row r="658" s="14" customFormat="1">
      <c r="A658" s="14"/>
      <c r="B658" s="193"/>
      <c r="C658" s="14"/>
      <c r="D658" s="186" t="s">
        <v>166</v>
      </c>
      <c r="E658" s="194" t="s">
        <v>3</v>
      </c>
      <c r="F658" s="195" t="s">
        <v>265</v>
      </c>
      <c r="G658" s="14"/>
      <c r="H658" s="196">
        <v>0.495</v>
      </c>
      <c r="I658" s="197"/>
      <c r="J658" s="14"/>
      <c r="K658" s="14"/>
      <c r="L658" s="193"/>
      <c r="M658" s="198"/>
      <c r="N658" s="199"/>
      <c r="O658" s="199"/>
      <c r="P658" s="199"/>
      <c r="Q658" s="199"/>
      <c r="R658" s="199"/>
      <c r="S658" s="199"/>
      <c r="T658" s="20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4" t="s">
        <v>166</v>
      </c>
      <c r="AU658" s="194" t="s">
        <v>82</v>
      </c>
      <c r="AV658" s="14" t="s">
        <v>82</v>
      </c>
      <c r="AW658" s="14" t="s">
        <v>34</v>
      </c>
      <c r="AX658" s="14" t="s">
        <v>72</v>
      </c>
      <c r="AY658" s="194" t="s">
        <v>154</v>
      </c>
    </row>
    <row r="659" s="13" customFormat="1">
      <c r="A659" s="13"/>
      <c r="B659" s="185"/>
      <c r="C659" s="13"/>
      <c r="D659" s="186" t="s">
        <v>166</v>
      </c>
      <c r="E659" s="187" t="s">
        <v>3</v>
      </c>
      <c r="F659" s="188" t="s">
        <v>3522</v>
      </c>
      <c r="G659" s="13"/>
      <c r="H659" s="187" t="s">
        <v>3</v>
      </c>
      <c r="I659" s="189"/>
      <c r="J659" s="13"/>
      <c r="K659" s="13"/>
      <c r="L659" s="185"/>
      <c r="M659" s="190"/>
      <c r="N659" s="191"/>
      <c r="O659" s="191"/>
      <c r="P659" s="191"/>
      <c r="Q659" s="191"/>
      <c r="R659" s="191"/>
      <c r="S659" s="191"/>
      <c r="T659" s="19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87" t="s">
        <v>166</v>
      </c>
      <c r="AU659" s="187" t="s">
        <v>82</v>
      </c>
      <c r="AV659" s="13" t="s">
        <v>80</v>
      </c>
      <c r="AW659" s="13" t="s">
        <v>34</v>
      </c>
      <c r="AX659" s="13" t="s">
        <v>72</v>
      </c>
      <c r="AY659" s="187" t="s">
        <v>154</v>
      </c>
    </row>
    <row r="660" s="14" customFormat="1">
      <c r="A660" s="14"/>
      <c r="B660" s="193"/>
      <c r="C660" s="14"/>
      <c r="D660" s="186" t="s">
        <v>166</v>
      </c>
      <c r="E660" s="194" t="s">
        <v>3</v>
      </c>
      <c r="F660" s="195" t="s">
        <v>3350</v>
      </c>
      <c r="G660" s="14"/>
      <c r="H660" s="196">
        <v>1.843</v>
      </c>
      <c r="I660" s="197"/>
      <c r="J660" s="14"/>
      <c r="K660" s="14"/>
      <c r="L660" s="193"/>
      <c r="M660" s="198"/>
      <c r="N660" s="199"/>
      <c r="O660" s="199"/>
      <c r="P660" s="199"/>
      <c r="Q660" s="199"/>
      <c r="R660" s="199"/>
      <c r="S660" s="199"/>
      <c r="T660" s="20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4" t="s">
        <v>166</v>
      </c>
      <c r="AU660" s="194" t="s">
        <v>82</v>
      </c>
      <c r="AV660" s="14" t="s">
        <v>82</v>
      </c>
      <c r="AW660" s="14" t="s">
        <v>34</v>
      </c>
      <c r="AX660" s="14" t="s">
        <v>72</v>
      </c>
      <c r="AY660" s="194" t="s">
        <v>154</v>
      </c>
    </row>
    <row r="661" s="13" customFormat="1">
      <c r="A661" s="13"/>
      <c r="B661" s="185"/>
      <c r="C661" s="13"/>
      <c r="D661" s="186" t="s">
        <v>166</v>
      </c>
      <c r="E661" s="187" t="s">
        <v>3</v>
      </c>
      <c r="F661" s="188" t="s">
        <v>3523</v>
      </c>
      <c r="G661" s="13"/>
      <c r="H661" s="187" t="s">
        <v>3</v>
      </c>
      <c r="I661" s="189"/>
      <c r="J661" s="13"/>
      <c r="K661" s="13"/>
      <c r="L661" s="185"/>
      <c r="M661" s="190"/>
      <c r="N661" s="191"/>
      <c r="O661" s="191"/>
      <c r="P661" s="191"/>
      <c r="Q661" s="191"/>
      <c r="R661" s="191"/>
      <c r="S661" s="191"/>
      <c r="T661" s="19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87" t="s">
        <v>166</v>
      </c>
      <c r="AU661" s="187" t="s">
        <v>82</v>
      </c>
      <c r="AV661" s="13" t="s">
        <v>80</v>
      </c>
      <c r="AW661" s="13" t="s">
        <v>34</v>
      </c>
      <c r="AX661" s="13" t="s">
        <v>72</v>
      </c>
      <c r="AY661" s="187" t="s">
        <v>154</v>
      </c>
    </row>
    <row r="662" s="14" customFormat="1">
      <c r="A662" s="14"/>
      <c r="B662" s="193"/>
      <c r="C662" s="14"/>
      <c r="D662" s="186" t="s">
        <v>166</v>
      </c>
      <c r="E662" s="194" t="s">
        <v>3</v>
      </c>
      <c r="F662" s="195" t="s">
        <v>3527</v>
      </c>
      <c r="G662" s="14"/>
      <c r="H662" s="196">
        <v>1.665</v>
      </c>
      <c r="I662" s="197"/>
      <c r="J662" s="14"/>
      <c r="K662" s="14"/>
      <c r="L662" s="193"/>
      <c r="M662" s="198"/>
      <c r="N662" s="199"/>
      <c r="O662" s="199"/>
      <c r="P662" s="199"/>
      <c r="Q662" s="199"/>
      <c r="R662" s="199"/>
      <c r="S662" s="199"/>
      <c r="T662" s="20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4" t="s">
        <v>166</v>
      </c>
      <c r="AU662" s="194" t="s">
        <v>82</v>
      </c>
      <c r="AV662" s="14" t="s">
        <v>82</v>
      </c>
      <c r="AW662" s="14" t="s">
        <v>34</v>
      </c>
      <c r="AX662" s="14" t="s">
        <v>72</v>
      </c>
      <c r="AY662" s="194" t="s">
        <v>154</v>
      </c>
    </row>
    <row r="663" s="15" customFormat="1">
      <c r="A663" s="15"/>
      <c r="B663" s="201"/>
      <c r="C663" s="15"/>
      <c r="D663" s="186" t="s">
        <v>166</v>
      </c>
      <c r="E663" s="202" t="s">
        <v>3</v>
      </c>
      <c r="F663" s="203" t="s">
        <v>171</v>
      </c>
      <c r="G663" s="15"/>
      <c r="H663" s="204">
        <v>6.7629999999999999</v>
      </c>
      <c r="I663" s="205"/>
      <c r="J663" s="15"/>
      <c r="K663" s="15"/>
      <c r="L663" s="201"/>
      <c r="M663" s="206"/>
      <c r="N663" s="207"/>
      <c r="O663" s="207"/>
      <c r="P663" s="207"/>
      <c r="Q663" s="207"/>
      <c r="R663" s="207"/>
      <c r="S663" s="207"/>
      <c r="T663" s="20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02" t="s">
        <v>166</v>
      </c>
      <c r="AU663" s="202" t="s">
        <v>82</v>
      </c>
      <c r="AV663" s="15" t="s">
        <v>162</v>
      </c>
      <c r="AW663" s="15" t="s">
        <v>34</v>
      </c>
      <c r="AX663" s="15" t="s">
        <v>80</v>
      </c>
      <c r="AY663" s="202" t="s">
        <v>154</v>
      </c>
    </row>
    <row r="664" s="14" customFormat="1">
      <c r="A664" s="14"/>
      <c r="B664" s="193"/>
      <c r="C664" s="14"/>
      <c r="D664" s="186" t="s">
        <v>166</v>
      </c>
      <c r="E664" s="14"/>
      <c r="F664" s="195" t="s">
        <v>3528</v>
      </c>
      <c r="G664" s="14"/>
      <c r="H664" s="196">
        <v>7.4390000000000001</v>
      </c>
      <c r="I664" s="197"/>
      <c r="J664" s="14"/>
      <c r="K664" s="14"/>
      <c r="L664" s="193"/>
      <c r="M664" s="198"/>
      <c r="N664" s="199"/>
      <c r="O664" s="199"/>
      <c r="P664" s="199"/>
      <c r="Q664" s="199"/>
      <c r="R664" s="199"/>
      <c r="S664" s="199"/>
      <c r="T664" s="20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4" t="s">
        <v>166</v>
      </c>
      <c r="AU664" s="194" t="s">
        <v>82</v>
      </c>
      <c r="AV664" s="14" t="s">
        <v>82</v>
      </c>
      <c r="AW664" s="14" t="s">
        <v>4</v>
      </c>
      <c r="AX664" s="14" t="s">
        <v>80</v>
      </c>
      <c r="AY664" s="194" t="s">
        <v>154</v>
      </c>
    </row>
    <row r="665" s="2" customFormat="1" ht="24.15" customHeight="1">
      <c r="A665" s="40"/>
      <c r="B665" s="166"/>
      <c r="C665" s="167" t="s">
        <v>1244</v>
      </c>
      <c r="D665" s="167" t="s">
        <v>157</v>
      </c>
      <c r="E665" s="168" t="s">
        <v>3529</v>
      </c>
      <c r="F665" s="169" t="s">
        <v>3530</v>
      </c>
      <c r="G665" s="170" t="s">
        <v>160</v>
      </c>
      <c r="H665" s="171">
        <v>20.25</v>
      </c>
      <c r="I665" s="172"/>
      <c r="J665" s="173">
        <f>ROUND(I665*H665,2)</f>
        <v>0</v>
      </c>
      <c r="K665" s="169" t="s">
        <v>161</v>
      </c>
      <c r="L665" s="41"/>
      <c r="M665" s="174" t="s">
        <v>3</v>
      </c>
      <c r="N665" s="175" t="s">
        <v>43</v>
      </c>
      <c r="O665" s="74"/>
      <c r="P665" s="176">
        <f>O665*H665</f>
        <v>0</v>
      </c>
      <c r="Q665" s="176">
        <v>5.0000000000000002E-05</v>
      </c>
      <c r="R665" s="176">
        <f>Q665*H665</f>
        <v>0.0010125</v>
      </c>
      <c r="S665" s="176">
        <v>0</v>
      </c>
      <c r="T665" s="177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178" t="s">
        <v>322</v>
      </c>
      <c r="AT665" s="178" t="s">
        <v>157</v>
      </c>
      <c r="AU665" s="178" t="s">
        <v>82</v>
      </c>
      <c r="AY665" s="21" t="s">
        <v>154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21" t="s">
        <v>80</v>
      </c>
      <c r="BK665" s="179">
        <f>ROUND(I665*H665,2)</f>
        <v>0</v>
      </c>
      <c r="BL665" s="21" t="s">
        <v>322</v>
      </c>
      <c r="BM665" s="178" t="s">
        <v>3531</v>
      </c>
    </row>
    <row r="666" s="2" customFormat="1">
      <c r="A666" s="40"/>
      <c r="B666" s="41"/>
      <c r="C666" s="40"/>
      <c r="D666" s="180" t="s">
        <v>164</v>
      </c>
      <c r="E666" s="40"/>
      <c r="F666" s="181" t="s">
        <v>3532</v>
      </c>
      <c r="G666" s="40"/>
      <c r="H666" s="40"/>
      <c r="I666" s="182"/>
      <c r="J666" s="40"/>
      <c r="K666" s="40"/>
      <c r="L666" s="41"/>
      <c r="M666" s="183"/>
      <c r="N666" s="184"/>
      <c r="O666" s="74"/>
      <c r="P666" s="74"/>
      <c r="Q666" s="74"/>
      <c r="R666" s="74"/>
      <c r="S666" s="74"/>
      <c r="T666" s="75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21" t="s">
        <v>164</v>
      </c>
      <c r="AU666" s="21" t="s">
        <v>82</v>
      </c>
    </row>
    <row r="667" s="13" customFormat="1">
      <c r="A667" s="13"/>
      <c r="B667" s="185"/>
      <c r="C667" s="13"/>
      <c r="D667" s="186" t="s">
        <v>166</v>
      </c>
      <c r="E667" s="187" t="s">
        <v>3</v>
      </c>
      <c r="F667" s="188" t="s">
        <v>195</v>
      </c>
      <c r="G667" s="13"/>
      <c r="H667" s="187" t="s">
        <v>3</v>
      </c>
      <c r="I667" s="189"/>
      <c r="J667" s="13"/>
      <c r="K667" s="13"/>
      <c r="L667" s="185"/>
      <c r="M667" s="190"/>
      <c r="N667" s="191"/>
      <c r="O667" s="191"/>
      <c r="P667" s="191"/>
      <c r="Q667" s="191"/>
      <c r="R667" s="191"/>
      <c r="S667" s="191"/>
      <c r="T667" s="19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87" t="s">
        <v>166</v>
      </c>
      <c r="AU667" s="187" t="s">
        <v>82</v>
      </c>
      <c r="AV667" s="13" t="s">
        <v>80</v>
      </c>
      <c r="AW667" s="13" t="s">
        <v>34</v>
      </c>
      <c r="AX667" s="13" t="s">
        <v>72</v>
      </c>
      <c r="AY667" s="187" t="s">
        <v>154</v>
      </c>
    </row>
    <row r="668" s="14" customFormat="1">
      <c r="A668" s="14"/>
      <c r="B668" s="193"/>
      <c r="C668" s="14"/>
      <c r="D668" s="186" t="s">
        <v>166</v>
      </c>
      <c r="E668" s="194" t="s">
        <v>3</v>
      </c>
      <c r="F668" s="195" t="s">
        <v>3224</v>
      </c>
      <c r="G668" s="14"/>
      <c r="H668" s="196">
        <v>2.3999999999999999</v>
      </c>
      <c r="I668" s="197"/>
      <c r="J668" s="14"/>
      <c r="K668" s="14"/>
      <c r="L668" s="193"/>
      <c r="M668" s="198"/>
      <c r="N668" s="199"/>
      <c r="O668" s="199"/>
      <c r="P668" s="199"/>
      <c r="Q668" s="199"/>
      <c r="R668" s="199"/>
      <c r="S668" s="199"/>
      <c r="T668" s="20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4" t="s">
        <v>166</v>
      </c>
      <c r="AU668" s="194" t="s">
        <v>82</v>
      </c>
      <c r="AV668" s="14" t="s">
        <v>82</v>
      </c>
      <c r="AW668" s="14" t="s">
        <v>34</v>
      </c>
      <c r="AX668" s="14" t="s">
        <v>72</v>
      </c>
      <c r="AY668" s="194" t="s">
        <v>154</v>
      </c>
    </row>
    <row r="669" s="14" customFormat="1">
      <c r="A669" s="14"/>
      <c r="B669" s="193"/>
      <c r="C669" s="14"/>
      <c r="D669" s="186" t="s">
        <v>166</v>
      </c>
      <c r="E669" s="194" t="s">
        <v>3</v>
      </c>
      <c r="F669" s="195" t="s">
        <v>3226</v>
      </c>
      <c r="G669" s="14"/>
      <c r="H669" s="196">
        <v>0.69999999999999996</v>
      </c>
      <c r="I669" s="197"/>
      <c r="J669" s="14"/>
      <c r="K669" s="14"/>
      <c r="L669" s="193"/>
      <c r="M669" s="198"/>
      <c r="N669" s="199"/>
      <c r="O669" s="199"/>
      <c r="P669" s="199"/>
      <c r="Q669" s="199"/>
      <c r="R669" s="199"/>
      <c r="S669" s="199"/>
      <c r="T669" s="20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94" t="s">
        <v>166</v>
      </c>
      <c r="AU669" s="194" t="s">
        <v>82</v>
      </c>
      <c r="AV669" s="14" t="s">
        <v>82</v>
      </c>
      <c r="AW669" s="14" t="s">
        <v>34</v>
      </c>
      <c r="AX669" s="14" t="s">
        <v>72</v>
      </c>
      <c r="AY669" s="194" t="s">
        <v>154</v>
      </c>
    </row>
    <row r="670" s="14" customFormat="1">
      <c r="A670" s="14"/>
      <c r="B670" s="193"/>
      <c r="C670" s="14"/>
      <c r="D670" s="186" t="s">
        <v>166</v>
      </c>
      <c r="E670" s="194" t="s">
        <v>3</v>
      </c>
      <c r="F670" s="195" t="s">
        <v>595</v>
      </c>
      <c r="G670" s="14"/>
      <c r="H670" s="196">
        <v>0.55000000000000004</v>
      </c>
      <c r="I670" s="197"/>
      <c r="J670" s="14"/>
      <c r="K670" s="14"/>
      <c r="L670" s="193"/>
      <c r="M670" s="198"/>
      <c r="N670" s="199"/>
      <c r="O670" s="199"/>
      <c r="P670" s="199"/>
      <c r="Q670" s="199"/>
      <c r="R670" s="199"/>
      <c r="S670" s="199"/>
      <c r="T670" s="20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94" t="s">
        <v>166</v>
      </c>
      <c r="AU670" s="194" t="s">
        <v>82</v>
      </c>
      <c r="AV670" s="14" t="s">
        <v>82</v>
      </c>
      <c r="AW670" s="14" t="s">
        <v>34</v>
      </c>
      <c r="AX670" s="14" t="s">
        <v>72</v>
      </c>
      <c r="AY670" s="194" t="s">
        <v>154</v>
      </c>
    </row>
    <row r="671" s="13" customFormat="1">
      <c r="A671" s="13"/>
      <c r="B671" s="185"/>
      <c r="C671" s="13"/>
      <c r="D671" s="186" t="s">
        <v>166</v>
      </c>
      <c r="E671" s="187" t="s">
        <v>3</v>
      </c>
      <c r="F671" s="188" t="s">
        <v>494</v>
      </c>
      <c r="G671" s="13"/>
      <c r="H671" s="187" t="s">
        <v>3</v>
      </c>
      <c r="I671" s="189"/>
      <c r="J671" s="13"/>
      <c r="K671" s="13"/>
      <c r="L671" s="185"/>
      <c r="M671" s="190"/>
      <c r="N671" s="191"/>
      <c r="O671" s="191"/>
      <c r="P671" s="191"/>
      <c r="Q671" s="191"/>
      <c r="R671" s="191"/>
      <c r="S671" s="191"/>
      <c r="T671" s="19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87" t="s">
        <v>166</v>
      </c>
      <c r="AU671" s="187" t="s">
        <v>82</v>
      </c>
      <c r="AV671" s="13" t="s">
        <v>80</v>
      </c>
      <c r="AW671" s="13" t="s">
        <v>34</v>
      </c>
      <c r="AX671" s="13" t="s">
        <v>72</v>
      </c>
      <c r="AY671" s="187" t="s">
        <v>154</v>
      </c>
    </row>
    <row r="672" s="14" customFormat="1">
      <c r="A672" s="14"/>
      <c r="B672" s="193"/>
      <c r="C672" s="14"/>
      <c r="D672" s="186" t="s">
        <v>166</v>
      </c>
      <c r="E672" s="194" t="s">
        <v>3</v>
      </c>
      <c r="F672" s="195" t="s">
        <v>3228</v>
      </c>
      <c r="G672" s="14"/>
      <c r="H672" s="196">
        <v>1.8999999999999999</v>
      </c>
      <c r="I672" s="197"/>
      <c r="J672" s="14"/>
      <c r="K672" s="14"/>
      <c r="L672" s="193"/>
      <c r="M672" s="198"/>
      <c r="N672" s="199"/>
      <c r="O672" s="199"/>
      <c r="P672" s="199"/>
      <c r="Q672" s="199"/>
      <c r="R672" s="199"/>
      <c r="S672" s="199"/>
      <c r="T672" s="20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94" t="s">
        <v>166</v>
      </c>
      <c r="AU672" s="194" t="s">
        <v>82</v>
      </c>
      <c r="AV672" s="14" t="s">
        <v>82</v>
      </c>
      <c r="AW672" s="14" t="s">
        <v>34</v>
      </c>
      <c r="AX672" s="14" t="s">
        <v>72</v>
      </c>
      <c r="AY672" s="194" t="s">
        <v>154</v>
      </c>
    </row>
    <row r="673" s="16" customFormat="1">
      <c r="A673" s="16"/>
      <c r="B673" s="209"/>
      <c r="C673" s="16"/>
      <c r="D673" s="186" t="s">
        <v>166</v>
      </c>
      <c r="E673" s="210" t="s">
        <v>3</v>
      </c>
      <c r="F673" s="211" t="s">
        <v>234</v>
      </c>
      <c r="G673" s="16"/>
      <c r="H673" s="212">
        <v>5.5499999999999998</v>
      </c>
      <c r="I673" s="213"/>
      <c r="J673" s="16"/>
      <c r="K673" s="16"/>
      <c r="L673" s="209"/>
      <c r="M673" s="214"/>
      <c r="N673" s="215"/>
      <c r="O673" s="215"/>
      <c r="P673" s="215"/>
      <c r="Q673" s="215"/>
      <c r="R673" s="215"/>
      <c r="S673" s="215"/>
      <c r="T673" s="2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10" t="s">
        <v>166</v>
      </c>
      <c r="AU673" s="210" t="s">
        <v>82</v>
      </c>
      <c r="AV673" s="16" t="s">
        <v>183</v>
      </c>
      <c r="AW673" s="16" t="s">
        <v>34</v>
      </c>
      <c r="AX673" s="16" t="s">
        <v>72</v>
      </c>
      <c r="AY673" s="210" t="s">
        <v>154</v>
      </c>
    </row>
    <row r="674" s="13" customFormat="1">
      <c r="A674" s="13"/>
      <c r="B674" s="185"/>
      <c r="C674" s="13"/>
      <c r="D674" s="186" t="s">
        <v>166</v>
      </c>
      <c r="E674" s="187" t="s">
        <v>3</v>
      </c>
      <c r="F674" s="188" t="s">
        <v>195</v>
      </c>
      <c r="G674" s="13"/>
      <c r="H674" s="187" t="s">
        <v>3</v>
      </c>
      <c r="I674" s="189"/>
      <c r="J674" s="13"/>
      <c r="K674" s="13"/>
      <c r="L674" s="185"/>
      <c r="M674" s="190"/>
      <c r="N674" s="191"/>
      <c r="O674" s="191"/>
      <c r="P674" s="191"/>
      <c r="Q674" s="191"/>
      <c r="R674" s="191"/>
      <c r="S674" s="191"/>
      <c r="T674" s="19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87" t="s">
        <v>166</v>
      </c>
      <c r="AU674" s="187" t="s">
        <v>82</v>
      </c>
      <c r="AV674" s="13" t="s">
        <v>80</v>
      </c>
      <c r="AW674" s="13" t="s">
        <v>34</v>
      </c>
      <c r="AX674" s="13" t="s">
        <v>72</v>
      </c>
      <c r="AY674" s="187" t="s">
        <v>154</v>
      </c>
    </row>
    <row r="675" s="14" customFormat="1">
      <c r="A675" s="14"/>
      <c r="B675" s="193"/>
      <c r="C675" s="14"/>
      <c r="D675" s="186" t="s">
        <v>166</v>
      </c>
      <c r="E675" s="194" t="s">
        <v>3</v>
      </c>
      <c r="F675" s="195" t="s">
        <v>3227</v>
      </c>
      <c r="G675" s="14"/>
      <c r="H675" s="196">
        <v>2.7000000000000002</v>
      </c>
      <c r="I675" s="197"/>
      <c r="J675" s="14"/>
      <c r="K675" s="14"/>
      <c r="L675" s="193"/>
      <c r="M675" s="198"/>
      <c r="N675" s="199"/>
      <c r="O675" s="199"/>
      <c r="P675" s="199"/>
      <c r="Q675" s="199"/>
      <c r="R675" s="199"/>
      <c r="S675" s="199"/>
      <c r="T675" s="20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94" t="s">
        <v>166</v>
      </c>
      <c r="AU675" s="194" t="s">
        <v>82</v>
      </c>
      <c r="AV675" s="14" t="s">
        <v>82</v>
      </c>
      <c r="AW675" s="14" t="s">
        <v>34</v>
      </c>
      <c r="AX675" s="14" t="s">
        <v>72</v>
      </c>
      <c r="AY675" s="194" t="s">
        <v>154</v>
      </c>
    </row>
    <row r="676" s="13" customFormat="1">
      <c r="A676" s="13"/>
      <c r="B676" s="185"/>
      <c r="C676" s="13"/>
      <c r="D676" s="186" t="s">
        <v>166</v>
      </c>
      <c r="E676" s="187" t="s">
        <v>3</v>
      </c>
      <c r="F676" s="188" t="s">
        <v>222</v>
      </c>
      <c r="G676" s="13"/>
      <c r="H676" s="187" t="s">
        <v>3</v>
      </c>
      <c r="I676" s="189"/>
      <c r="J676" s="13"/>
      <c r="K676" s="13"/>
      <c r="L676" s="185"/>
      <c r="M676" s="190"/>
      <c r="N676" s="191"/>
      <c r="O676" s="191"/>
      <c r="P676" s="191"/>
      <c r="Q676" s="191"/>
      <c r="R676" s="191"/>
      <c r="S676" s="191"/>
      <c r="T676" s="19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87" t="s">
        <v>166</v>
      </c>
      <c r="AU676" s="187" t="s">
        <v>82</v>
      </c>
      <c r="AV676" s="13" t="s">
        <v>80</v>
      </c>
      <c r="AW676" s="13" t="s">
        <v>34</v>
      </c>
      <c r="AX676" s="13" t="s">
        <v>72</v>
      </c>
      <c r="AY676" s="187" t="s">
        <v>154</v>
      </c>
    </row>
    <row r="677" s="14" customFormat="1">
      <c r="A677" s="14"/>
      <c r="B677" s="193"/>
      <c r="C677" s="14"/>
      <c r="D677" s="186" t="s">
        <v>166</v>
      </c>
      <c r="E677" s="194" t="s">
        <v>3</v>
      </c>
      <c r="F677" s="195" t="s">
        <v>3229</v>
      </c>
      <c r="G677" s="14"/>
      <c r="H677" s="196">
        <v>3.5</v>
      </c>
      <c r="I677" s="197"/>
      <c r="J677" s="14"/>
      <c r="K677" s="14"/>
      <c r="L677" s="193"/>
      <c r="M677" s="198"/>
      <c r="N677" s="199"/>
      <c r="O677" s="199"/>
      <c r="P677" s="199"/>
      <c r="Q677" s="199"/>
      <c r="R677" s="199"/>
      <c r="S677" s="199"/>
      <c r="T677" s="20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194" t="s">
        <v>166</v>
      </c>
      <c r="AU677" s="194" t="s">
        <v>82</v>
      </c>
      <c r="AV677" s="14" t="s">
        <v>82</v>
      </c>
      <c r="AW677" s="14" t="s">
        <v>34</v>
      </c>
      <c r="AX677" s="14" t="s">
        <v>72</v>
      </c>
      <c r="AY677" s="194" t="s">
        <v>154</v>
      </c>
    </row>
    <row r="678" s="13" customFormat="1">
      <c r="A678" s="13"/>
      <c r="B678" s="185"/>
      <c r="C678" s="13"/>
      <c r="D678" s="186" t="s">
        <v>166</v>
      </c>
      <c r="E678" s="187" t="s">
        <v>3</v>
      </c>
      <c r="F678" s="188" t="s">
        <v>494</v>
      </c>
      <c r="G678" s="13"/>
      <c r="H678" s="187" t="s">
        <v>3</v>
      </c>
      <c r="I678" s="189"/>
      <c r="J678" s="13"/>
      <c r="K678" s="13"/>
      <c r="L678" s="185"/>
      <c r="M678" s="190"/>
      <c r="N678" s="191"/>
      <c r="O678" s="191"/>
      <c r="P678" s="191"/>
      <c r="Q678" s="191"/>
      <c r="R678" s="191"/>
      <c r="S678" s="191"/>
      <c r="T678" s="19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87" t="s">
        <v>166</v>
      </c>
      <c r="AU678" s="187" t="s">
        <v>82</v>
      </c>
      <c r="AV678" s="13" t="s">
        <v>80</v>
      </c>
      <c r="AW678" s="13" t="s">
        <v>34</v>
      </c>
      <c r="AX678" s="13" t="s">
        <v>72</v>
      </c>
      <c r="AY678" s="187" t="s">
        <v>154</v>
      </c>
    </row>
    <row r="679" s="14" customFormat="1">
      <c r="A679" s="14"/>
      <c r="B679" s="193"/>
      <c r="C679" s="14"/>
      <c r="D679" s="186" t="s">
        <v>166</v>
      </c>
      <c r="E679" s="194" t="s">
        <v>3</v>
      </c>
      <c r="F679" s="195" t="s">
        <v>592</v>
      </c>
      <c r="G679" s="14"/>
      <c r="H679" s="196">
        <v>3.6000000000000001</v>
      </c>
      <c r="I679" s="197"/>
      <c r="J679" s="14"/>
      <c r="K679" s="14"/>
      <c r="L679" s="193"/>
      <c r="M679" s="198"/>
      <c r="N679" s="199"/>
      <c r="O679" s="199"/>
      <c r="P679" s="199"/>
      <c r="Q679" s="199"/>
      <c r="R679" s="199"/>
      <c r="S679" s="199"/>
      <c r="T679" s="20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194" t="s">
        <v>166</v>
      </c>
      <c r="AU679" s="194" t="s">
        <v>82</v>
      </c>
      <c r="AV679" s="14" t="s">
        <v>82</v>
      </c>
      <c r="AW679" s="14" t="s">
        <v>34</v>
      </c>
      <c r="AX679" s="14" t="s">
        <v>72</v>
      </c>
      <c r="AY679" s="194" t="s">
        <v>154</v>
      </c>
    </row>
    <row r="680" s="16" customFormat="1">
      <c r="A680" s="16"/>
      <c r="B680" s="209"/>
      <c r="C680" s="16"/>
      <c r="D680" s="186" t="s">
        <v>166</v>
      </c>
      <c r="E680" s="210" t="s">
        <v>3</v>
      </c>
      <c r="F680" s="211" t="s">
        <v>234</v>
      </c>
      <c r="G680" s="16"/>
      <c r="H680" s="212">
        <v>9.8000000000000007</v>
      </c>
      <c r="I680" s="213"/>
      <c r="J680" s="16"/>
      <c r="K680" s="16"/>
      <c r="L680" s="209"/>
      <c r="M680" s="214"/>
      <c r="N680" s="215"/>
      <c r="O680" s="215"/>
      <c r="P680" s="215"/>
      <c r="Q680" s="215"/>
      <c r="R680" s="215"/>
      <c r="S680" s="215"/>
      <c r="T680" s="2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10" t="s">
        <v>166</v>
      </c>
      <c r="AU680" s="210" t="s">
        <v>82</v>
      </c>
      <c r="AV680" s="16" t="s">
        <v>183</v>
      </c>
      <c r="AW680" s="16" t="s">
        <v>34</v>
      </c>
      <c r="AX680" s="16" t="s">
        <v>72</v>
      </c>
      <c r="AY680" s="210" t="s">
        <v>154</v>
      </c>
    </row>
    <row r="681" s="13" customFormat="1">
      <c r="A681" s="13"/>
      <c r="B681" s="185"/>
      <c r="C681" s="13"/>
      <c r="D681" s="186" t="s">
        <v>166</v>
      </c>
      <c r="E681" s="187" t="s">
        <v>3</v>
      </c>
      <c r="F681" s="188" t="s">
        <v>222</v>
      </c>
      <c r="G681" s="13"/>
      <c r="H681" s="187" t="s">
        <v>3</v>
      </c>
      <c r="I681" s="189"/>
      <c r="J681" s="13"/>
      <c r="K681" s="13"/>
      <c r="L681" s="185"/>
      <c r="M681" s="190"/>
      <c r="N681" s="191"/>
      <c r="O681" s="191"/>
      <c r="P681" s="191"/>
      <c r="Q681" s="191"/>
      <c r="R681" s="191"/>
      <c r="S681" s="191"/>
      <c r="T681" s="19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87" t="s">
        <v>166</v>
      </c>
      <c r="AU681" s="187" t="s">
        <v>82</v>
      </c>
      <c r="AV681" s="13" t="s">
        <v>80</v>
      </c>
      <c r="AW681" s="13" t="s">
        <v>34</v>
      </c>
      <c r="AX681" s="13" t="s">
        <v>72</v>
      </c>
      <c r="AY681" s="187" t="s">
        <v>154</v>
      </c>
    </row>
    <row r="682" s="14" customFormat="1">
      <c r="A682" s="14"/>
      <c r="B682" s="193"/>
      <c r="C682" s="14"/>
      <c r="D682" s="186" t="s">
        <v>166</v>
      </c>
      <c r="E682" s="194" t="s">
        <v>3</v>
      </c>
      <c r="F682" s="195" t="s">
        <v>3228</v>
      </c>
      <c r="G682" s="14"/>
      <c r="H682" s="196">
        <v>1.8999999999999999</v>
      </c>
      <c r="I682" s="197"/>
      <c r="J682" s="14"/>
      <c r="K682" s="14"/>
      <c r="L682" s="193"/>
      <c r="M682" s="198"/>
      <c r="N682" s="199"/>
      <c r="O682" s="199"/>
      <c r="P682" s="199"/>
      <c r="Q682" s="199"/>
      <c r="R682" s="199"/>
      <c r="S682" s="199"/>
      <c r="T682" s="20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194" t="s">
        <v>166</v>
      </c>
      <c r="AU682" s="194" t="s">
        <v>82</v>
      </c>
      <c r="AV682" s="14" t="s">
        <v>82</v>
      </c>
      <c r="AW682" s="14" t="s">
        <v>34</v>
      </c>
      <c r="AX682" s="14" t="s">
        <v>72</v>
      </c>
      <c r="AY682" s="194" t="s">
        <v>154</v>
      </c>
    </row>
    <row r="683" s="14" customFormat="1">
      <c r="A683" s="14"/>
      <c r="B683" s="193"/>
      <c r="C683" s="14"/>
      <c r="D683" s="186" t="s">
        <v>166</v>
      </c>
      <c r="E683" s="194" t="s">
        <v>3</v>
      </c>
      <c r="F683" s="195" t="s">
        <v>1790</v>
      </c>
      <c r="G683" s="14"/>
      <c r="H683" s="196">
        <v>3</v>
      </c>
      <c r="I683" s="197"/>
      <c r="J683" s="14"/>
      <c r="K683" s="14"/>
      <c r="L683" s="193"/>
      <c r="M683" s="198"/>
      <c r="N683" s="199"/>
      <c r="O683" s="199"/>
      <c r="P683" s="199"/>
      <c r="Q683" s="199"/>
      <c r="R683" s="199"/>
      <c r="S683" s="199"/>
      <c r="T683" s="20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94" t="s">
        <v>166</v>
      </c>
      <c r="AU683" s="194" t="s">
        <v>82</v>
      </c>
      <c r="AV683" s="14" t="s">
        <v>82</v>
      </c>
      <c r="AW683" s="14" t="s">
        <v>34</v>
      </c>
      <c r="AX683" s="14" t="s">
        <v>72</v>
      </c>
      <c r="AY683" s="194" t="s">
        <v>154</v>
      </c>
    </row>
    <row r="684" s="15" customFormat="1">
      <c r="A684" s="15"/>
      <c r="B684" s="201"/>
      <c r="C684" s="15"/>
      <c r="D684" s="186" t="s">
        <v>166</v>
      </c>
      <c r="E684" s="202" t="s">
        <v>3</v>
      </c>
      <c r="F684" s="203" t="s">
        <v>171</v>
      </c>
      <c r="G684" s="15"/>
      <c r="H684" s="204">
        <v>20.25</v>
      </c>
      <c r="I684" s="205"/>
      <c r="J684" s="15"/>
      <c r="K684" s="15"/>
      <c r="L684" s="201"/>
      <c r="M684" s="206"/>
      <c r="N684" s="207"/>
      <c r="O684" s="207"/>
      <c r="P684" s="207"/>
      <c r="Q684" s="207"/>
      <c r="R684" s="207"/>
      <c r="S684" s="207"/>
      <c r="T684" s="20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02" t="s">
        <v>166</v>
      </c>
      <c r="AU684" s="202" t="s">
        <v>82</v>
      </c>
      <c r="AV684" s="15" t="s">
        <v>162</v>
      </c>
      <c r="AW684" s="15" t="s">
        <v>34</v>
      </c>
      <c r="AX684" s="15" t="s">
        <v>80</v>
      </c>
      <c r="AY684" s="202" t="s">
        <v>154</v>
      </c>
    </row>
    <row r="685" s="2" customFormat="1" ht="24.15" customHeight="1">
      <c r="A685" s="40"/>
      <c r="B685" s="166"/>
      <c r="C685" s="222" t="s">
        <v>1251</v>
      </c>
      <c r="D685" s="222" t="s">
        <v>817</v>
      </c>
      <c r="E685" s="223" t="s">
        <v>3533</v>
      </c>
      <c r="F685" s="224" t="s">
        <v>3534</v>
      </c>
      <c r="G685" s="225" t="s">
        <v>160</v>
      </c>
      <c r="H685" s="226">
        <v>22.274999999999999</v>
      </c>
      <c r="I685" s="227"/>
      <c r="J685" s="228">
        <f>ROUND(I685*H685,2)</f>
        <v>0</v>
      </c>
      <c r="K685" s="224" t="s">
        <v>161</v>
      </c>
      <c r="L685" s="229"/>
      <c r="M685" s="230" t="s">
        <v>3</v>
      </c>
      <c r="N685" s="231" t="s">
        <v>43</v>
      </c>
      <c r="O685" s="74"/>
      <c r="P685" s="176">
        <f>O685*H685</f>
        <v>0</v>
      </c>
      <c r="Q685" s="176">
        <v>0.00010000000000000001</v>
      </c>
      <c r="R685" s="176">
        <f>Q685*H685</f>
        <v>0.0022274999999999999</v>
      </c>
      <c r="S685" s="176">
        <v>0</v>
      </c>
      <c r="T685" s="177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178" t="s">
        <v>495</v>
      </c>
      <c r="AT685" s="178" t="s">
        <v>817</v>
      </c>
      <c r="AU685" s="178" t="s">
        <v>82</v>
      </c>
      <c r="AY685" s="21" t="s">
        <v>154</v>
      </c>
      <c r="BE685" s="179">
        <f>IF(N685="základní",J685,0)</f>
        <v>0</v>
      </c>
      <c r="BF685" s="179">
        <f>IF(N685="snížená",J685,0)</f>
        <v>0</v>
      </c>
      <c r="BG685" s="179">
        <f>IF(N685="zákl. přenesená",J685,0)</f>
        <v>0</v>
      </c>
      <c r="BH685" s="179">
        <f>IF(N685="sníž. přenesená",J685,0)</f>
        <v>0</v>
      </c>
      <c r="BI685" s="179">
        <f>IF(N685="nulová",J685,0)</f>
        <v>0</v>
      </c>
      <c r="BJ685" s="21" t="s">
        <v>80</v>
      </c>
      <c r="BK685" s="179">
        <f>ROUND(I685*H685,2)</f>
        <v>0</v>
      </c>
      <c r="BL685" s="21" t="s">
        <v>322</v>
      </c>
      <c r="BM685" s="178" t="s">
        <v>3535</v>
      </c>
    </row>
    <row r="686" s="14" customFormat="1">
      <c r="A686" s="14"/>
      <c r="B686" s="193"/>
      <c r="C686" s="14"/>
      <c r="D686" s="186" t="s">
        <v>166</v>
      </c>
      <c r="E686" s="14"/>
      <c r="F686" s="195" t="s">
        <v>3536</v>
      </c>
      <c r="G686" s="14"/>
      <c r="H686" s="196">
        <v>22.274999999999999</v>
      </c>
      <c r="I686" s="197"/>
      <c r="J686" s="14"/>
      <c r="K686" s="14"/>
      <c r="L686" s="193"/>
      <c r="M686" s="198"/>
      <c r="N686" s="199"/>
      <c r="O686" s="199"/>
      <c r="P686" s="199"/>
      <c r="Q686" s="199"/>
      <c r="R686" s="199"/>
      <c r="S686" s="199"/>
      <c r="T686" s="20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4" t="s">
        <v>166</v>
      </c>
      <c r="AU686" s="194" t="s">
        <v>82</v>
      </c>
      <c r="AV686" s="14" t="s">
        <v>82</v>
      </c>
      <c r="AW686" s="14" t="s">
        <v>4</v>
      </c>
      <c r="AX686" s="14" t="s">
        <v>80</v>
      </c>
      <c r="AY686" s="194" t="s">
        <v>154</v>
      </c>
    </row>
    <row r="687" s="2" customFormat="1" ht="33" customHeight="1">
      <c r="A687" s="40"/>
      <c r="B687" s="166"/>
      <c r="C687" s="167" t="s">
        <v>1269</v>
      </c>
      <c r="D687" s="167" t="s">
        <v>157</v>
      </c>
      <c r="E687" s="168" t="s">
        <v>3537</v>
      </c>
      <c r="F687" s="169" t="s">
        <v>3538</v>
      </c>
      <c r="G687" s="170" t="s">
        <v>160</v>
      </c>
      <c r="H687" s="171">
        <v>90.909999999999997</v>
      </c>
      <c r="I687" s="172"/>
      <c r="J687" s="173">
        <f>ROUND(I687*H687,2)</f>
        <v>0</v>
      </c>
      <c r="K687" s="169" t="s">
        <v>161</v>
      </c>
      <c r="L687" s="41"/>
      <c r="M687" s="174" t="s">
        <v>3</v>
      </c>
      <c r="N687" s="175" t="s">
        <v>43</v>
      </c>
      <c r="O687" s="74"/>
      <c r="P687" s="176">
        <f>O687*H687</f>
        <v>0</v>
      </c>
      <c r="Q687" s="176">
        <v>3.0000000000000001E-05</v>
      </c>
      <c r="R687" s="176">
        <f>Q687*H687</f>
        <v>0.0027272999999999998</v>
      </c>
      <c r="S687" s="176">
        <v>0</v>
      </c>
      <c r="T687" s="177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178" t="s">
        <v>322</v>
      </c>
      <c r="AT687" s="178" t="s">
        <v>157</v>
      </c>
      <c r="AU687" s="178" t="s">
        <v>82</v>
      </c>
      <c r="AY687" s="21" t="s">
        <v>154</v>
      </c>
      <c r="BE687" s="179">
        <f>IF(N687="základní",J687,0)</f>
        <v>0</v>
      </c>
      <c r="BF687" s="179">
        <f>IF(N687="snížená",J687,0)</f>
        <v>0</v>
      </c>
      <c r="BG687" s="179">
        <f>IF(N687="zákl. přenesená",J687,0)</f>
        <v>0</v>
      </c>
      <c r="BH687" s="179">
        <f>IF(N687="sníž. přenesená",J687,0)</f>
        <v>0</v>
      </c>
      <c r="BI687" s="179">
        <f>IF(N687="nulová",J687,0)</f>
        <v>0</v>
      </c>
      <c r="BJ687" s="21" t="s">
        <v>80</v>
      </c>
      <c r="BK687" s="179">
        <f>ROUND(I687*H687,2)</f>
        <v>0</v>
      </c>
      <c r="BL687" s="21" t="s">
        <v>322</v>
      </c>
      <c r="BM687" s="178" t="s">
        <v>3539</v>
      </c>
    </row>
    <row r="688" s="2" customFormat="1">
      <c r="A688" s="40"/>
      <c r="B688" s="41"/>
      <c r="C688" s="40"/>
      <c r="D688" s="180" t="s">
        <v>164</v>
      </c>
      <c r="E688" s="40"/>
      <c r="F688" s="181" t="s">
        <v>3540</v>
      </c>
      <c r="G688" s="40"/>
      <c r="H688" s="40"/>
      <c r="I688" s="182"/>
      <c r="J688" s="40"/>
      <c r="K688" s="40"/>
      <c r="L688" s="41"/>
      <c r="M688" s="183"/>
      <c r="N688" s="184"/>
      <c r="O688" s="74"/>
      <c r="P688" s="74"/>
      <c r="Q688" s="74"/>
      <c r="R688" s="74"/>
      <c r="S688" s="74"/>
      <c r="T688" s="75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21" t="s">
        <v>164</v>
      </c>
      <c r="AU688" s="21" t="s">
        <v>82</v>
      </c>
    </row>
    <row r="689" s="13" customFormat="1">
      <c r="A689" s="13"/>
      <c r="B689" s="185"/>
      <c r="C689" s="13"/>
      <c r="D689" s="186" t="s">
        <v>166</v>
      </c>
      <c r="E689" s="187" t="s">
        <v>3</v>
      </c>
      <c r="F689" s="188" t="s">
        <v>195</v>
      </c>
      <c r="G689" s="13"/>
      <c r="H689" s="187" t="s">
        <v>3</v>
      </c>
      <c r="I689" s="189"/>
      <c r="J689" s="13"/>
      <c r="K689" s="13"/>
      <c r="L689" s="185"/>
      <c r="M689" s="190"/>
      <c r="N689" s="191"/>
      <c r="O689" s="191"/>
      <c r="P689" s="191"/>
      <c r="Q689" s="191"/>
      <c r="R689" s="191"/>
      <c r="S689" s="191"/>
      <c r="T689" s="19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87" t="s">
        <v>166</v>
      </c>
      <c r="AU689" s="187" t="s">
        <v>82</v>
      </c>
      <c r="AV689" s="13" t="s">
        <v>80</v>
      </c>
      <c r="AW689" s="13" t="s">
        <v>34</v>
      </c>
      <c r="AX689" s="13" t="s">
        <v>72</v>
      </c>
      <c r="AY689" s="187" t="s">
        <v>154</v>
      </c>
    </row>
    <row r="690" s="14" customFormat="1">
      <c r="A690" s="14"/>
      <c r="B690" s="193"/>
      <c r="C690" s="14"/>
      <c r="D690" s="186" t="s">
        <v>166</v>
      </c>
      <c r="E690" s="194" t="s">
        <v>3</v>
      </c>
      <c r="F690" s="195" t="s">
        <v>1274</v>
      </c>
      <c r="G690" s="14"/>
      <c r="H690" s="196">
        <v>5.5999999999999996</v>
      </c>
      <c r="I690" s="197"/>
      <c r="J690" s="14"/>
      <c r="K690" s="14"/>
      <c r="L690" s="193"/>
      <c r="M690" s="198"/>
      <c r="N690" s="199"/>
      <c r="O690" s="199"/>
      <c r="P690" s="199"/>
      <c r="Q690" s="199"/>
      <c r="R690" s="199"/>
      <c r="S690" s="199"/>
      <c r="T690" s="20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4" t="s">
        <v>166</v>
      </c>
      <c r="AU690" s="194" t="s">
        <v>82</v>
      </c>
      <c r="AV690" s="14" t="s">
        <v>82</v>
      </c>
      <c r="AW690" s="14" t="s">
        <v>34</v>
      </c>
      <c r="AX690" s="14" t="s">
        <v>72</v>
      </c>
      <c r="AY690" s="194" t="s">
        <v>154</v>
      </c>
    </row>
    <row r="691" s="14" customFormat="1">
      <c r="A691" s="14"/>
      <c r="B691" s="193"/>
      <c r="C691" s="14"/>
      <c r="D691" s="186" t="s">
        <v>166</v>
      </c>
      <c r="E691" s="194" t="s">
        <v>3</v>
      </c>
      <c r="F691" s="195" t="s">
        <v>1275</v>
      </c>
      <c r="G691" s="14"/>
      <c r="H691" s="196">
        <v>3.1000000000000001</v>
      </c>
      <c r="I691" s="197"/>
      <c r="J691" s="14"/>
      <c r="K691" s="14"/>
      <c r="L691" s="193"/>
      <c r="M691" s="198"/>
      <c r="N691" s="199"/>
      <c r="O691" s="199"/>
      <c r="P691" s="199"/>
      <c r="Q691" s="199"/>
      <c r="R691" s="199"/>
      <c r="S691" s="199"/>
      <c r="T691" s="20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4" t="s">
        <v>166</v>
      </c>
      <c r="AU691" s="194" t="s">
        <v>82</v>
      </c>
      <c r="AV691" s="14" t="s">
        <v>82</v>
      </c>
      <c r="AW691" s="14" t="s">
        <v>34</v>
      </c>
      <c r="AX691" s="14" t="s">
        <v>72</v>
      </c>
      <c r="AY691" s="194" t="s">
        <v>154</v>
      </c>
    </row>
    <row r="692" s="14" customFormat="1">
      <c r="A692" s="14"/>
      <c r="B692" s="193"/>
      <c r="C692" s="14"/>
      <c r="D692" s="186" t="s">
        <v>166</v>
      </c>
      <c r="E692" s="194" t="s">
        <v>3</v>
      </c>
      <c r="F692" s="195" t="s">
        <v>1276</v>
      </c>
      <c r="G692" s="14"/>
      <c r="H692" s="196">
        <v>2.3500000000000001</v>
      </c>
      <c r="I692" s="197"/>
      <c r="J692" s="14"/>
      <c r="K692" s="14"/>
      <c r="L692" s="193"/>
      <c r="M692" s="198"/>
      <c r="N692" s="199"/>
      <c r="O692" s="199"/>
      <c r="P692" s="199"/>
      <c r="Q692" s="199"/>
      <c r="R692" s="199"/>
      <c r="S692" s="199"/>
      <c r="T692" s="20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94" t="s">
        <v>166</v>
      </c>
      <c r="AU692" s="194" t="s">
        <v>82</v>
      </c>
      <c r="AV692" s="14" t="s">
        <v>82</v>
      </c>
      <c r="AW692" s="14" t="s">
        <v>34</v>
      </c>
      <c r="AX692" s="14" t="s">
        <v>72</v>
      </c>
      <c r="AY692" s="194" t="s">
        <v>154</v>
      </c>
    </row>
    <row r="693" s="13" customFormat="1">
      <c r="A693" s="13"/>
      <c r="B693" s="185"/>
      <c r="C693" s="13"/>
      <c r="D693" s="186" t="s">
        <v>166</v>
      </c>
      <c r="E693" s="187" t="s">
        <v>3</v>
      </c>
      <c r="F693" s="188" t="s">
        <v>494</v>
      </c>
      <c r="G693" s="13"/>
      <c r="H693" s="187" t="s">
        <v>3</v>
      </c>
      <c r="I693" s="189"/>
      <c r="J693" s="13"/>
      <c r="K693" s="13"/>
      <c r="L693" s="185"/>
      <c r="M693" s="190"/>
      <c r="N693" s="191"/>
      <c r="O693" s="191"/>
      <c r="P693" s="191"/>
      <c r="Q693" s="191"/>
      <c r="R693" s="191"/>
      <c r="S693" s="191"/>
      <c r="T693" s="19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7" t="s">
        <v>166</v>
      </c>
      <c r="AU693" s="187" t="s">
        <v>82</v>
      </c>
      <c r="AV693" s="13" t="s">
        <v>80</v>
      </c>
      <c r="AW693" s="13" t="s">
        <v>34</v>
      </c>
      <c r="AX693" s="13" t="s">
        <v>72</v>
      </c>
      <c r="AY693" s="187" t="s">
        <v>154</v>
      </c>
    </row>
    <row r="694" s="14" customFormat="1">
      <c r="A694" s="14"/>
      <c r="B694" s="193"/>
      <c r="C694" s="14"/>
      <c r="D694" s="186" t="s">
        <v>166</v>
      </c>
      <c r="E694" s="194" t="s">
        <v>3</v>
      </c>
      <c r="F694" s="195" t="s">
        <v>1277</v>
      </c>
      <c r="G694" s="14"/>
      <c r="H694" s="196">
        <v>5.7800000000000002</v>
      </c>
      <c r="I694" s="197"/>
      <c r="J694" s="14"/>
      <c r="K694" s="14"/>
      <c r="L694" s="193"/>
      <c r="M694" s="198"/>
      <c r="N694" s="199"/>
      <c r="O694" s="199"/>
      <c r="P694" s="199"/>
      <c r="Q694" s="199"/>
      <c r="R694" s="199"/>
      <c r="S694" s="199"/>
      <c r="T694" s="20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4" t="s">
        <v>166</v>
      </c>
      <c r="AU694" s="194" t="s">
        <v>82</v>
      </c>
      <c r="AV694" s="14" t="s">
        <v>82</v>
      </c>
      <c r="AW694" s="14" t="s">
        <v>34</v>
      </c>
      <c r="AX694" s="14" t="s">
        <v>72</v>
      </c>
      <c r="AY694" s="194" t="s">
        <v>154</v>
      </c>
    </row>
    <row r="695" s="13" customFormat="1">
      <c r="A695" s="13"/>
      <c r="B695" s="185"/>
      <c r="C695" s="13"/>
      <c r="D695" s="186" t="s">
        <v>166</v>
      </c>
      <c r="E695" s="187" t="s">
        <v>3</v>
      </c>
      <c r="F695" s="188" t="s">
        <v>195</v>
      </c>
      <c r="G695" s="13"/>
      <c r="H695" s="187" t="s">
        <v>3</v>
      </c>
      <c r="I695" s="189"/>
      <c r="J695" s="13"/>
      <c r="K695" s="13"/>
      <c r="L695" s="185"/>
      <c r="M695" s="190"/>
      <c r="N695" s="191"/>
      <c r="O695" s="191"/>
      <c r="P695" s="191"/>
      <c r="Q695" s="191"/>
      <c r="R695" s="191"/>
      <c r="S695" s="191"/>
      <c r="T695" s="19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87" t="s">
        <v>166</v>
      </c>
      <c r="AU695" s="187" t="s">
        <v>82</v>
      </c>
      <c r="AV695" s="13" t="s">
        <v>80</v>
      </c>
      <c r="AW695" s="13" t="s">
        <v>34</v>
      </c>
      <c r="AX695" s="13" t="s">
        <v>72</v>
      </c>
      <c r="AY695" s="187" t="s">
        <v>154</v>
      </c>
    </row>
    <row r="696" s="14" customFormat="1">
      <c r="A696" s="14"/>
      <c r="B696" s="193"/>
      <c r="C696" s="14"/>
      <c r="D696" s="186" t="s">
        <v>166</v>
      </c>
      <c r="E696" s="194" t="s">
        <v>3</v>
      </c>
      <c r="F696" s="195" t="s">
        <v>1278</v>
      </c>
      <c r="G696" s="14"/>
      <c r="H696" s="196">
        <v>11.699999999999999</v>
      </c>
      <c r="I696" s="197"/>
      <c r="J696" s="14"/>
      <c r="K696" s="14"/>
      <c r="L696" s="193"/>
      <c r="M696" s="198"/>
      <c r="N696" s="199"/>
      <c r="O696" s="199"/>
      <c r="P696" s="199"/>
      <c r="Q696" s="199"/>
      <c r="R696" s="199"/>
      <c r="S696" s="199"/>
      <c r="T696" s="20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4" t="s">
        <v>166</v>
      </c>
      <c r="AU696" s="194" t="s">
        <v>82</v>
      </c>
      <c r="AV696" s="14" t="s">
        <v>82</v>
      </c>
      <c r="AW696" s="14" t="s">
        <v>34</v>
      </c>
      <c r="AX696" s="14" t="s">
        <v>72</v>
      </c>
      <c r="AY696" s="194" t="s">
        <v>154</v>
      </c>
    </row>
    <row r="697" s="13" customFormat="1">
      <c r="A697" s="13"/>
      <c r="B697" s="185"/>
      <c r="C697" s="13"/>
      <c r="D697" s="186" t="s">
        <v>166</v>
      </c>
      <c r="E697" s="187" t="s">
        <v>3</v>
      </c>
      <c r="F697" s="188" t="s">
        <v>222</v>
      </c>
      <c r="G697" s="13"/>
      <c r="H697" s="187" t="s">
        <v>3</v>
      </c>
      <c r="I697" s="189"/>
      <c r="J697" s="13"/>
      <c r="K697" s="13"/>
      <c r="L697" s="185"/>
      <c r="M697" s="190"/>
      <c r="N697" s="191"/>
      <c r="O697" s="191"/>
      <c r="P697" s="191"/>
      <c r="Q697" s="191"/>
      <c r="R697" s="191"/>
      <c r="S697" s="191"/>
      <c r="T697" s="19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87" t="s">
        <v>166</v>
      </c>
      <c r="AU697" s="187" t="s">
        <v>82</v>
      </c>
      <c r="AV697" s="13" t="s">
        <v>80</v>
      </c>
      <c r="AW697" s="13" t="s">
        <v>34</v>
      </c>
      <c r="AX697" s="13" t="s">
        <v>72</v>
      </c>
      <c r="AY697" s="187" t="s">
        <v>154</v>
      </c>
    </row>
    <row r="698" s="14" customFormat="1">
      <c r="A698" s="14"/>
      <c r="B698" s="193"/>
      <c r="C698" s="14"/>
      <c r="D698" s="186" t="s">
        <v>166</v>
      </c>
      <c r="E698" s="194" t="s">
        <v>3</v>
      </c>
      <c r="F698" s="195" t="s">
        <v>1279</v>
      </c>
      <c r="G698" s="14"/>
      <c r="H698" s="196">
        <v>20.699999999999999</v>
      </c>
      <c r="I698" s="197"/>
      <c r="J698" s="14"/>
      <c r="K698" s="14"/>
      <c r="L698" s="193"/>
      <c r="M698" s="198"/>
      <c r="N698" s="199"/>
      <c r="O698" s="199"/>
      <c r="P698" s="199"/>
      <c r="Q698" s="199"/>
      <c r="R698" s="199"/>
      <c r="S698" s="199"/>
      <c r="T698" s="20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94" t="s">
        <v>166</v>
      </c>
      <c r="AU698" s="194" t="s">
        <v>82</v>
      </c>
      <c r="AV698" s="14" t="s">
        <v>82</v>
      </c>
      <c r="AW698" s="14" t="s">
        <v>34</v>
      </c>
      <c r="AX698" s="14" t="s">
        <v>72</v>
      </c>
      <c r="AY698" s="194" t="s">
        <v>154</v>
      </c>
    </row>
    <row r="699" s="13" customFormat="1">
      <c r="A699" s="13"/>
      <c r="B699" s="185"/>
      <c r="C699" s="13"/>
      <c r="D699" s="186" t="s">
        <v>166</v>
      </c>
      <c r="E699" s="187" t="s">
        <v>3</v>
      </c>
      <c r="F699" s="188" t="s">
        <v>494</v>
      </c>
      <c r="G699" s="13"/>
      <c r="H699" s="187" t="s">
        <v>3</v>
      </c>
      <c r="I699" s="189"/>
      <c r="J699" s="13"/>
      <c r="K699" s="13"/>
      <c r="L699" s="185"/>
      <c r="M699" s="190"/>
      <c r="N699" s="191"/>
      <c r="O699" s="191"/>
      <c r="P699" s="191"/>
      <c r="Q699" s="191"/>
      <c r="R699" s="191"/>
      <c r="S699" s="191"/>
      <c r="T699" s="19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87" t="s">
        <v>166</v>
      </c>
      <c r="AU699" s="187" t="s">
        <v>82</v>
      </c>
      <c r="AV699" s="13" t="s">
        <v>80</v>
      </c>
      <c r="AW699" s="13" t="s">
        <v>34</v>
      </c>
      <c r="AX699" s="13" t="s">
        <v>72</v>
      </c>
      <c r="AY699" s="187" t="s">
        <v>154</v>
      </c>
    </row>
    <row r="700" s="14" customFormat="1">
      <c r="A700" s="14"/>
      <c r="B700" s="193"/>
      <c r="C700" s="14"/>
      <c r="D700" s="186" t="s">
        <v>166</v>
      </c>
      <c r="E700" s="194" t="s">
        <v>3</v>
      </c>
      <c r="F700" s="195" t="s">
        <v>1280</v>
      </c>
      <c r="G700" s="14"/>
      <c r="H700" s="196">
        <v>10.800000000000001</v>
      </c>
      <c r="I700" s="197"/>
      <c r="J700" s="14"/>
      <c r="K700" s="14"/>
      <c r="L700" s="193"/>
      <c r="M700" s="198"/>
      <c r="N700" s="199"/>
      <c r="O700" s="199"/>
      <c r="P700" s="199"/>
      <c r="Q700" s="199"/>
      <c r="R700" s="199"/>
      <c r="S700" s="199"/>
      <c r="T700" s="20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194" t="s">
        <v>166</v>
      </c>
      <c r="AU700" s="194" t="s">
        <v>82</v>
      </c>
      <c r="AV700" s="14" t="s">
        <v>82</v>
      </c>
      <c r="AW700" s="14" t="s">
        <v>34</v>
      </c>
      <c r="AX700" s="14" t="s">
        <v>72</v>
      </c>
      <c r="AY700" s="194" t="s">
        <v>154</v>
      </c>
    </row>
    <row r="701" s="16" customFormat="1">
      <c r="A701" s="16"/>
      <c r="B701" s="209"/>
      <c r="C701" s="16"/>
      <c r="D701" s="186" t="s">
        <v>166</v>
      </c>
      <c r="E701" s="210" t="s">
        <v>3</v>
      </c>
      <c r="F701" s="211" t="s">
        <v>234</v>
      </c>
      <c r="G701" s="16"/>
      <c r="H701" s="212">
        <v>60.030000000000001</v>
      </c>
      <c r="I701" s="213"/>
      <c r="J701" s="16"/>
      <c r="K701" s="16"/>
      <c r="L701" s="209"/>
      <c r="M701" s="214"/>
      <c r="N701" s="215"/>
      <c r="O701" s="215"/>
      <c r="P701" s="215"/>
      <c r="Q701" s="215"/>
      <c r="R701" s="215"/>
      <c r="S701" s="215"/>
      <c r="T701" s="2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10" t="s">
        <v>166</v>
      </c>
      <c r="AU701" s="210" t="s">
        <v>82</v>
      </c>
      <c r="AV701" s="16" t="s">
        <v>183</v>
      </c>
      <c r="AW701" s="16" t="s">
        <v>34</v>
      </c>
      <c r="AX701" s="16" t="s">
        <v>72</v>
      </c>
      <c r="AY701" s="210" t="s">
        <v>154</v>
      </c>
    </row>
    <row r="702" s="13" customFormat="1">
      <c r="A702" s="13"/>
      <c r="B702" s="185"/>
      <c r="C702" s="13"/>
      <c r="D702" s="186" t="s">
        <v>166</v>
      </c>
      <c r="E702" s="187" t="s">
        <v>3</v>
      </c>
      <c r="F702" s="188" t="s">
        <v>222</v>
      </c>
      <c r="G702" s="13"/>
      <c r="H702" s="187" t="s">
        <v>3</v>
      </c>
      <c r="I702" s="189"/>
      <c r="J702" s="13"/>
      <c r="K702" s="13"/>
      <c r="L702" s="185"/>
      <c r="M702" s="190"/>
      <c r="N702" s="191"/>
      <c r="O702" s="191"/>
      <c r="P702" s="191"/>
      <c r="Q702" s="191"/>
      <c r="R702" s="191"/>
      <c r="S702" s="191"/>
      <c r="T702" s="19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7" t="s">
        <v>166</v>
      </c>
      <c r="AU702" s="187" t="s">
        <v>82</v>
      </c>
      <c r="AV702" s="13" t="s">
        <v>80</v>
      </c>
      <c r="AW702" s="13" t="s">
        <v>34</v>
      </c>
      <c r="AX702" s="13" t="s">
        <v>72</v>
      </c>
      <c r="AY702" s="187" t="s">
        <v>154</v>
      </c>
    </row>
    <row r="703" s="14" customFormat="1">
      <c r="A703" s="14"/>
      <c r="B703" s="193"/>
      <c r="C703" s="14"/>
      <c r="D703" s="186" t="s">
        <v>166</v>
      </c>
      <c r="E703" s="194" t="s">
        <v>3</v>
      </c>
      <c r="F703" s="195" t="s">
        <v>1281</v>
      </c>
      <c r="G703" s="14"/>
      <c r="H703" s="196">
        <v>8.0999999999999996</v>
      </c>
      <c r="I703" s="197"/>
      <c r="J703" s="14"/>
      <c r="K703" s="14"/>
      <c r="L703" s="193"/>
      <c r="M703" s="198"/>
      <c r="N703" s="199"/>
      <c r="O703" s="199"/>
      <c r="P703" s="199"/>
      <c r="Q703" s="199"/>
      <c r="R703" s="199"/>
      <c r="S703" s="199"/>
      <c r="T703" s="20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94" t="s">
        <v>166</v>
      </c>
      <c r="AU703" s="194" t="s">
        <v>82</v>
      </c>
      <c r="AV703" s="14" t="s">
        <v>82</v>
      </c>
      <c r="AW703" s="14" t="s">
        <v>34</v>
      </c>
      <c r="AX703" s="14" t="s">
        <v>72</v>
      </c>
      <c r="AY703" s="194" t="s">
        <v>154</v>
      </c>
    </row>
    <row r="704" s="14" customFormat="1">
      <c r="A704" s="14"/>
      <c r="B704" s="193"/>
      <c r="C704" s="14"/>
      <c r="D704" s="186" t="s">
        <v>166</v>
      </c>
      <c r="E704" s="194" t="s">
        <v>3</v>
      </c>
      <c r="F704" s="195" t="s">
        <v>1282</v>
      </c>
      <c r="G704" s="14"/>
      <c r="H704" s="196">
        <v>11.08</v>
      </c>
      <c r="I704" s="197"/>
      <c r="J704" s="14"/>
      <c r="K704" s="14"/>
      <c r="L704" s="193"/>
      <c r="M704" s="198"/>
      <c r="N704" s="199"/>
      <c r="O704" s="199"/>
      <c r="P704" s="199"/>
      <c r="Q704" s="199"/>
      <c r="R704" s="199"/>
      <c r="S704" s="199"/>
      <c r="T704" s="20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4" t="s">
        <v>166</v>
      </c>
      <c r="AU704" s="194" t="s">
        <v>82</v>
      </c>
      <c r="AV704" s="14" t="s">
        <v>82</v>
      </c>
      <c r="AW704" s="14" t="s">
        <v>34</v>
      </c>
      <c r="AX704" s="14" t="s">
        <v>72</v>
      </c>
      <c r="AY704" s="194" t="s">
        <v>154</v>
      </c>
    </row>
    <row r="705" s="13" customFormat="1">
      <c r="A705" s="13"/>
      <c r="B705" s="185"/>
      <c r="C705" s="13"/>
      <c r="D705" s="186" t="s">
        <v>166</v>
      </c>
      <c r="E705" s="187" t="s">
        <v>3</v>
      </c>
      <c r="F705" s="188" t="s">
        <v>1283</v>
      </c>
      <c r="G705" s="13"/>
      <c r="H705" s="187" t="s">
        <v>3</v>
      </c>
      <c r="I705" s="189"/>
      <c r="J705" s="13"/>
      <c r="K705" s="13"/>
      <c r="L705" s="185"/>
      <c r="M705" s="190"/>
      <c r="N705" s="191"/>
      <c r="O705" s="191"/>
      <c r="P705" s="191"/>
      <c r="Q705" s="191"/>
      <c r="R705" s="191"/>
      <c r="S705" s="191"/>
      <c r="T705" s="19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87" t="s">
        <v>166</v>
      </c>
      <c r="AU705" s="187" t="s">
        <v>82</v>
      </c>
      <c r="AV705" s="13" t="s">
        <v>80</v>
      </c>
      <c r="AW705" s="13" t="s">
        <v>34</v>
      </c>
      <c r="AX705" s="13" t="s">
        <v>72</v>
      </c>
      <c r="AY705" s="187" t="s">
        <v>154</v>
      </c>
    </row>
    <row r="706" s="14" customFormat="1">
      <c r="A706" s="14"/>
      <c r="B706" s="193"/>
      <c r="C706" s="14"/>
      <c r="D706" s="186" t="s">
        <v>166</v>
      </c>
      <c r="E706" s="194" t="s">
        <v>3</v>
      </c>
      <c r="F706" s="195" t="s">
        <v>1284</v>
      </c>
      <c r="G706" s="14"/>
      <c r="H706" s="196">
        <v>6.7000000000000002</v>
      </c>
      <c r="I706" s="197"/>
      <c r="J706" s="14"/>
      <c r="K706" s="14"/>
      <c r="L706" s="193"/>
      <c r="M706" s="198"/>
      <c r="N706" s="199"/>
      <c r="O706" s="199"/>
      <c r="P706" s="199"/>
      <c r="Q706" s="199"/>
      <c r="R706" s="199"/>
      <c r="S706" s="199"/>
      <c r="T706" s="20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194" t="s">
        <v>166</v>
      </c>
      <c r="AU706" s="194" t="s">
        <v>82</v>
      </c>
      <c r="AV706" s="14" t="s">
        <v>82</v>
      </c>
      <c r="AW706" s="14" t="s">
        <v>34</v>
      </c>
      <c r="AX706" s="14" t="s">
        <v>72</v>
      </c>
      <c r="AY706" s="194" t="s">
        <v>154</v>
      </c>
    </row>
    <row r="707" s="14" customFormat="1">
      <c r="A707" s="14"/>
      <c r="B707" s="193"/>
      <c r="C707" s="14"/>
      <c r="D707" s="186" t="s">
        <v>166</v>
      </c>
      <c r="E707" s="194" t="s">
        <v>3</v>
      </c>
      <c r="F707" s="195" t="s">
        <v>1285</v>
      </c>
      <c r="G707" s="14"/>
      <c r="H707" s="196">
        <v>5</v>
      </c>
      <c r="I707" s="197"/>
      <c r="J707" s="14"/>
      <c r="K707" s="14"/>
      <c r="L707" s="193"/>
      <c r="M707" s="198"/>
      <c r="N707" s="199"/>
      <c r="O707" s="199"/>
      <c r="P707" s="199"/>
      <c r="Q707" s="199"/>
      <c r="R707" s="199"/>
      <c r="S707" s="199"/>
      <c r="T707" s="20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4" t="s">
        <v>166</v>
      </c>
      <c r="AU707" s="194" t="s">
        <v>82</v>
      </c>
      <c r="AV707" s="14" t="s">
        <v>82</v>
      </c>
      <c r="AW707" s="14" t="s">
        <v>34</v>
      </c>
      <c r="AX707" s="14" t="s">
        <v>72</v>
      </c>
      <c r="AY707" s="194" t="s">
        <v>154</v>
      </c>
    </row>
    <row r="708" s="15" customFormat="1">
      <c r="A708" s="15"/>
      <c r="B708" s="201"/>
      <c r="C708" s="15"/>
      <c r="D708" s="186" t="s">
        <v>166</v>
      </c>
      <c r="E708" s="202" t="s">
        <v>3</v>
      </c>
      <c r="F708" s="203" t="s">
        <v>171</v>
      </c>
      <c r="G708" s="15"/>
      <c r="H708" s="204">
        <v>90.909999999999997</v>
      </c>
      <c r="I708" s="205"/>
      <c r="J708" s="15"/>
      <c r="K708" s="15"/>
      <c r="L708" s="201"/>
      <c r="M708" s="206"/>
      <c r="N708" s="207"/>
      <c r="O708" s="207"/>
      <c r="P708" s="207"/>
      <c r="Q708" s="207"/>
      <c r="R708" s="207"/>
      <c r="S708" s="207"/>
      <c r="T708" s="208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02" t="s">
        <v>166</v>
      </c>
      <c r="AU708" s="202" t="s">
        <v>82</v>
      </c>
      <c r="AV708" s="15" t="s">
        <v>162</v>
      </c>
      <c r="AW708" s="15" t="s">
        <v>34</v>
      </c>
      <c r="AX708" s="15" t="s">
        <v>80</v>
      </c>
      <c r="AY708" s="202" t="s">
        <v>154</v>
      </c>
    </row>
    <row r="709" s="2" customFormat="1" ht="24.15" customHeight="1">
      <c r="A709" s="40"/>
      <c r="B709" s="166"/>
      <c r="C709" s="222" t="s">
        <v>1286</v>
      </c>
      <c r="D709" s="222" t="s">
        <v>817</v>
      </c>
      <c r="E709" s="223" t="s">
        <v>3541</v>
      </c>
      <c r="F709" s="224" t="s">
        <v>3542</v>
      </c>
      <c r="G709" s="225" t="s">
        <v>160</v>
      </c>
      <c r="H709" s="226">
        <v>100.00100000000001</v>
      </c>
      <c r="I709" s="227"/>
      <c r="J709" s="228">
        <f>ROUND(I709*H709,2)</f>
        <v>0</v>
      </c>
      <c r="K709" s="224" t="s">
        <v>161</v>
      </c>
      <c r="L709" s="229"/>
      <c r="M709" s="230" t="s">
        <v>3</v>
      </c>
      <c r="N709" s="231" t="s">
        <v>43</v>
      </c>
      <c r="O709" s="74"/>
      <c r="P709" s="176">
        <f>O709*H709</f>
        <v>0</v>
      </c>
      <c r="Q709" s="176">
        <v>4.0000000000000003E-05</v>
      </c>
      <c r="R709" s="176">
        <f>Q709*H709</f>
        <v>0.0040000400000000007</v>
      </c>
      <c r="S709" s="176">
        <v>0</v>
      </c>
      <c r="T709" s="177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178" t="s">
        <v>495</v>
      </c>
      <c r="AT709" s="178" t="s">
        <v>817</v>
      </c>
      <c r="AU709" s="178" t="s">
        <v>82</v>
      </c>
      <c r="AY709" s="21" t="s">
        <v>154</v>
      </c>
      <c r="BE709" s="179">
        <f>IF(N709="základní",J709,0)</f>
        <v>0</v>
      </c>
      <c r="BF709" s="179">
        <f>IF(N709="snížená",J709,0)</f>
        <v>0</v>
      </c>
      <c r="BG709" s="179">
        <f>IF(N709="zákl. přenesená",J709,0)</f>
        <v>0</v>
      </c>
      <c r="BH709" s="179">
        <f>IF(N709="sníž. přenesená",J709,0)</f>
        <v>0</v>
      </c>
      <c r="BI709" s="179">
        <f>IF(N709="nulová",J709,0)</f>
        <v>0</v>
      </c>
      <c r="BJ709" s="21" t="s">
        <v>80</v>
      </c>
      <c r="BK709" s="179">
        <f>ROUND(I709*H709,2)</f>
        <v>0</v>
      </c>
      <c r="BL709" s="21" t="s">
        <v>322</v>
      </c>
      <c r="BM709" s="178" t="s">
        <v>3543</v>
      </c>
    </row>
    <row r="710" s="14" customFormat="1">
      <c r="A710" s="14"/>
      <c r="B710" s="193"/>
      <c r="C710" s="14"/>
      <c r="D710" s="186" t="s">
        <v>166</v>
      </c>
      <c r="E710" s="14"/>
      <c r="F710" s="195" t="s">
        <v>3544</v>
      </c>
      <c r="G710" s="14"/>
      <c r="H710" s="196">
        <v>100.00100000000001</v>
      </c>
      <c r="I710" s="197"/>
      <c r="J710" s="14"/>
      <c r="K710" s="14"/>
      <c r="L710" s="193"/>
      <c r="M710" s="198"/>
      <c r="N710" s="199"/>
      <c r="O710" s="199"/>
      <c r="P710" s="199"/>
      <c r="Q710" s="199"/>
      <c r="R710" s="199"/>
      <c r="S710" s="199"/>
      <c r="T710" s="20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194" t="s">
        <v>166</v>
      </c>
      <c r="AU710" s="194" t="s">
        <v>82</v>
      </c>
      <c r="AV710" s="14" t="s">
        <v>82</v>
      </c>
      <c r="AW710" s="14" t="s">
        <v>4</v>
      </c>
      <c r="AX710" s="14" t="s">
        <v>80</v>
      </c>
      <c r="AY710" s="194" t="s">
        <v>154</v>
      </c>
    </row>
    <row r="711" s="2" customFormat="1" ht="24.15" customHeight="1">
      <c r="A711" s="40"/>
      <c r="B711" s="166"/>
      <c r="C711" s="167" t="s">
        <v>1294</v>
      </c>
      <c r="D711" s="167" t="s">
        <v>157</v>
      </c>
      <c r="E711" s="168" t="s">
        <v>3545</v>
      </c>
      <c r="F711" s="169" t="s">
        <v>3546</v>
      </c>
      <c r="G711" s="170" t="s">
        <v>317</v>
      </c>
      <c r="H711" s="171">
        <v>1</v>
      </c>
      <c r="I711" s="172"/>
      <c r="J711" s="173">
        <f>ROUND(I711*H711,2)</f>
        <v>0</v>
      </c>
      <c r="K711" s="169" t="s">
        <v>161</v>
      </c>
      <c r="L711" s="41"/>
      <c r="M711" s="174" t="s">
        <v>3</v>
      </c>
      <c r="N711" s="175" t="s">
        <v>43</v>
      </c>
      <c r="O711" s="74"/>
      <c r="P711" s="176">
        <f>O711*H711</f>
        <v>0</v>
      </c>
      <c r="Q711" s="176">
        <v>0.00087000000000000001</v>
      </c>
      <c r="R711" s="176">
        <f>Q711*H711</f>
        <v>0.00087000000000000001</v>
      </c>
      <c r="S711" s="176">
        <v>0</v>
      </c>
      <c r="T711" s="177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178" t="s">
        <v>322</v>
      </c>
      <c r="AT711" s="178" t="s">
        <v>157</v>
      </c>
      <c r="AU711" s="178" t="s">
        <v>82</v>
      </c>
      <c r="AY711" s="21" t="s">
        <v>154</v>
      </c>
      <c r="BE711" s="179">
        <f>IF(N711="základní",J711,0)</f>
        <v>0</v>
      </c>
      <c r="BF711" s="179">
        <f>IF(N711="snížená",J711,0)</f>
        <v>0</v>
      </c>
      <c r="BG711" s="179">
        <f>IF(N711="zákl. přenesená",J711,0)</f>
        <v>0</v>
      </c>
      <c r="BH711" s="179">
        <f>IF(N711="sníž. přenesená",J711,0)</f>
        <v>0</v>
      </c>
      <c r="BI711" s="179">
        <f>IF(N711="nulová",J711,0)</f>
        <v>0</v>
      </c>
      <c r="BJ711" s="21" t="s">
        <v>80</v>
      </c>
      <c r="BK711" s="179">
        <f>ROUND(I711*H711,2)</f>
        <v>0</v>
      </c>
      <c r="BL711" s="21" t="s">
        <v>322</v>
      </c>
      <c r="BM711" s="178" t="s">
        <v>3547</v>
      </c>
    </row>
    <row r="712" s="2" customFormat="1">
      <c r="A712" s="40"/>
      <c r="B712" s="41"/>
      <c r="C712" s="40"/>
      <c r="D712" s="180" t="s">
        <v>164</v>
      </c>
      <c r="E712" s="40"/>
      <c r="F712" s="181" t="s">
        <v>3548</v>
      </c>
      <c r="G712" s="40"/>
      <c r="H712" s="40"/>
      <c r="I712" s="182"/>
      <c r="J712" s="40"/>
      <c r="K712" s="40"/>
      <c r="L712" s="41"/>
      <c r="M712" s="183"/>
      <c r="N712" s="184"/>
      <c r="O712" s="74"/>
      <c r="P712" s="74"/>
      <c r="Q712" s="74"/>
      <c r="R712" s="74"/>
      <c r="S712" s="74"/>
      <c r="T712" s="75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21" t="s">
        <v>164</v>
      </c>
      <c r="AU712" s="21" t="s">
        <v>82</v>
      </c>
    </row>
    <row r="713" s="13" customFormat="1">
      <c r="A713" s="13"/>
      <c r="B713" s="185"/>
      <c r="C713" s="13"/>
      <c r="D713" s="186" t="s">
        <v>166</v>
      </c>
      <c r="E713" s="187" t="s">
        <v>3</v>
      </c>
      <c r="F713" s="188" t="s">
        <v>3549</v>
      </c>
      <c r="G713" s="13"/>
      <c r="H713" s="187" t="s">
        <v>3</v>
      </c>
      <c r="I713" s="189"/>
      <c r="J713" s="13"/>
      <c r="K713" s="13"/>
      <c r="L713" s="185"/>
      <c r="M713" s="190"/>
      <c r="N713" s="191"/>
      <c r="O713" s="191"/>
      <c r="P713" s="191"/>
      <c r="Q713" s="191"/>
      <c r="R713" s="191"/>
      <c r="S713" s="191"/>
      <c r="T713" s="19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7" t="s">
        <v>166</v>
      </c>
      <c r="AU713" s="187" t="s">
        <v>82</v>
      </c>
      <c r="AV713" s="13" t="s">
        <v>80</v>
      </c>
      <c r="AW713" s="13" t="s">
        <v>34</v>
      </c>
      <c r="AX713" s="13" t="s">
        <v>72</v>
      </c>
      <c r="AY713" s="187" t="s">
        <v>154</v>
      </c>
    </row>
    <row r="714" s="14" customFormat="1">
      <c r="A714" s="14"/>
      <c r="B714" s="193"/>
      <c r="C714" s="14"/>
      <c r="D714" s="186" t="s">
        <v>166</v>
      </c>
      <c r="E714" s="194" t="s">
        <v>3</v>
      </c>
      <c r="F714" s="195" t="s">
        <v>80</v>
      </c>
      <c r="G714" s="14"/>
      <c r="H714" s="196">
        <v>1</v>
      </c>
      <c r="I714" s="197"/>
      <c r="J714" s="14"/>
      <c r="K714" s="14"/>
      <c r="L714" s="193"/>
      <c r="M714" s="198"/>
      <c r="N714" s="199"/>
      <c r="O714" s="199"/>
      <c r="P714" s="199"/>
      <c r="Q714" s="199"/>
      <c r="R714" s="199"/>
      <c r="S714" s="199"/>
      <c r="T714" s="20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94" t="s">
        <v>166</v>
      </c>
      <c r="AU714" s="194" t="s">
        <v>82</v>
      </c>
      <c r="AV714" s="14" t="s">
        <v>82</v>
      </c>
      <c r="AW714" s="14" t="s">
        <v>34</v>
      </c>
      <c r="AX714" s="14" t="s">
        <v>80</v>
      </c>
      <c r="AY714" s="194" t="s">
        <v>154</v>
      </c>
    </row>
    <row r="715" s="2" customFormat="1" ht="16.5" customHeight="1">
      <c r="A715" s="40"/>
      <c r="B715" s="166"/>
      <c r="C715" s="222" t="s">
        <v>1304</v>
      </c>
      <c r="D715" s="222" t="s">
        <v>817</v>
      </c>
      <c r="E715" s="223" t="s">
        <v>3550</v>
      </c>
      <c r="F715" s="224" t="s">
        <v>3551</v>
      </c>
      <c r="G715" s="225" t="s">
        <v>186</v>
      </c>
      <c r="H715" s="226">
        <v>2</v>
      </c>
      <c r="I715" s="227"/>
      <c r="J715" s="228">
        <f>ROUND(I715*H715,2)</f>
        <v>0</v>
      </c>
      <c r="K715" s="224" t="s">
        <v>3</v>
      </c>
      <c r="L715" s="229"/>
      <c r="M715" s="230" t="s">
        <v>3</v>
      </c>
      <c r="N715" s="231" t="s">
        <v>43</v>
      </c>
      <c r="O715" s="74"/>
      <c r="P715" s="176">
        <f>O715*H715</f>
        <v>0</v>
      </c>
      <c r="Q715" s="176">
        <v>0.03227</v>
      </c>
      <c r="R715" s="176">
        <f>Q715*H715</f>
        <v>0.06454</v>
      </c>
      <c r="S715" s="176">
        <v>0</v>
      </c>
      <c r="T715" s="177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178" t="s">
        <v>495</v>
      </c>
      <c r="AT715" s="178" t="s">
        <v>817</v>
      </c>
      <c r="AU715" s="178" t="s">
        <v>82</v>
      </c>
      <c r="AY715" s="21" t="s">
        <v>154</v>
      </c>
      <c r="BE715" s="179">
        <f>IF(N715="základní",J715,0)</f>
        <v>0</v>
      </c>
      <c r="BF715" s="179">
        <f>IF(N715="snížená",J715,0)</f>
        <v>0</v>
      </c>
      <c r="BG715" s="179">
        <f>IF(N715="zákl. přenesená",J715,0)</f>
        <v>0</v>
      </c>
      <c r="BH715" s="179">
        <f>IF(N715="sníž. přenesená",J715,0)</f>
        <v>0</v>
      </c>
      <c r="BI715" s="179">
        <f>IF(N715="nulová",J715,0)</f>
        <v>0</v>
      </c>
      <c r="BJ715" s="21" t="s">
        <v>80</v>
      </c>
      <c r="BK715" s="179">
        <f>ROUND(I715*H715,2)</f>
        <v>0</v>
      </c>
      <c r="BL715" s="21" t="s">
        <v>322</v>
      </c>
      <c r="BM715" s="178" t="s">
        <v>3552</v>
      </c>
    </row>
    <row r="716" s="13" customFormat="1">
      <c r="A716" s="13"/>
      <c r="B716" s="185"/>
      <c r="C716" s="13"/>
      <c r="D716" s="186" t="s">
        <v>166</v>
      </c>
      <c r="E716" s="187" t="s">
        <v>3</v>
      </c>
      <c r="F716" s="188" t="s">
        <v>3553</v>
      </c>
      <c r="G716" s="13"/>
      <c r="H716" s="187" t="s">
        <v>3</v>
      </c>
      <c r="I716" s="189"/>
      <c r="J716" s="13"/>
      <c r="K716" s="13"/>
      <c r="L716" s="185"/>
      <c r="M716" s="190"/>
      <c r="N716" s="191"/>
      <c r="O716" s="191"/>
      <c r="P716" s="191"/>
      <c r="Q716" s="191"/>
      <c r="R716" s="191"/>
      <c r="S716" s="191"/>
      <c r="T716" s="19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87" t="s">
        <v>166</v>
      </c>
      <c r="AU716" s="187" t="s">
        <v>82</v>
      </c>
      <c r="AV716" s="13" t="s">
        <v>80</v>
      </c>
      <c r="AW716" s="13" t="s">
        <v>34</v>
      </c>
      <c r="AX716" s="13" t="s">
        <v>72</v>
      </c>
      <c r="AY716" s="187" t="s">
        <v>154</v>
      </c>
    </row>
    <row r="717" s="14" customFormat="1">
      <c r="A717" s="14"/>
      <c r="B717" s="193"/>
      <c r="C717" s="14"/>
      <c r="D717" s="186" t="s">
        <v>166</v>
      </c>
      <c r="E717" s="194" t="s">
        <v>3</v>
      </c>
      <c r="F717" s="195" t="s">
        <v>3345</v>
      </c>
      <c r="G717" s="14"/>
      <c r="H717" s="196">
        <v>2</v>
      </c>
      <c r="I717" s="197"/>
      <c r="J717" s="14"/>
      <c r="K717" s="14"/>
      <c r="L717" s="193"/>
      <c r="M717" s="198"/>
      <c r="N717" s="199"/>
      <c r="O717" s="199"/>
      <c r="P717" s="199"/>
      <c r="Q717" s="199"/>
      <c r="R717" s="199"/>
      <c r="S717" s="199"/>
      <c r="T717" s="20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4" t="s">
        <v>166</v>
      </c>
      <c r="AU717" s="194" t="s">
        <v>82</v>
      </c>
      <c r="AV717" s="14" t="s">
        <v>82</v>
      </c>
      <c r="AW717" s="14" t="s">
        <v>34</v>
      </c>
      <c r="AX717" s="14" t="s">
        <v>72</v>
      </c>
      <c r="AY717" s="194" t="s">
        <v>154</v>
      </c>
    </row>
    <row r="718" s="15" customFormat="1">
      <c r="A718" s="15"/>
      <c r="B718" s="201"/>
      <c r="C718" s="15"/>
      <c r="D718" s="186" t="s">
        <v>166</v>
      </c>
      <c r="E718" s="202" t="s">
        <v>3</v>
      </c>
      <c r="F718" s="203" t="s">
        <v>171</v>
      </c>
      <c r="G718" s="15"/>
      <c r="H718" s="204">
        <v>2</v>
      </c>
      <c r="I718" s="205"/>
      <c r="J718" s="15"/>
      <c r="K718" s="15"/>
      <c r="L718" s="201"/>
      <c r="M718" s="206"/>
      <c r="N718" s="207"/>
      <c r="O718" s="207"/>
      <c r="P718" s="207"/>
      <c r="Q718" s="207"/>
      <c r="R718" s="207"/>
      <c r="S718" s="207"/>
      <c r="T718" s="20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02" t="s">
        <v>166</v>
      </c>
      <c r="AU718" s="202" t="s">
        <v>82</v>
      </c>
      <c r="AV718" s="15" t="s">
        <v>162</v>
      </c>
      <c r="AW718" s="15" t="s">
        <v>34</v>
      </c>
      <c r="AX718" s="15" t="s">
        <v>80</v>
      </c>
      <c r="AY718" s="202" t="s">
        <v>154</v>
      </c>
    </row>
    <row r="719" s="2" customFormat="1" ht="24.15" customHeight="1">
      <c r="A719" s="40"/>
      <c r="B719" s="166"/>
      <c r="C719" s="167" t="s">
        <v>1312</v>
      </c>
      <c r="D719" s="167" t="s">
        <v>157</v>
      </c>
      <c r="E719" s="168" t="s">
        <v>3554</v>
      </c>
      <c r="F719" s="169" t="s">
        <v>3555</v>
      </c>
      <c r="G719" s="170" t="s">
        <v>317</v>
      </c>
      <c r="H719" s="171">
        <v>1</v>
      </c>
      <c r="I719" s="172"/>
      <c r="J719" s="173">
        <f>ROUND(I719*H719,2)</f>
        <v>0</v>
      </c>
      <c r="K719" s="169" t="s">
        <v>161</v>
      </c>
      <c r="L719" s="41"/>
      <c r="M719" s="174" t="s">
        <v>3</v>
      </c>
      <c r="N719" s="175" t="s">
        <v>43</v>
      </c>
      <c r="O719" s="74"/>
      <c r="P719" s="176">
        <f>O719*H719</f>
        <v>0</v>
      </c>
      <c r="Q719" s="176">
        <v>0.00084000000000000003</v>
      </c>
      <c r="R719" s="176">
        <f>Q719*H719</f>
        <v>0.00084000000000000003</v>
      </c>
      <c r="S719" s="176">
        <v>0</v>
      </c>
      <c r="T719" s="177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178" t="s">
        <v>322</v>
      </c>
      <c r="AT719" s="178" t="s">
        <v>157</v>
      </c>
      <c r="AU719" s="178" t="s">
        <v>82</v>
      </c>
      <c r="AY719" s="21" t="s">
        <v>154</v>
      </c>
      <c r="BE719" s="179">
        <f>IF(N719="základní",J719,0)</f>
        <v>0</v>
      </c>
      <c r="BF719" s="179">
        <f>IF(N719="snížená",J719,0)</f>
        <v>0</v>
      </c>
      <c r="BG719" s="179">
        <f>IF(N719="zákl. přenesená",J719,0)</f>
        <v>0</v>
      </c>
      <c r="BH719" s="179">
        <f>IF(N719="sníž. přenesená",J719,0)</f>
        <v>0</v>
      </c>
      <c r="BI719" s="179">
        <f>IF(N719="nulová",J719,0)</f>
        <v>0</v>
      </c>
      <c r="BJ719" s="21" t="s">
        <v>80</v>
      </c>
      <c r="BK719" s="179">
        <f>ROUND(I719*H719,2)</f>
        <v>0</v>
      </c>
      <c r="BL719" s="21" t="s">
        <v>322</v>
      </c>
      <c r="BM719" s="178" t="s">
        <v>3556</v>
      </c>
    </row>
    <row r="720" s="2" customFormat="1">
      <c r="A720" s="40"/>
      <c r="B720" s="41"/>
      <c r="C720" s="40"/>
      <c r="D720" s="180" t="s">
        <v>164</v>
      </c>
      <c r="E720" s="40"/>
      <c r="F720" s="181" t="s">
        <v>3557</v>
      </c>
      <c r="G720" s="40"/>
      <c r="H720" s="40"/>
      <c r="I720" s="182"/>
      <c r="J720" s="40"/>
      <c r="K720" s="40"/>
      <c r="L720" s="41"/>
      <c r="M720" s="183"/>
      <c r="N720" s="184"/>
      <c r="O720" s="74"/>
      <c r="P720" s="74"/>
      <c r="Q720" s="74"/>
      <c r="R720" s="74"/>
      <c r="S720" s="74"/>
      <c r="T720" s="75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21" t="s">
        <v>164</v>
      </c>
      <c r="AU720" s="21" t="s">
        <v>82</v>
      </c>
    </row>
    <row r="721" s="13" customFormat="1">
      <c r="A721" s="13"/>
      <c r="B721" s="185"/>
      <c r="C721" s="13"/>
      <c r="D721" s="186" t="s">
        <v>166</v>
      </c>
      <c r="E721" s="187" t="s">
        <v>3</v>
      </c>
      <c r="F721" s="188" t="s">
        <v>3558</v>
      </c>
      <c r="G721" s="13"/>
      <c r="H721" s="187" t="s">
        <v>3</v>
      </c>
      <c r="I721" s="189"/>
      <c r="J721" s="13"/>
      <c r="K721" s="13"/>
      <c r="L721" s="185"/>
      <c r="M721" s="190"/>
      <c r="N721" s="191"/>
      <c r="O721" s="191"/>
      <c r="P721" s="191"/>
      <c r="Q721" s="191"/>
      <c r="R721" s="191"/>
      <c r="S721" s="191"/>
      <c r="T721" s="19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7" t="s">
        <v>166</v>
      </c>
      <c r="AU721" s="187" t="s">
        <v>82</v>
      </c>
      <c r="AV721" s="13" t="s">
        <v>80</v>
      </c>
      <c r="AW721" s="13" t="s">
        <v>34</v>
      </c>
      <c r="AX721" s="13" t="s">
        <v>72</v>
      </c>
      <c r="AY721" s="187" t="s">
        <v>154</v>
      </c>
    </row>
    <row r="722" s="14" customFormat="1">
      <c r="A722" s="14"/>
      <c r="B722" s="193"/>
      <c r="C722" s="14"/>
      <c r="D722" s="186" t="s">
        <v>166</v>
      </c>
      <c r="E722" s="194" t="s">
        <v>3</v>
      </c>
      <c r="F722" s="195" t="s">
        <v>80</v>
      </c>
      <c r="G722" s="14"/>
      <c r="H722" s="196">
        <v>1</v>
      </c>
      <c r="I722" s="197"/>
      <c r="J722" s="14"/>
      <c r="K722" s="14"/>
      <c r="L722" s="193"/>
      <c r="M722" s="198"/>
      <c r="N722" s="199"/>
      <c r="O722" s="199"/>
      <c r="P722" s="199"/>
      <c r="Q722" s="199"/>
      <c r="R722" s="199"/>
      <c r="S722" s="199"/>
      <c r="T722" s="20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94" t="s">
        <v>166</v>
      </c>
      <c r="AU722" s="194" t="s">
        <v>82</v>
      </c>
      <c r="AV722" s="14" t="s">
        <v>82</v>
      </c>
      <c r="AW722" s="14" t="s">
        <v>34</v>
      </c>
      <c r="AX722" s="14" t="s">
        <v>72</v>
      </c>
      <c r="AY722" s="194" t="s">
        <v>154</v>
      </c>
    </row>
    <row r="723" s="15" customFormat="1">
      <c r="A723" s="15"/>
      <c r="B723" s="201"/>
      <c r="C723" s="15"/>
      <c r="D723" s="186" t="s">
        <v>166</v>
      </c>
      <c r="E723" s="202" t="s">
        <v>3</v>
      </c>
      <c r="F723" s="203" t="s">
        <v>171</v>
      </c>
      <c r="G723" s="15"/>
      <c r="H723" s="204">
        <v>1</v>
      </c>
      <c r="I723" s="205"/>
      <c r="J723" s="15"/>
      <c r="K723" s="15"/>
      <c r="L723" s="201"/>
      <c r="M723" s="206"/>
      <c r="N723" s="207"/>
      <c r="O723" s="207"/>
      <c r="P723" s="207"/>
      <c r="Q723" s="207"/>
      <c r="R723" s="207"/>
      <c r="S723" s="207"/>
      <c r="T723" s="208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02" t="s">
        <v>166</v>
      </c>
      <c r="AU723" s="202" t="s">
        <v>82</v>
      </c>
      <c r="AV723" s="15" t="s">
        <v>162</v>
      </c>
      <c r="AW723" s="15" t="s">
        <v>34</v>
      </c>
      <c r="AX723" s="15" t="s">
        <v>80</v>
      </c>
      <c r="AY723" s="202" t="s">
        <v>154</v>
      </c>
    </row>
    <row r="724" s="2" customFormat="1" ht="24.15" customHeight="1">
      <c r="A724" s="40"/>
      <c r="B724" s="166"/>
      <c r="C724" s="222" t="s">
        <v>1318</v>
      </c>
      <c r="D724" s="222" t="s">
        <v>817</v>
      </c>
      <c r="E724" s="223" t="s">
        <v>3559</v>
      </c>
      <c r="F724" s="224" t="s">
        <v>3560</v>
      </c>
      <c r="G724" s="225" t="s">
        <v>186</v>
      </c>
      <c r="H724" s="226">
        <v>4.9779999999999998</v>
      </c>
      <c r="I724" s="227"/>
      <c r="J724" s="228">
        <f>ROUND(I724*H724,2)</f>
        <v>0</v>
      </c>
      <c r="K724" s="224" t="s">
        <v>161</v>
      </c>
      <c r="L724" s="229"/>
      <c r="M724" s="230" t="s">
        <v>3</v>
      </c>
      <c r="N724" s="231" t="s">
        <v>43</v>
      </c>
      <c r="O724" s="74"/>
      <c r="P724" s="176">
        <f>O724*H724</f>
        <v>0</v>
      </c>
      <c r="Q724" s="176">
        <v>0.038289999999999998</v>
      </c>
      <c r="R724" s="176">
        <f>Q724*H724</f>
        <v>0.19060761999999998</v>
      </c>
      <c r="S724" s="176">
        <v>0</v>
      </c>
      <c r="T724" s="177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178" t="s">
        <v>495</v>
      </c>
      <c r="AT724" s="178" t="s">
        <v>817</v>
      </c>
      <c r="AU724" s="178" t="s">
        <v>82</v>
      </c>
      <c r="AY724" s="21" t="s">
        <v>154</v>
      </c>
      <c r="BE724" s="179">
        <f>IF(N724="základní",J724,0)</f>
        <v>0</v>
      </c>
      <c r="BF724" s="179">
        <f>IF(N724="snížená",J724,0)</f>
        <v>0</v>
      </c>
      <c r="BG724" s="179">
        <f>IF(N724="zákl. přenesená",J724,0)</f>
        <v>0</v>
      </c>
      <c r="BH724" s="179">
        <f>IF(N724="sníž. přenesená",J724,0)</f>
        <v>0</v>
      </c>
      <c r="BI724" s="179">
        <f>IF(N724="nulová",J724,0)</f>
        <v>0</v>
      </c>
      <c r="BJ724" s="21" t="s">
        <v>80</v>
      </c>
      <c r="BK724" s="179">
        <f>ROUND(I724*H724,2)</f>
        <v>0</v>
      </c>
      <c r="BL724" s="21" t="s">
        <v>322</v>
      </c>
      <c r="BM724" s="178" t="s">
        <v>3561</v>
      </c>
    </row>
    <row r="725" s="13" customFormat="1">
      <c r="A725" s="13"/>
      <c r="B725" s="185"/>
      <c r="C725" s="13"/>
      <c r="D725" s="186" t="s">
        <v>166</v>
      </c>
      <c r="E725" s="187" t="s">
        <v>3</v>
      </c>
      <c r="F725" s="188" t="s">
        <v>3562</v>
      </c>
      <c r="G725" s="13"/>
      <c r="H725" s="187" t="s">
        <v>3</v>
      </c>
      <c r="I725" s="189"/>
      <c r="J725" s="13"/>
      <c r="K725" s="13"/>
      <c r="L725" s="185"/>
      <c r="M725" s="190"/>
      <c r="N725" s="191"/>
      <c r="O725" s="191"/>
      <c r="P725" s="191"/>
      <c r="Q725" s="191"/>
      <c r="R725" s="191"/>
      <c r="S725" s="191"/>
      <c r="T725" s="19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7" t="s">
        <v>166</v>
      </c>
      <c r="AU725" s="187" t="s">
        <v>82</v>
      </c>
      <c r="AV725" s="13" t="s">
        <v>80</v>
      </c>
      <c r="AW725" s="13" t="s">
        <v>34</v>
      </c>
      <c r="AX725" s="13" t="s">
        <v>72</v>
      </c>
      <c r="AY725" s="187" t="s">
        <v>154</v>
      </c>
    </row>
    <row r="726" s="14" customFormat="1">
      <c r="A726" s="14"/>
      <c r="B726" s="193"/>
      <c r="C726" s="14"/>
      <c r="D726" s="186" t="s">
        <v>166</v>
      </c>
      <c r="E726" s="194" t="s">
        <v>3</v>
      </c>
      <c r="F726" s="195" t="s">
        <v>3343</v>
      </c>
      <c r="G726" s="14"/>
      <c r="H726" s="196">
        <v>4.9779999999999998</v>
      </c>
      <c r="I726" s="197"/>
      <c r="J726" s="14"/>
      <c r="K726" s="14"/>
      <c r="L726" s="193"/>
      <c r="M726" s="198"/>
      <c r="N726" s="199"/>
      <c r="O726" s="199"/>
      <c r="P726" s="199"/>
      <c r="Q726" s="199"/>
      <c r="R726" s="199"/>
      <c r="S726" s="199"/>
      <c r="T726" s="20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4" t="s">
        <v>166</v>
      </c>
      <c r="AU726" s="194" t="s">
        <v>82</v>
      </c>
      <c r="AV726" s="14" t="s">
        <v>82</v>
      </c>
      <c r="AW726" s="14" t="s">
        <v>34</v>
      </c>
      <c r="AX726" s="14" t="s">
        <v>80</v>
      </c>
      <c r="AY726" s="194" t="s">
        <v>154</v>
      </c>
    </row>
    <row r="727" s="2" customFormat="1" ht="33" customHeight="1">
      <c r="A727" s="40"/>
      <c r="B727" s="166"/>
      <c r="C727" s="167" t="s">
        <v>1322</v>
      </c>
      <c r="D727" s="167" t="s">
        <v>157</v>
      </c>
      <c r="E727" s="168" t="s">
        <v>3563</v>
      </c>
      <c r="F727" s="169" t="s">
        <v>3564</v>
      </c>
      <c r="G727" s="170" t="s">
        <v>160</v>
      </c>
      <c r="H727" s="171">
        <v>20.25</v>
      </c>
      <c r="I727" s="172"/>
      <c r="J727" s="173">
        <f>ROUND(I727*H727,2)</f>
        <v>0</v>
      </c>
      <c r="K727" s="169" t="s">
        <v>161</v>
      </c>
      <c r="L727" s="41"/>
      <c r="M727" s="174" t="s">
        <v>3</v>
      </c>
      <c r="N727" s="175" t="s">
        <v>43</v>
      </c>
      <c r="O727" s="74"/>
      <c r="P727" s="176">
        <f>O727*H727</f>
        <v>0</v>
      </c>
      <c r="Q727" s="176">
        <v>0</v>
      </c>
      <c r="R727" s="176">
        <f>Q727*H727</f>
        <v>0</v>
      </c>
      <c r="S727" s="176">
        <v>0</v>
      </c>
      <c r="T727" s="177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178" t="s">
        <v>322</v>
      </c>
      <c r="AT727" s="178" t="s">
        <v>157</v>
      </c>
      <c r="AU727" s="178" t="s">
        <v>82</v>
      </c>
      <c r="AY727" s="21" t="s">
        <v>154</v>
      </c>
      <c r="BE727" s="179">
        <f>IF(N727="základní",J727,0)</f>
        <v>0</v>
      </c>
      <c r="BF727" s="179">
        <f>IF(N727="snížená",J727,0)</f>
        <v>0</v>
      </c>
      <c r="BG727" s="179">
        <f>IF(N727="zákl. přenesená",J727,0)</f>
        <v>0</v>
      </c>
      <c r="BH727" s="179">
        <f>IF(N727="sníž. přenesená",J727,0)</f>
        <v>0</v>
      </c>
      <c r="BI727" s="179">
        <f>IF(N727="nulová",J727,0)</f>
        <v>0</v>
      </c>
      <c r="BJ727" s="21" t="s">
        <v>80</v>
      </c>
      <c r="BK727" s="179">
        <f>ROUND(I727*H727,2)</f>
        <v>0</v>
      </c>
      <c r="BL727" s="21" t="s">
        <v>322</v>
      </c>
      <c r="BM727" s="178" t="s">
        <v>3565</v>
      </c>
    </row>
    <row r="728" s="2" customFormat="1">
      <c r="A728" s="40"/>
      <c r="B728" s="41"/>
      <c r="C728" s="40"/>
      <c r="D728" s="180" t="s">
        <v>164</v>
      </c>
      <c r="E728" s="40"/>
      <c r="F728" s="181" t="s">
        <v>3566</v>
      </c>
      <c r="G728" s="40"/>
      <c r="H728" s="40"/>
      <c r="I728" s="182"/>
      <c r="J728" s="40"/>
      <c r="K728" s="40"/>
      <c r="L728" s="41"/>
      <c r="M728" s="183"/>
      <c r="N728" s="184"/>
      <c r="O728" s="74"/>
      <c r="P728" s="74"/>
      <c r="Q728" s="74"/>
      <c r="R728" s="74"/>
      <c r="S728" s="74"/>
      <c r="T728" s="75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21" t="s">
        <v>164</v>
      </c>
      <c r="AU728" s="21" t="s">
        <v>82</v>
      </c>
    </row>
    <row r="729" s="13" customFormat="1">
      <c r="A729" s="13"/>
      <c r="B729" s="185"/>
      <c r="C729" s="13"/>
      <c r="D729" s="186" t="s">
        <v>166</v>
      </c>
      <c r="E729" s="187" t="s">
        <v>3</v>
      </c>
      <c r="F729" s="188" t="s">
        <v>195</v>
      </c>
      <c r="G729" s="13"/>
      <c r="H729" s="187" t="s">
        <v>3</v>
      </c>
      <c r="I729" s="189"/>
      <c r="J729" s="13"/>
      <c r="K729" s="13"/>
      <c r="L729" s="185"/>
      <c r="M729" s="190"/>
      <c r="N729" s="191"/>
      <c r="O729" s="191"/>
      <c r="P729" s="191"/>
      <c r="Q729" s="191"/>
      <c r="R729" s="191"/>
      <c r="S729" s="191"/>
      <c r="T729" s="19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87" t="s">
        <v>166</v>
      </c>
      <c r="AU729" s="187" t="s">
        <v>82</v>
      </c>
      <c r="AV729" s="13" t="s">
        <v>80</v>
      </c>
      <c r="AW729" s="13" t="s">
        <v>34</v>
      </c>
      <c r="AX729" s="13" t="s">
        <v>72</v>
      </c>
      <c r="AY729" s="187" t="s">
        <v>154</v>
      </c>
    </row>
    <row r="730" s="14" customFormat="1">
      <c r="A730" s="14"/>
      <c r="B730" s="193"/>
      <c r="C730" s="14"/>
      <c r="D730" s="186" t="s">
        <v>166</v>
      </c>
      <c r="E730" s="194" t="s">
        <v>3</v>
      </c>
      <c r="F730" s="195" t="s">
        <v>3224</v>
      </c>
      <c r="G730" s="14"/>
      <c r="H730" s="196">
        <v>2.3999999999999999</v>
      </c>
      <c r="I730" s="197"/>
      <c r="J730" s="14"/>
      <c r="K730" s="14"/>
      <c r="L730" s="193"/>
      <c r="M730" s="198"/>
      <c r="N730" s="199"/>
      <c r="O730" s="199"/>
      <c r="P730" s="199"/>
      <c r="Q730" s="199"/>
      <c r="R730" s="199"/>
      <c r="S730" s="199"/>
      <c r="T730" s="20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194" t="s">
        <v>166</v>
      </c>
      <c r="AU730" s="194" t="s">
        <v>82</v>
      </c>
      <c r="AV730" s="14" t="s">
        <v>82</v>
      </c>
      <c r="AW730" s="14" t="s">
        <v>34</v>
      </c>
      <c r="AX730" s="14" t="s">
        <v>72</v>
      </c>
      <c r="AY730" s="194" t="s">
        <v>154</v>
      </c>
    </row>
    <row r="731" s="14" customFormat="1">
      <c r="A731" s="14"/>
      <c r="B731" s="193"/>
      <c r="C731" s="14"/>
      <c r="D731" s="186" t="s">
        <v>166</v>
      </c>
      <c r="E731" s="194" t="s">
        <v>3</v>
      </c>
      <c r="F731" s="195" t="s">
        <v>3226</v>
      </c>
      <c r="G731" s="14"/>
      <c r="H731" s="196">
        <v>0.69999999999999996</v>
      </c>
      <c r="I731" s="197"/>
      <c r="J731" s="14"/>
      <c r="K731" s="14"/>
      <c r="L731" s="193"/>
      <c r="M731" s="198"/>
      <c r="N731" s="199"/>
      <c r="O731" s="199"/>
      <c r="P731" s="199"/>
      <c r="Q731" s="199"/>
      <c r="R731" s="199"/>
      <c r="S731" s="199"/>
      <c r="T731" s="20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4" t="s">
        <v>166</v>
      </c>
      <c r="AU731" s="194" t="s">
        <v>82</v>
      </c>
      <c r="AV731" s="14" t="s">
        <v>82</v>
      </c>
      <c r="AW731" s="14" t="s">
        <v>34</v>
      </c>
      <c r="AX731" s="14" t="s">
        <v>72</v>
      </c>
      <c r="AY731" s="194" t="s">
        <v>154</v>
      </c>
    </row>
    <row r="732" s="14" customFormat="1">
      <c r="A732" s="14"/>
      <c r="B732" s="193"/>
      <c r="C732" s="14"/>
      <c r="D732" s="186" t="s">
        <v>166</v>
      </c>
      <c r="E732" s="194" t="s">
        <v>3</v>
      </c>
      <c r="F732" s="195" t="s">
        <v>595</v>
      </c>
      <c r="G732" s="14"/>
      <c r="H732" s="196">
        <v>0.55000000000000004</v>
      </c>
      <c r="I732" s="197"/>
      <c r="J732" s="14"/>
      <c r="K732" s="14"/>
      <c r="L732" s="193"/>
      <c r="M732" s="198"/>
      <c r="N732" s="199"/>
      <c r="O732" s="199"/>
      <c r="P732" s="199"/>
      <c r="Q732" s="199"/>
      <c r="R732" s="199"/>
      <c r="S732" s="199"/>
      <c r="T732" s="20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4" t="s">
        <v>166</v>
      </c>
      <c r="AU732" s="194" t="s">
        <v>82</v>
      </c>
      <c r="AV732" s="14" t="s">
        <v>82</v>
      </c>
      <c r="AW732" s="14" t="s">
        <v>34</v>
      </c>
      <c r="AX732" s="14" t="s">
        <v>72</v>
      </c>
      <c r="AY732" s="194" t="s">
        <v>154</v>
      </c>
    </row>
    <row r="733" s="13" customFormat="1">
      <c r="A733" s="13"/>
      <c r="B733" s="185"/>
      <c r="C733" s="13"/>
      <c r="D733" s="186" t="s">
        <v>166</v>
      </c>
      <c r="E733" s="187" t="s">
        <v>3</v>
      </c>
      <c r="F733" s="188" t="s">
        <v>494</v>
      </c>
      <c r="G733" s="13"/>
      <c r="H733" s="187" t="s">
        <v>3</v>
      </c>
      <c r="I733" s="189"/>
      <c r="J733" s="13"/>
      <c r="K733" s="13"/>
      <c r="L733" s="185"/>
      <c r="M733" s="190"/>
      <c r="N733" s="191"/>
      <c r="O733" s="191"/>
      <c r="P733" s="191"/>
      <c r="Q733" s="191"/>
      <c r="R733" s="191"/>
      <c r="S733" s="191"/>
      <c r="T733" s="19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87" t="s">
        <v>166</v>
      </c>
      <c r="AU733" s="187" t="s">
        <v>82</v>
      </c>
      <c r="AV733" s="13" t="s">
        <v>80</v>
      </c>
      <c r="AW733" s="13" t="s">
        <v>34</v>
      </c>
      <c r="AX733" s="13" t="s">
        <v>72</v>
      </c>
      <c r="AY733" s="187" t="s">
        <v>154</v>
      </c>
    </row>
    <row r="734" s="14" customFormat="1">
      <c r="A734" s="14"/>
      <c r="B734" s="193"/>
      <c r="C734" s="14"/>
      <c r="D734" s="186" t="s">
        <v>166</v>
      </c>
      <c r="E734" s="194" t="s">
        <v>3</v>
      </c>
      <c r="F734" s="195" t="s">
        <v>3228</v>
      </c>
      <c r="G734" s="14"/>
      <c r="H734" s="196">
        <v>1.8999999999999999</v>
      </c>
      <c r="I734" s="197"/>
      <c r="J734" s="14"/>
      <c r="K734" s="14"/>
      <c r="L734" s="193"/>
      <c r="M734" s="198"/>
      <c r="N734" s="199"/>
      <c r="O734" s="199"/>
      <c r="P734" s="199"/>
      <c r="Q734" s="199"/>
      <c r="R734" s="199"/>
      <c r="S734" s="199"/>
      <c r="T734" s="20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4" t="s">
        <v>166</v>
      </c>
      <c r="AU734" s="194" t="s">
        <v>82</v>
      </c>
      <c r="AV734" s="14" t="s">
        <v>82</v>
      </c>
      <c r="AW734" s="14" t="s">
        <v>34</v>
      </c>
      <c r="AX734" s="14" t="s">
        <v>72</v>
      </c>
      <c r="AY734" s="194" t="s">
        <v>154</v>
      </c>
    </row>
    <row r="735" s="16" customFormat="1">
      <c r="A735" s="16"/>
      <c r="B735" s="209"/>
      <c r="C735" s="16"/>
      <c r="D735" s="186" t="s">
        <v>166</v>
      </c>
      <c r="E735" s="210" t="s">
        <v>3</v>
      </c>
      <c r="F735" s="211" t="s">
        <v>234</v>
      </c>
      <c r="G735" s="16"/>
      <c r="H735" s="212">
        <v>5.5499999999999998</v>
      </c>
      <c r="I735" s="213"/>
      <c r="J735" s="16"/>
      <c r="K735" s="16"/>
      <c r="L735" s="209"/>
      <c r="M735" s="214"/>
      <c r="N735" s="215"/>
      <c r="O735" s="215"/>
      <c r="P735" s="215"/>
      <c r="Q735" s="215"/>
      <c r="R735" s="215"/>
      <c r="S735" s="215"/>
      <c r="T735" s="2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10" t="s">
        <v>166</v>
      </c>
      <c r="AU735" s="210" t="s">
        <v>82</v>
      </c>
      <c r="AV735" s="16" t="s">
        <v>183</v>
      </c>
      <c r="AW735" s="16" t="s">
        <v>34</v>
      </c>
      <c r="AX735" s="16" t="s">
        <v>72</v>
      </c>
      <c r="AY735" s="210" t="s">
        <v>154</v>
      </c>
    </row>
    <row r="736" s="13" customFormat="1">
      <c r="A736" s="13"/>
      <c r="B736" s="185"/>
      <c r="C736" s="13"/>
      <c r="D736" s="186" t="s">
        <v>166</v>
      </c>
      <c r="E736" s="187" t="s">
        <v>3</v>
      </c>
      <c r="F736" s="188" t="s">
        <v>195</v>
      </c>
      <c r="G736" s="13"/>
      <c r="H736" s="187" t="s">
        <v>3</v>
      </c>
      <c r="I736" s="189"/>
      <c r="J736" s="13"/>
      <c r="K736" s="13"/>
      <c r="L736" s="185"/>
      <c r="M736" s="190"/>
      <c r="N736" s="191"/>
      <c r="O736" s="191"/>
      <c r="P736" s="191"/>
      <c r="Q736" s="191"/>
      <c r="R736" s="191"/>
      <c r="S736" s="191"/>
      <c r="T736" s="19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87" t="s">
        <v>166</v>
      </c>
      <c r="AU736" s="187" t="s">
        <v>82</v>
      </c>
      <c r="AV736" s="13" t="s">
        <v>80</v>
      </c>
      <c r="AW736" s="13" t="s">
        <v>34</v>
      </c>
      <c r="AX736" s="13" t="s">
        <v>72</v>
      </c>
      <c r="AY736" s="187" t="s">
        <v>154</v>
      </c>
    </row>
    <row r="737" s="14" customFormat="1">
      <c r="A737" s="14"/>
      <c r="B737" s="193"/>
      <c r="C737" s="14"/>
      <c r="D737" s="186" t="s">
        <v>166</v>
      </c>
      <c r="E737" s="194" t="s">
        <v>3</v>
      </c>
      <c r="F737" s="195" t="s">
        <v>3227</v>
      </c>
      <c r="G737" s="14"/>
      <c r="H737" s="196">
        <v>2.7000000000000002</v>
      </c>
      <c r="I737" s="197"/>
      <c r="J737" s="14"/>
      <c r="K737" s="14"/>
      <c r="L737" s="193"/>
      <c r="M737" s="198"/>
      <c r="N737" s="199"/>
      <c r="O737" s="199"/>
      <c r="P737" s="199"/>
      <c r="Q737" s="199"/>
      <c r="R737" s="199"/>
      <c r="S737" s="199"/>
      <c r="T737" s="20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4" t="s">
        <v>166</v>
      </c>
      <c r="AU737" s="194" t="s">
        <v>82</v>
      </c>
      <c r="AV737" s="14" t="s">
        <v>82</v>
      </c>
      <c r="AW737" s="14" t="s">
        <v>34</v>
      </c>
      <c r="AX737" s="14" t="s">
        <v>72</v>
      </c>
      <c r="AY737" s="194" t="s">
        <v>154</v>
      </c>
    </row>
    <row r="738" s="13" customFormat="1">
      <c r="A738" s="13"/>
      <c r="B738" s="185"/>
      <c r="C738" s="13"/>
      <c r="D738" s="186" t="s">
        <v>166</v>
      </c>
      <c r="E738" s="187" t="s">
        <v>3</v>
      </c>
      <c r="F738" s="188" t="s">
        <v>222</v>
      </c>
      <c r="G738" s="13"/>
      <c r="H738" s="187" t="s">
        <v>3</v>
      </c>
      <c r="I738" s="189"/>
      <c r="J738" s="13"/>
      <c r="K738" s="13"/>
      <c r="L738" s="185"/>
      <c r="M738" s="190"/>
      <c r="N738" s="191"/>
      <c r="O738" s="191"/>
      <c r="P738" s="191"/>
      <c r="Q738" s="191"/>
      <c r="R738" s="191"/>
      <c r="S738" s="191"/>
      <c r="T738" s="19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7" t="s">
        <v>166</v>
      </c>
      <c r="AU738" s="187" t="s">
        <v>82</v>
      </c>
      <c r="AV738" s="13" t="s">
        <v>80</v>
      </c>
      <c r="AW738" s="13" t="s">
        <v>34</v>
      </c>
      <c r="AX738" s="13" t="s">
        <v>72</v>
      </c>
      <c r="AY738" s="187" t="s">
        <v>154</v>
      </c>
    </row>
    <row r="739" s="14" customFormat="1">
      <c r="A739" s="14"/>
      <c r="B739" s="193"/>
      <c r="C739" s="14"/>
      <c r="D739" s="186" t="s">
        <v>166</v>
      </c>
      <c r="E739" s="194" t="s">
        <v>3</v>
      </c>
      <c r="F739" s="195" t="s">
        <v>3229</v>
      </c>
      <c r="G739" s="14"/>
      <c r="H739" s="196">
        <v>3.5</v>
      </c>
      <c r="I739" s="197"/>
      <c r="J739" s="14"/>
      <c r="K739" s="14"/>
      <c r="L739" s="193"/>
      <c r="M739" s="198"/>
      <c r="N739" s="199"/>
      <c r="O739" s="199"/>
      <c r="P739" s="199"/>
      <c r="Q739" s="199"/>
      <c r="R739" s="199"/>
      <c r="S739" s="199"/>
      <c r="T739" s="20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4" t="s">
        <v>166</v>
      </c>
      <c r="AU739" s="194" t="s">
        <v>82</v>
      </c>
      <c r="AV739" s="14" t="s">
        <v>82</v>
      </c>
      <c r="AW739" s="14" t="s">
        <v>34</v>
      </c>
      <c r="AX739" s="14" t="s">
        <v>72</v>
      </c>
      <c r="AY739" s="194" t="s">
        <v>154</v>
      </c>
    </row>
    <row r="740" s="13" customFormat="1">
      <c r="A740" s="13"/>
      <c r="B740" s="185"/>
      <c r="C740" s="13"/>
      <c r="D740" s="186" t="s">
        <v>166</v>
      </c>
      <c r="E740" s="187" t="s">
        <v>3</v>
      </c>
      <c r="F740" s="188" t="s">
        <v>494</v>
      </c>
      <c r="G740" s="13"/>
      <c r="H740" s="187" t="s">
        <v>3</v>
      </c>
      <c r="I740" s="189"/>
      <c r="J740" s="13"/>
      <c r="K740" s="13"/>
      <c r="L740" s="185"/>
      <c r="M740" s="190"/>
      <c r="N740" s="191"/>
      <c r="O740" s="191"/>
      <c r="P740" s="191"/>
      <c r="Q740" s="191"/>
      <c r="R740" s="191"/>
      <c r="S740" s="191"/>
      <c r="T740" s="19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87" t="s">
        <v>166</v>
      </c>
      <c r="AU740" s="187" t="s">
        <v>82</v>
      </c>
      <c r="AV740" s="13" t="s">
        <v>80</v>
      </c>
      <c r="AW740" s="13" t="s">
        <v>34</v>
      </c>
      <c r="AX740" s="13" t="s">
        <v>72</v>
      </c>
      <c r="AY740" s="187" t="s">
        <v>154</v>
      </c>
    </row>
    <row r="741" s="14" customFormat="1">
      <c r="A741" s="14"/>
      <c r="B741" s="193"/>
      <c r="C741" s="14"/>
      <c r="D741" s="186" t="s">
        <v>166</v>
      </c>
      <c r="E741" s="194" t="s">
        <v>3</v>
      </c>
      <c r="F741" s="195" t="s">
        <v>592</v>
      </c>
      <c r="G741" s="14"/>
      <c r="H741" s="196">
        <v>3.6000000000000001</v>
      </c>
      <c r="I741" s="197"/>
      <c r="J741" s="14"/>
      <c r="K741" s="14"/>
      <c r="L741" s="193"/>
      <c r="M741" s="198"/>
      <c r="N741" s="199"/>
      <c r="O741" s="199"/>
      <c r="P741" s="199"/>
      <c r="Q741" s="199"/>
      <c r="R741" s="199"/>
      <c r="S741" s="199"/>
      <c r="T741" s="20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4" t="s">
        <v>166</v>
      </c>
      <c r="AU741" s="194" t="s">
        <v>82</v>
      </c>
      <c r="AV741" s="14" t="s">
        <v>82</v>
      </c>
      <c r="AW741" s="14" t="s">
        <v>34</v>
      </c>
      <c r="AX741" s="14" t="s">
        <v>72</v>
      </c>
      <c r="AY741" s="194" t="s">
        <v>154</v>
      </c>
    </row>
    <row r="742" s="16" customFormat="1">
      <c r="A742" s="16"/>
      <c r="B742" s="209"/>
      <c r="C742" s="16"/>
      <c r="D742" s="186" t="s">
        <v>166</v>
      </c>
      <c r="E742" s="210" t="s">
        <v>3</v>
      </c>
      <c r="F742" s="211" t="s">
        <v>234</v>
      </c>
      <c r="G742" s="16"/>
      <c r="H742" s="212">
        <v>9.8000000000000007</v>
      </c>
      <c r="I742" s="213"/>
      <c r="J742" s="16"/>
      <c r="K742" s="16"/>
      <c r="L742" s="209"/>
      <c r="M742" s="214"/>
      <c r="N742" s="215"/>
      <c r="O742" s="215"/>
      <c r="P742" s="215"/>
      <c r="Q742" s="215"/>
      <c r="R742" s="215"/>
      <c r="S742" s="215"/>
      <c r="T742" s="2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10" t="s">
        <v>166</v>
      </c>
      <c r="AU742" s="210" t="s">
        <v>82</v>
      </c>
      <c r="AV742" s="16" t="s">
        <v>183</v>
      </c>
      <c r="AW742" s="16" t="s">
        <v>34</v>
      </c>
      <c r="AX742" s="16" t="s">
        <v>72</v>
      </c>
      <c r="AY742" s="210" t="s">
        <v>154</v>
      </c>
    </row>
    <row r="743" s="13" customFormat="1">
      <c r="A743" s="13"/>
      <c r="B743" s="185"/>
      <c r="C743" s="13"/>
      <c r="D743" s="186" t="s">
        <v>166</v>
      </c>
      <c r="E743" s="187" t="s">
        <v>3</v>
      </c>
      <c r="F743" s="188" t="s">
        <v>222</v>
      </c>
      <c r="G743" s="13"/>
      <c r="H743" s="187" t="s">
        <v>3</v>
      </c>
      <c r="I743" s="189"/>
      <c r="J743" s="13"/>
      <c r="K743" s="13"/>
      <c r="L743" s="185"/>
      <c r="M743" s="190"/>
      <c r="N743" s="191"/>
      <c r="O743" s="191"/>
      <c r="P743" s="191"/>
      <c r="Q743" s="191"/>
      <c r="R743" s="191"/>
      <c r="S743" s="191"/>
      <c r="T743" s="19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87" t="s">
        <v>166</v>
      </c>
      <c r="AU743" s="187" t="s">
        <v>82</v>
      </c>
      <c r="AV743" s="13" t="s">
        <v>80</v>
      </c>
      <c r="AW743" s="13" t="s">
        <v>34</v>
      </c>
      <c r="AX743" s="13" t="s">
        <v>72</v>
      </c>
      <c r="AY743" s="187" t="s">
        <v>154</v>
      </c>
    </row>
    <row r="744" s="14" customFormat="1">
      <c r="A744" s="14"/>
      <c r="B744" s="193"/>
      <c r="C744" s="14"/>
      <c r="D744" s="186" t="s">
        <v>166</v>
      </c>
      <c r="E744" s="194" t="s">
        <v>3</v>
      </c>
      <c r="F744" s="195" t="s">
        <v>3228</v>
      </c>
      <c r="G744" s="14"/>
      <c r="H744" s="196">
        <v>1.8999999999999999</v>
      </c>
      <c r="I744" s="197"/>
      <c r="J744" s="14"/>
      <c r="K744" s="14"/>
      <c r="L744" s="193"/>
      <c r="M744" s="198"/>
      <c r="N744" s="199"/>
      <c r="O744" s="199"/>
      <c r="P744" s="199"/>
      <c r="Q744" s="199"/>
      <c r="R744" s="199"/>
      <c r="S744" s="199"/>
      <c r="T744" s="20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194" t="s">
        <v>166</v>
      </c>
      <c r="AU744" s="194" t="s">
        <v>82</v>
      </c>
      <c r="AV744" s="14" t="s">
        <v>82</v>
      </c>
      <c r="AW744" s="14" t="s">
        <v>34</v>
      </c>
      <c r="AX744" s="14" t="s">
        <v>72</v>
      </c>
      <c r="AY744" s="194" t="s">
        <v>154</v>
      </c>
    </row>
    <row r="745" s="14" customFormat="1">
      <c r="A745" s="14"/>
      <c r="B745" s="193"/>
      <c r="C745" s="14"/>
      <c r="D745" s="186" t="s">
        <v>166</v>
      </c>
      <c r="E745" s="194" t="s">
        <v>3</v>
      </c>
      <c r="F745" s="195" t="s">
        <v>1790</v>
      </c>
      <c r="G745" s="14"/>
      <c r="H745" s="196">
        <v>3</v>
      </c>
      <c r="I745" s="197"/>
      <c r="J745" s="14"/>
      <c r="K745" s="14"/>
      <c r="L745" s="193"/>
      <c r="M745" s="198"/>
      <c r="N745" s="199"/>
      <c r="O745" s="199"/>
      <c r="P745" s="199"/>
      <c r="Q745" s="199"/>
      <c r="R745" s="199"/>
      <c r="S745" s="199"/>
      <c r="T745" s="20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4" t="s">
        <v>166</v>
      </c>
      <c r="AU745" s="194" t="s">
        <v>82</v>
      </c>
      <c r="AV745" s="14" t="s">
        <v>82</v>
      </c>
      <c r="AW745" s="14" t="s">
        <v>34</v>
      </c>
      <c r="AX745" s="14" t="s">
        <v>72</v>
      </c>
      <c r="AY745" s="194" t="s">
        <v>154</v>
      </c>
    </row>
    <row r="746" s="15" customFormat="1">
      <c r="A746" s="15"/>
      <c r="B746" s="201"/>
      <c r="C746" s="15"/>
      <c r="D746" s="186" t="s">
        <v>166</v>
      </c>
      <c r="E746" s="202" t="s">
        <v>3</v>
      </c>
      <c r="F746" s="203" t="s">
        <v>171</v>
      </c>
      <c r="G746" s="15"/>
      <c r="H746" s="204">
        <v>20.25</v>
      </c>
      <c r="I746" s="205"/>
      <c r="J746" s="15"/>
      <c r="K746" s="15"/>
      <c r="L746" s="201"/>
      <c r="M746" s="206"/>
      <c r="N746" s="207"/>
      <c r="O746" s="207"/>
      <c r="P746" s="207"/>
      <c r="Q746" s="207"/>
      <c r="R746" s="207"/>
      <c r="S746" s="207"/>
      <c r="T746" s="20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02" t="s">
        <v>166</v>
      </c>
      <c r="AU746" s="202" t="s">
        <v>82</v>
      </c>
      <c r="AV746" s="15" t="s">
        <v>162</v>
      </c>
      <c r="AW746" s="15" t="s">
        <v>34</v>
      </c>
      <c r="AX746" s="15" t="s">
        <v>80</v>
      </c>
      <c r="AY746" s="202" t="s">
        <v>154</v>
      </c>
    </row>
    <row r="747" s="2" customFormat="1" ht="21.75" customHeight="1">
      <c r="A747" s="40"/>
      <c r="B747" s="166"/>
      <c r="C747" s="222" t="s">
        <v>1329</v>
      </c>
      <c r="D747" s="222" t="s">
        <v>817</v>
      </c>
      <c r="E747" s="223" t="s">
        <v>3567</v>
      </c>
      <c r="F747" s="224" t="s">
        <v>3568</v>
      </c>
      <c r="G747" s="225" t="s">
        <v>160</v>
      </c>
      <c r="H747" s="226">
        <v>22.274999999999999</v>
      </c>
      <c r="I747" s="227"/>
      <c r="J747" s="228">
        <f>ROUND(I747*H747,2)</f>
        <v>0</v>
      </c>
      <c r="K747" s="224" t="s">
        <v>161</v>
      </c>
      <c r="L747" s="229"/>
      <c r="M747" s="230" t="s">
        <v>3</v>
      </c>
      <c r="N747" s="231" t="s">
        <v>43</v>
      </c>
      <c r="O747" s="74"/>
      <c r="P747" s="176">
        <f>O747*H747</f>
        <v>0</v>
      </c>
      <c r="Q747" s="176">
        <v>0.0015</v>
      </c>
      <c r="R747" s="176">
        <f>Q747*H747</f>
        <v>0.033412499999999998</v>
      </c>
      <c r="S747" s="176">
        <v>0</v>
      </c>
      <c r="T747" s="177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178" t="s">
        <v>495</v>
      </c>
      <c r="AT747" s="178" t="s">
        <v>817</v>
      </c>
      <c r="AU747" s="178" t="s">
        <v>82</v>
      </c>
      <c r="AY747" s="21" t="s">
        <v>154</v>
      </c>
      <c r="BE747" s="179">
        <f>IF(N747="základní",J747,0)</f>
        <v>0</v>
      </c>
      <c r="BF747" s="179">
        <f>IF(N747="snížená",J747,0)</f>
        <v>0</v>
      </c>
      <c r="BG747" s="179">
        <f>IF(N747="zákl. přenesená",J747,0)</f>
        <v>0</v>
      </c>
      <c r="BH747" s="179">
        <f>IF(N747="sníž. přenesená",J747,0)</f>
        <v>0</v>
      </c>
      <c r="BI747" s="179">
        <f>IF(N747="nulová",J747,0)</f>
        <v>0</v>
      </c>
      <c r="BJ747" s="21" t="s">
        <v>80</v>
      </c>
      <c r="BK747" s="179">
        <f>ROUND(I747*H747,2)</f>
        <v>0</v>
      </c>
      <c r="BL747" s="21" t="s">
        <v>322</v>
      </c>
      <c r="BM747" s="178" t="s">
        <v>3569</v>
      </c>
    </row>
    <row r="748" s="14" customFormat="1">
      <c r="A748" s="14"/>
      <c r="B748" s="193"/>
      <c r="C748" s="14"/>
      <c r="D748" s="186" t="s">
        <v>166</v>
      </c>
      <c r="E748" s="14"/>
      <c r="F748" s="195" t="s">
        <v>3536</v>
      </c>
      <c r="G748" s="14"/>
      <c r="H748" s="196">
        <v>22.274999999999999</v>
      </c>
      <c r="I748" s="197"/>
      <c r="J748" s="14"/>
      <c r="K748" s="14"/>
      <c r="L748" s="193"/>
      <c r="M748" s="198"/>
      <c r="N748" s="199"/>
      <c r="O748" s="199"/>
      <c r="P748" s="199"/>
      <c r="Q748" s="199"/>
      <c r="R748" s="199"/>
      <c r="S748" s="199"/>
      <c r="T748" s="20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94" t="s">
        <v>166</v>
      </c>
      <c r="AU748" s="194" t="s">
        <v>82</v>
      </c>
      <c r="AV748" s="14" t="s">
        <v>82</v>
      </c>
      <c r="AW748" s="14" t="s">
        <v>4</v>
      </c>
      <c r="AX748" s="14" t="s">
        <v>80</v>
      </c>
      <c r="AY748" s="194" t="s">
        <v>154</v>
      </c>
    </row>
    <row r="749" s="2" customFormat="1" ht="16.5" customHeight="1">
      <c r="A749" s="40"/>
      <c r="B749" s="166"/>
      <c r="C749" s="222" t="s">
        <v>1335</v>
      </c>
      <c r="D749" s="222" t="s">
        <v>817</v>
      </c>
      <c r="E749" s="223" t="s">
        <v>3570</v>
      </c>
      <c r="F749" s="224" t="s">
        <v>3571</v>
      </c>
      <c r="G749" s="225" t="s">
        <v>3572</v>
      </c>
      <c r="H749" s="226">
        <v>21</v>
      </c>
      <c r="I749" s="227"/>
      <c r="J749" s="228">
        <f>ROUND(I749*H749,2)</f>
        <v>0</v>
      </c>
      <c r="K749" s="224" t="s">
        <v>161</v>
      </c>
      <c r="L749" s="229"/>
      <c r="M749" s="230" t="s">
        <v>3</v>
      </c>
      <c r="N749" s="231" t="s">
        <v>43</v>
      </c>
      <c r="O749" s="74"/>
      <c r="P749" s="176">
        <f>O749*H749</f>
        <v>0</v>
      </c>
      <c r="Q749" s="176">
        <v>0.00020000000000000001</v>
      </c>
      <c r="R749" s="176">
        <f>Q749*H749</f>
        <v>0.0042000000000000006</v>
      </c>
      <c r="S749" s="176">
        <v>0</v>
      </c>
      <c r="T749" s="177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178" t="s">
        <v>495</v>
      </c>
      <c r="AT749" s="178" t="s">
        <v>817</v>
      </c>
      <c r="AU749" s="178" t="s">
        <v>82</v>
      </c>
      <c r="AY749" s="21" t="s">
        <v>154</v>
      </c>
      <c r="BE749" s="179">
        <f>IF(N749="základní",J749,0)</f>
        <v>0</v>
      </c>
      <c r="BF749" s="179">
        <f>IF(N749="snížená",J749,0)</f>
        <v>0</v>
      </c>
      <c r="BG749" s="179">
        <f>IF(N749="zákl. přenesená",J749,0)</f>
        <v>0</v>
      </c>
      <c r="BH749" s="179">
        <f>IF(N749="sníž. přenesená",J749,0)</f>
        <v>0</v>
      </c>
      <c r="BI749" s="179">
        <f>IF(N749="nulová",J749,0)</f>
        <v>0</v>
      </c>
      <c r="BJ749" s="21" t="s">
        <v>80</v>
      </c>
      <c r="BK749" s="179">
        <f>ROUND(I749*H749,2)</f>
        <v>0</v>
      </c>
      <c r="BL749" s="21" t="s">
        <v>322</v>
      </c>
      <c r="BM749" s="178" t="s">
        <v>3573</v>
      </c>
    </row>
    <row r="750" s="13" customFormat="1">
      <c r="A750" s="13"/>
      <c r="B750" s="185"/>
      <c r="C750" s="13"/>
      <c r="D750" s="186" t="s">
        <v>166</v>
      </c>
      <c r="E750" s="187" t="s">
        <v>3</v>
      </c>
      <c r="F750" s="188" t="s">
        <v>195</v>
      </c>
      <c r="G750" s="13"/>
      <c r="H750" s="187" t="s">
        <v>3</v>
      </c>
      <c r="I750" s="189"/>
      <c r="J750" s="13"/>
      <c r="K750" s="13"/>
      <c r="L750" s="185"/>
      <c r="M750" s="190"/>
      <c r="N750" s="191"/>
      <c r="O750" s="191"/>
      <c r="P750" s="191"/>
      <c r="Q750" s="191"/>
      <c r="R750" s="191"/>
      <c r="S750" s="191"/>
      <c r="T750" s="19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87" t="s">
        <v>166</v>
      </c>
      <c r="AU750" s="187" t="s">
        <v>82</v>
      </c>
      <c r="AV750" s="13" t="s">
        <v>80</v>
      </c>
      <c r="AW750" s="13" t="s">
        <v>34</v>
      </c>
      <c r="AX750" s="13" t="s">
        <v>72</v>
      </c>
      <c r="AY750" s="187" t="s">
        <v>154</v>
      </c>
    </row>
    <row r="751" s="14" customFormat="1">
      <c r="A751" s="14"/>
      <c r="B751" s="193"/>
      <c r="C751" s="14"/>
      <c r="D751" s="186" t="s">
        <v>166</v>
      </c>
      <c r="E751" s="194" t="s">
        <v>3</v>
      </c>
      <c r="F751" s="195" t="s">
        <v>82</v>
      </c>
      <c r="G751" s="14"/>
      <c r="H751" s="196">
        <v>2</v>
      </c>
      <c r="I751" s="197"/>
      <c r="J751" s="14"/>
      <c r="K751" s="14"/>
      <c r="L751" s="193"/>
      <c r="M751" s="198"/>
      <c r="N751" s="199"/>
      <c r="O751" s="199"/>
      <c r="P751" s="199"/>
      <c r="Q751" s="199"/>
      <c r="R751" s="199"/>
      <c r="S751" s="199"/>
      <c r="T751" s="20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4" t="s">
        <v>166</v>
      </c>
      <c r="AU751" s="194" t="s">
        <v>82</v>
      </c>
      <c r="AV751" s="14" t="s">
        <v>82</v>
      </c>
      <c r="AW751" s="14" t="s">
        <v>34</v>
      </c>
      <c r="AX751" s="14" t="s">
        <v>72</v>
      </c>
      <c r="AY751" s="194" t="s">
        <v>154</v>
      </c>
    </row>
    <row r="752" s="14" customFormat="1">
      <c r="A752" s="14"/>
      <c r="B752" s="193"/>
      <c r="C752" s="14"/>
      <c r="D752" s="186" t="s">
        <v>166</v>
      </c>
      <c r="E752" s="194" t="s">
        <v>3</v>
      </c>
      <c r="F752" s="195" t="s">
        <v>80</v>
      </c>
      <c r="G752" s="14"/>
      <c r="H752" s="196">
        <v>1</v>
      </c>
      <c r="I752" s="197"/>
      <c r="J752" s="14"/>
      <c r="K752" s="14"/>
      <c r="L752" s="193"/>
      <c r="M752" s="198"/>
      <c r="N752" s="199"/>
      <c r="O752" s="199"/>
      <c r="P752" s="199"/>
      <c r="Q752" s="199"/>
      <c r="R752" s="199"/>
      <c r="S752" s="199"/>
      <c r="T752" s="20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194" t="s">
        <v>166</v>
      </c>
      <c r="AU752" s="194" t="s">
        <v>82</v>
      </c>
      <c r="AV752" s="14" t="s">
        <v>82</v>
      </c>
      <c r="AW752" s="14" t="s">
        <v>34</v>
      </c>
      <c r="AX752" s="14" t="s">
        <v>72</v>
      </c>
      <c r="AY752" s="194" t="s">
        <v>154</v>
      </c>
    </row>
    <row r="753" s="14" customFormat="1">
      <c r="A753" s="14"/>
      <c r="B753" s="193"/>
      <c r="C753" s="14"/>
      <c r="D753" s="186" t="s">
        <v>166</v>
      </c>
      <c r="E753" s="194" t="s">
        <v>3</v>
      </c>
      <c r="F753" s="195" t="s">
        <v>80</v>
      </c>
      <c r="G753" s="14"/>
      <c r="H753" s="196">
        <v>1</v>
      </c>
      <c r="I753" s="197"/>
      <c r="J753" s="14"/>
      <c r="K753" s="14"/>
      <c r="L753" s="193"/>
      <c r="M753" s="198"/>
      <c r="N753" s="199"/>
      <c r="O753" s="199"/>
      <c r="P753" s="199"/>
      <c r="Q753" s="199"/>
      <c r="R753" s="199"/>
      <c r="S753" s="199"/>
      <c r="T753" s="20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94" t="s">
        <v>166</v>
      </c>
      <c r="AU753" s="194" t="s">
        <v>82</v>
      </c>
      <c r="AV753" s="14" t="s">
        <v>82</v>
      </c>
      <c r="AW753" s="14" t="s">
        <v>34</v>
      </c>
      <c r="AX753" s="14" t="s">
        <v>72</v>
      </c>
      <c r="AY753" s="194" t="s">
        <v>154</v>
      </c>
    </row>
    <row r="754" s="13" customFormat="1">
      <c r="A754" s="13"/>
      <c r="B754" s="185"/>
      <c r="C754" s="13"/>
      <c r="D754" s="186" t="s">
        <v>166</v>
      </c>
      <c r="E754" s="187" t="s">
        <v>3</v>
      </c>
      <c r="F754" s="188" t="s">
        <v>494</v>
      </c>
      <c r="G754" s="13"/>
      <c r="H754" s="187" t="s">
        <v>3</v>
      </c>
      <c r="I754" s="189"/>
      <c r="J754" s="13"/>
      <c r="K754" s="13"/>
      <c r="L754" s="185"/>
      <c r="M754" s="190"/>
      <c r="N754" s="191"/>
      <c r="O754" s="191"/>
      <c r="P754" s="191"/>
      <c r="Q754" s="191"/>
      <c r="R754" s="191"/>
      <c r="S754" s="191"/>
      <c r="T754" s="19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87" t="s">
        <v>166</v>
      </c>
      <c r="AU754" s="187" t="s">
        <v>82</v>
      </c>
      <c r="AV754" s="13" t="s">
        <v>80</v>
      </c>
      <c r="AW754" s="13" t="s">
        <v>34</v>
      </c>
      <c r="AX754" s="13" t="s">
        <v>72</v>
      </c>
      <c r="AY754" s="187" t="s">
        <v>154</v>
      </c>
    </row>
    <row r="755" s="14" customFormat="1">
      <c r="A755" s="14"/>
      <c r="B755" s="193"/>
      <c r="C755" s="14"/>
      <c r="D755" s="186" t="s">
        <v>166</v>
      </c>
      <c r="E755" s="194" t="s">
        <v>3</v>
      </c>
      <c r="F755" s="195" t="s">
        <v>82</v>
      </c>
      <c r="G755" s="14"/>
      <c r="H755" s="196">
        <v>2</v>
      </c>
      <c r="I755" s="197"/>
      <c r="J755" s="14"/>
      <c r="K755" s="14"/>
      <c r="L755" s="193"/>
      <c r="M755" s="198"/>
      <c r="N755" s="199"/>
      <c r="O755" s="199"/>
      <c r="P755" s="199"/>
      <c r="Q755" s="199"/>
      <c r="R755" s="199"/>
      <c r="S755" s="199"/>
      <c r="T755" s="20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194" t="s">
        <v>166</v>
      </c>
      <c r="AU755" s="194" t="s">
        <v>82</v>
      </c>
      <c r="AV755" s="14" t="s">
        <v>82</v>
      </c>
      <c r="AW755" s="14" t="s">
        <v>34</v>
      </c>
      <c r="AX755" s="14" t="s">
        <v>72</v>
      </c>
      <c r="AY755" s="194" t="s">
        <v>154</v>
      </c>
    </row>
    <row r="756" s="16" customFormat="1">
      <c r="A756" s="16"/>
      <c r="B756" s="209"/>
      <c r="C756" s="16"/>
      <c r="D756" s="186" t="s">
        <v>166</v>
      </c>
      <c r="E756" s="210" t="s">
        <v>3</v>
      </c>
      <c r="F756" s="211" t="s">
        <v>234</v>
      </c>
      <c r="G756" s="16"/>
      <c r="H756" s="212">
        <v>6</v>
      </c>
      <c r="I756" s="213"/>
      <c r="J756" s="16"/>
      <c r="K756" s="16"/>
      <c r="L756" s="209"/>
      <c r="M756" s="214"/>
      <c r="N756" s="215"/>
      <c r="O756" s="215"/>
      <c r="P756" s="215"/>
      <c r="Q756" s="215"/>
      <c r="R756" s="215"/>
      <c r="S756" s="215"/>
      <c r="T756" s="2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10" t="s">
        <v>166</v>
      </c>
      <c r="AU756" s="210" t="s">
        <v>82</v>
      </c>
      <c r="AV756" s="16" t="s">
        <v>183</v>
      </c>
      <c r="AW756" s="16" t="s">
        <v>34</v>
      </c>
      <c r="AX756" s="16" t="s">
        <v>72</v>
      </c>
      <c r="AY756" s="210" t="s">
        <v>154</v>
      </c>
    </row>
    <row r="757" s="13" customFormat="1">
      <c r="A757" s="13"/>
      <c r="B757" s="185"/>
      <c r="C757" s="13"/>
      <c r="D757" s="186" t="s">
        <v>166</v>
      </c>
      <c r="E757" s="187" t="s">
        <v>3</v>
      </c>
      <c r="F757" s="188" t="s">
        <v>195</v>
      </c>
      <c r="G757" s="13"/>
      <c r="H757" s="187" t="s">
        <v>3</v>
      </c>
      <c r="I757" s="189"/>
      <c r="J757" s="13"/>
      <c r="K757" s="13"/>
      <c r="L757" s="185"/>
      <c r="M757" s="190"/>
      <c r="N757" s="191"/>
      <c r="O757" s="191"/>
      <c r="P757" s="191"/>
      <c r="Q757" s="191"/>
      <c r="R757" s="191"/>
      <c r="S757" s="191"/>
      <c r="T757" s="19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7" t="s">
        <v>166</v>
      </c>
      <c r="AU757" s="187" t="s">
        <v>82</v>
      </c>
      <c r="AV757" s="13" t="s">
        <v>80</v>
      </c>
      <c r="AW757" s="13" t="s">
        <v>34</v>
      </c>
      <c r="AX757" s="13" t="s">
        <v>72</v>
      </c>
      <c r="AY757" s="187" t="s">
        <v>154</v>
      </c>
    </row>
    <row r="758" s="14" customFormat="1">
      <c r="A758" s="14"/>
      <c r="B758" s="193"/>
      <c r="C758" s="14"/>
      <c r="D758" s="186" t="s">
        <v>166</v>
      </c>
      <c r="E758" s="194" t="s">
        <v>3</v>
      </c>
      <c r="F758" s="195" t="s">
        <v>183</v>
      </c>
      <c r="G758" s="14"/>
      <c r="H758" s="196">
        <v>3</v>
      </c>
      <c r="I758" s="197"/>
      <c r="J758" s="14"/>
      <c r="K758" s="14"/>
      <c r="L758" s="193"/>
      <c r="M758" s="198"/>
      <c r="N758" s="199"/>
      <c r="O758" s="199"/>
      <c r="P758" s="199"/>
      <c r="Q758" s="199"/>
      <c r="R758" s="199"/>
      <c r="S758" s="199"/>
      <c r="T758" s="20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94" t="s">
        <v>166</v>
      </c>
      <c r="AU758" s="194" t="s">
        <v>82</v>
      </c>
      <c r="AV758" s="14" t="s">
        <v>82</v>
      </c>
      <c r="AW758" s="14" t="s">
        <v>34</v>
      </c>
      <c r="AX758" s="14" t="s">
        <v>72</v>
      </c>
      <c r="AY758" s="194" t="s">
        <v>154</v>
      </c>
    </row>
    <row r="759" s="13" customFormat="1">
      <c r="A759" s="13"/>
      <c r="B759" s="185"/>
      <c r="C759" s="13"/>
      <c r="D759" s="186" t="s">
        <v>166</v>
      </c>
      <c r="E759" s="187" t="s">
        <v>3</v>
      </c>
      <c r="F759" s="188" t="s">
        <v>222</v>
      </c>
      <c r="G759" s="13"/>
      <c r="H759" s="187" t="s">
        <v>3</v>
      </c>
      <c r="I759" s="189"/>
      <c r="J759" s="13"/>
      <c r="K759" s="13"/>
      <c r="L759" s="185"/>
      <c r="M759" s="190"/>
      <c r="N759" s="191"/>
      <c r="O759" s="191"/>
      <c r="P759" s="191"/>
      <c r="Q759" s="191"/>
      <c r="R759" s="191"/>
      <c r="S759" s="191"/>
      <c r="T759" s="19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87" t="s">
        <v>166</v>
      </c>
      <c r="AU759" s="187" t="s">
        <v>82</v>
      </c>
      <c r="AV759" s="13" t="s">
        <v>80</v>
      </c>
      <c r="AW759" s="13" t="s">
        <v>34</v>
      </c>
      <c r="AX759" s="13" t="s">
        <v>72</v>
      </c>
      <c r="AY759" s="187" t="s">
        <v>154</v>
      </c>
    </row>
    <row r="760" s="14" customFormat="1">
      <c r="A760" s="14"/>
      <c r="B760" s="193"/>
      <c r="C760" s="14"/>
      <c r="D760" s="186" t="s">
        <v>166</v>
      </c>
      <c r="E760" s="194" t="s">
        <v>3</v>
      </c>
      <c r="F760" s="195" t="s">
        <v>197</v>
      </c>
      <c r="G760" s="14"/>
      <c r="H760" s="196">
        <v>5</v>
      </c>
      <c r="I760" s="197"/>
      <c r="J760" s="14"/>
      <c r="K760" s="14"/>
      <c r="L760" s="193"/>
      <c r="M760" s="198"/>
      <c r="N760" s="199"/>
      <c r="O760" s="199"/>
      <c r="P760" s="199"/>
      <c r="Q760" s="199"/>
      <c r="R760" s="199"/>
      <c r="S760" s="199"/>
      <c r="T760" s="20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194" t="s">
        <v>166</v>
      </c>
      <c r="AU760" s="194" t="s">
        <v>82</v>
      </c>
      <c r="AV760" s="14" t="s">
        <v>82</v>
      </c>
      <c r="AW760" s="14" t="s">
        <v>34</v>
      </c>
      <c r="AX760" s="14" t="s">
        <v>72</v>
      </c>
      <c r="AY760" s="194" t="s">
        <v>154</v>
      </c>
    </row>
    <row r="761" s="13" customFormat="1">
      <c r="A761" s="13"/>
      <c r="B761" s="185"/>
      <c r="C761" s="13"/>
      <c r="D761" s="186" t="s">
        <v>166</v>
      </c>
      <c r="E761" s="187" t="s">
        <v>3</v>
      </c>
      <c r="F761" s="188" t="s">
        <v>494</v>
      </c>
      <c r="G761" s="13"/>
      <c r="H761" s="187" t="s">
        <v>3</v>
      </c>
      <c r="I761" s="189"/>
      <c r="J761" s="13"/>
      <c r="K761" s="13"/>
      <c r="L761" s="185"/>
      <c r="M761" s="190"/>
      <c r="N761" s="191"/>
      <c r="O761" s="191"/>
      <c r="P761" s="191"/>
      <c r="Q761" s="191"/>
      <c r="R761" s="191"/>
      <c r="S761" s="191"/>
      <c r="T761" s="19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87" t="s">
        <v>166</v>
      </c>
      <c r="AU761" s="187" t="s">
        <v>82</v>
      </c>
      <c r="AV761" s="13" t="s">
        <v>80</v>
      </c>
      <c r="AW761" s="13" t="s">
        <v>34</v>
      </c>
      <c r="AX761" s="13" t="s">
        <v>72</v>
      </c>
      <c r="AY761" s="187" t="s">
        <v>154</v>
      </c>
    </row>
    <row r="762" s="14" customFormat="1">
      <c r="A762" s="14"/>
      <c r="B762" s="193"/>
      <c r="C762" s="14"/>
      <c r="D762" s="186" t="s">
        <v>166</v>
      </c>
      <c r="E762" s="194" t="s">
        <v>3</v>
      </c>
      <c r="F762" s="195" t="s">
        <v>183</v>
      </c>
      <c r="G762" s="14"/>
      <c r="H762" s="196">
        <v>3</v>
      </c>
      <c r="I762" s="197"/>
      <c r="J762" s="14"/>
      <c r="K762" s="14"/>
      <c r="L762" s="193"/>
      <c r="M762" s="198"/>
      <c r="N762" s="199"/>
      <c r="O762" s="199"/>
      <c r="P762" s="199"/>
      <c r="Q762" s="199"/>
      <c r="R762" s="199"/>
      <c r="S762" s="199"/>
      <c r="T762" s="20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94" t="s">
        <v>166</v>
      </c>
      <c r="AU762" s="194" t="s">
        <v>82</v>
      </c>
      <c r="AV762" s="14" t="s">
        <v>82</v>
      </c>
      <c r="AW762" s="14" t="s">
        <v>34</v>
      </c>
      <c r="AX762" s="14" t="s">
        <v>72</v>
      </c>
      <c r="AY762" s="194" t="s">
        <v>154</v>
      </c>
    </row>
    <row r="763" s="16" customFormat="1">
      <c r="A763" s="16"/>
      <c r="B763" s="209"/>
      <c r="C763" s="16"/>
      <c r="D763" s="186" t="s">
        <v>166</v>
      </c>
      <c r="E763" s="210" t="s">
        <v>3</v>
      </c>
      <c r="F763" s="211" t="s">
        <v>234</v>
      </c>
      <c r="G763" s="16"/>
      <c r="H763" s="212">
        <v>11</v>
      </c>
      <c r="I763" s="213"/>
      <c r="J763" s="16"/>
      <c r="K763" s="16"/>
      <c r="L763" s="209"/>
      <c r="M763" s="214"/>
      <c r="N763" s="215"/>
      <c r="O763" s="215"/>
      <c r="P763" s="215"/>
      <c r="Q763" s="215"/>
      <c r="R763" s="215"/>
      <c r="S763" s="215"/>
      <c r="T763" s="2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T763" s="210" t="s">
        <v>166</v>
      </c>
      <c r="AU763" s="210" t="s">
        <v>82</v>
      </c>
      <c r="AV763" s="16" t="s">
        <v>183</v>
      </c>
      <c r="AW763" s="16" t="s">
        <v>34</v>
      </c>
      <c r="AX763" s="16" t="s">
        <v>72</v>
      </c>
      <c r="AY763" s="210" t="s">
        <v>154</v>
      </c>
    </row>
    <row r="764" s="13" customFormat="1">
      <c r="A764" s="13"/>
      <c r="B764" s="185"/>
      <c r="C764" s="13"/>
      <c r="D764" s="186" t="s">
        <v>166</v>
      </c>
      <c r="E764" s="187" t="s">
        <v>3</v>
      </c>
      <c r="F764" s="188" t="s">
        <v>222</v>
      </c>
      <c r="G764" s="13"/>
      <c r="H764" s="187" t="s">
        <v>3</v>
      </c>
      <c r="I764" s="189"/>
      <c r="J764" s="13"/>
      <c r="K764" s="13"/>
      <c r="L764" s="185"/>
      <c r="M764" s="190"/>
      <c r="N764" s="191"/>
      <c r="O764" s="191"/>
      <c r="P764" s="191"/>
      <c r="Q764" s="191"/>
      <c r="R764" s="191"/>
      <c r="S764" s="191"/>
      <c r="T764" s="19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87" t="s">
        <v>166</v>
      </c>
      <c r="AU764" s="187" t="s">
        <v>82</v>
      </c>
      <c r="AV764" s="13" t="s">
        <v>80</v>
      </c>
      <c r="AW764" s="13" t="s">
        <v>34</v>
      </c>
      <c r="AX764" s="13" t="s">
        <v>72</v>
      </c>
      <c r="AY764" s="187" t="s">
        <v>154</v>
      </c>
    </row>
    <row r="765" s="14" customFormat="1">
      <c r="A765" s="14"/>
      <c r="B765" s="193"/>
      <c r="C765" s="14"/>
      <c r="D765" s="186" t="s">
        <v>166</v>
      </c>
      <c r="E765" s="194" t="s">
        <v>3</v>
      </c>
      <c r="F765" s="195" t="s">
        <v>82</v>
      </c>
      <c r="G765" s="14"/>
      <c r="H765" s="196">
        <v>2</v>
      </c>
      <c r="I765" s="197"/>
      <c r="J765" s="14"/>
      <c r="K765" s="14"/>
      <c r="L765" s="193"/>
      <c r="M765" s="198"/>
      <c r="N765" s="199"/>
      <c r="O765" s="199"/>
      <c r="P765" s="199"/>
      <c r="Q765" s="199"/>
      <c r="R765" s="199"/>
      <c r="S765" s="199"/>
      <c r="T765" s="20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194" t="s">
        <v>166</v>
      </c>
      <c r="AU765" s="194" t="s">
        <v>82</v>
      </c>
      <c r="AV765" s="14" t="s">
        <v>82</v>
      </c>
      <c r="AW765" s="14" t="s">
        <v>34</v>
      </c>
      <c r="AX765" s="14" t="s">
        <v>72</v>
      </c>
      <c r="AY765" s="194" t="s">
        <v>154</v>
      </c>
    </row>
    <row r="766" s="14" customFormat="1">
      <c r="A766" s="14"/>
      <c r="B766" s="193"/>
      <c r="C766" s="14"/>
      <c r="D766" s="186" t="s">
        <v>166</v>
      </c>
      <c r="E766" s="194" t="s">
        <v>3</v>
      </c>
      <c r="F766" s="195" t="s">
        <v>82</v>
      </c>
      <c r="G766" s="14"/>
      <c r="H766" s="196">
        <v>2</v>
      </c>
      <c r="I766" s="197"/>
      <c r="J766" s="14"/>
      <c r="K766" s="14"/>
      <c r="L766" s="193"/>
      <c r="M766" s="198"/>
      <c r="N766" s="199"/>
      <c r="O766" s="199"/>
      <c r="P766" s="199"/>
      <c r="Q766" s="199"/>
      <c r="R766" s="199"/>
      <c r="S766" s="199"/>
      <c r="T766" s="20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94" t="s">
        <v>166</v>
      </c>
      <c r="AU766" s="194" t="s">
        <v>82</v>
      </c>
      <c r="AV766" s="14" t="s">
        <v>82</v>
      </c>
      <c r="AW766" s="14" t="s">
        <v>34</v>
      </c>
      <c r="AX766" s="14" t="s">
        <v>72</v>
      </c>
      <c r="AY766" s="194" t="s">
        <v>154</v>
      </c>
    </row>
    <row r="767" s="15" customFormat="1">
      <c r="A767" s="15"/>
      <c r="B767" s="201"/>
      <c r="C767" s="15"/>
      <c r="D767" s="186" t="s">
        <v>166</v>
      </c>
      <c r="E767" s="202" t="s">
        <v>3</v>
      </c>
      <c r="F767" s="203" t="s">
        <v>171</v>
      </c>
      <c r="G767" s="15"/>
      <c r="H767" s="204">
        <v>21</v>
      </c>
      <c r="I767" s="205"/>
      <c r="J767" s="15"/>
      <c r="K767" s="15"/>
      <c r="L767" s="201"/>
      <c r="M767" s="206"/>
      <c r="N767" s="207"/>
      <c r="O767" s="207"/>
      <c r="P767" s="207"/>
      <c r="Q767" s="207"/>
      <c r="R767" s="207"/>
      <c r="S767" s="207"/>
      <c r="T767" s="208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02" t="s">
        <v>166</v>
      </c>
      <c r="AU767" s="202" t="s">
        <v>82</v>
      </c>
      <c r="AV767" s="15" t="s">
        <v>162</v>
      </c>
      <c r="AW767" s="15" t="s">
        <v>34</v>
      </c>
      <c r="AX767" s="15" t="s">
        <v>80</v>
      </c>
      <c r="AY767" s="202" t="s">
        <v>154</v>
      </c>
    </row>
    <row r="768" s="2" customFormat="1" ht="49.05" customHeight="1">
      <c r="A768" s="40"/>
      <c r="B768" s="166"/>
      <c r="C768" s="167" t="s">
        <v>1340</v>
      </c>
      <c r="D768" s="167" t="s">
        <v>157</v>
      </c>
      <c r="E768" s="168" t="s">
        <v>1747</v>
      </c>
      <c r="F768" s="169" t="s">
        <v>1748</v>
      </c>
      <c r="G768" s="170" t="s">
        <v>435</v>
      </c>
      <c r="H768" s="171">
        <v>1.456</v>
      </c>
      <c r="I768" s="172"/>
      <c r="J768" s="173">
        <f>ROUND(I768*H768,2)</f>
        <v>0</v>
      </c>
      <c r="K768" s="169" t="s">
        <v>161</v>
      </c>
      <c r="L768" s="41"/>
      <c r="M768" s="174" t="s">
        <v>3</v>
      </c>
      <c r="N768" s="175" t="s">
        <v>43</v>
      </c>
      <c r="O768" s="74"/>
      <c r="P768" s="176">
        <f>O768*H768</f>
        <v>0</v>
      </c>
      <c r="Q768" s="176">
        <v>0</v>
      </c>
      <c r="R768" s="176">
        <f>Q768*H768</f>
        <v>0</v>
      </c>
      <c r="S768" s="176">
        <v>0</v>
      </c>
      <c r="T768" s="177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178" t="s">
        <v>322</v>
      </c>
      <c r="AT768" s="178" t="s">
        <v>157</v>
      </c>
      <c r="AU768" s="178" t="s">
        <v>82</v>
      </c>
      <c r="AY768" s="21" t="s">
        <v>154</v>
      </c>
      <c r="BE768" s="179">
        <f>IF(N768="základní",J768,0)</f>
        <v>0</v>
      </c>
      <c r="BF768" s="179">
        <f>IF(N768="snížená",J768,0)</f>
        <v>0</v>
      </c>
      <c r="BG768" s="179">
        <f>IF(N768="zákl. přenesená",J768,0)</f>
        <v>0</v>
      </c>
      <c r="BH768" s="179">
        <f>IF(N768="sníž. přenesená",J768,0)</f>
        <v>0</v>
      </c>
      <c r="BI768" s="179">
        <f>IF(N768="nulová",J768,0)</f>
        <v>0</v>
      </c>
      <c r="BJ768" s="21" t="s">
        <v>80</v>
      </c>
      <c r="BK768" s="179">
        <f>ROUND(I768*H768,2)</f>
        <v>0</v>
      </c>
      <c r="BL768" s="21" t="s">
        <v>322</v>
      </c>
      <c r="BM768" s="178" t="s">
        <v>3574</v>
      </c>
    </row>
    <row r="769" s="2" customFormat="1">
      <c r="A769" s="40"/>
      <c r="B769" s="41"/>
      <c r="C769" s="40"/>
      <c r="D769" s="180" t="s">
        <v>164</v>
      </c>
      <c r="E769" s="40"/>
      <c r="F769" s="181" t="s">
        <v>1750</v>
      </c>
      <c r="G769" s="40"/>
      <c r="H769" s="40"/>
      <c r="I769" s="182"/>
      <c r="J769" s="40"/>
      <c r="K769" s="40"/>
      <c r="L769" s="41"/>
      <c r="M769" s="217"/>
      <c r="N769" s="218"/>
      <c r="O769" s="219"/>
      <c r="P769" s="219"/>
      <c r="Q769" s="219"/>
      <c r="R769" s="219"/>
      <c r="S769" s="219"/>
      <c r="T769" s="22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21" t="s">
        <v>164</v>
      </c>
      <c r="AU769" s="21" t="s">
        <v>82</v>
      </c>
    </row>
    <row r="770" s="2" customFormat="1" ht="6.96" customHeight="1">
      <c r="A770" s="40"/>
      <c r="B770" s="57"/>
      <c r="C770" s="58"/>
      <c r="D770" s="58"/>
      <c r="E770" s="58"/>
      <c r="F770" s="58"/>
      <c r="G770" s="58"/>
      <c r="H770" s="58"/>
      <c r="I770" s="58"/>
      <c r="J770" s="58"/>
      <c r="K770" s="58"/>
      <c r="L770" s="41"/>
      <c r="M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</sheetData>
  <autoFilter ref="C87:K76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622143004"/>
    <hyperlink ref="F103" r:id="rId2" display="https://podminky.urs.cz/item/CS_URS_2024_02/622211021"/>
    <hyperlink ref="F113" r:id="rId3" display="https://podminky.urs.cz/item/CS_URS_2024_02/622211031"/>
    <hyperlink ref="F179" r:id="rId4" display="https://podminky.urs.cz/item/CS_URS_2024_02/622212051"/>
    <hyperlink ref="F248" r:id="rId5" display="https://podminky.urs.cz/item/CS_URS_2024_02/622221031"/>
    <hyperlink ref="F259" r:id="rId6" display="https://podminky.urs.cz/item/CS_URS_2024_02/622251101"/>
    <hyperlink ref="F261" r:id="rId7" display="https://podminky.urs.cz/item/CS_URS_2024_02/622252001"/>
    <hyperlink ref="F267" r:id="rId8" display="https://podminky.urs.cz/item/CS_URS_2024_02/622252002"/>
    <hyperlink ref="F412" r:id="rId9" display="https://podminky.urs.cz/item/CS_URS_2024_02/622531012"/>
    <hyperlink ref="F420" r:id="rId10" display="https://podminky.urs.cz/item/CS_URS_2024_02/629991012"/>
    <hyperlink ref="F440" r:id="rId11" display="https://podminky.urs.cz/item/CS_URS_2024_02/629999011"/>
    <hyperlink ref="F448" r:id="rId12" display="https://podminky.urs.cz/item/CS_URS_2024_02/998011002"/>
    <hyperlink ref="F452" r:id="rId13" display="https://podminky.urs.cz/item/CS_URS_2024_02/711111001"/>
    <hyperlink ref="F459" r:id="rId14" display="https://podminky.urs.cz/item/CS_URS_2024_02/711112001"/>
    <hyperlink ref="F471" r:id="rId15" display="https://podminky.urs.cz/item/CS_URS_2024_02/711141559.2"/>
    <hyperlink ref="F478" r:id="rId16" display="https://podminky.urs.cz/item/CS_URS_2024_02/711142559"/>
    <hyperlink ref="F495" r:id="rId17" display="https://podminky.urs.cz/item/CS_URS_2024_02/998711101"/>
    <hyperlink ref="F498" r:id="rId18" display="https://podminky.urs.cz/item/CS_URS_2024_02/712311101"/>
    <hyperlink ref="F503" r:id="rId19" display="https://podminky.urs.cz/item/CS_URS_2024_02/712363373"/>
    <hyperlink ref="F510" r:id="rId20" display="https://podminky.urs.cz/item/CS_URS_2024_02/712441559"/>
    <hyperlink ref="F531" r:id="rId21" display="https://podminky.urs.cz/item/CS_URS_2024_02/998712103"/>
    <hyperlink ref="F534" r:id="rId22" display="https://podminky.urs.cz/item/CS_URS_2024_02/713121111"/>
    <hyperlink ref="F542" r:id="rId23" display="https://podminky.urs.cz/item/CS_URS_2024_02/713121111"/>
    <hyperlink ref="F559" r:id="rId24" display="https://podminky.urs.cz/item/CS_URS_2024_02/713141111"/>
    <hyperlink ref="F572" r:id="rId25" display="https://podminky.urs.cz/item/CS_URS_2024_02/713141151"/>
    <hyperlink ref="F577" r:id="rId26" display="https://podminky.urs.cz/item/CS_URS_2024_02/713141212"/>
    <hyperlink ref="F584" r:id="rId27" display="https://podminky.urs.cz/item/CS_URS_2024_02/713141223"/>
    <hyperlink ref="F591" r:id="rId28" display="https://podminky.urs.cz/item/CS_URS_2024_02/713141263"/>
    <hyperlink ref="F594" r:id="rId29" display="https://podminky.urs.cz/item/CS_URS_2024_02/998713102"/>
    <hyperlink ref="F597" r:id="rId30" display="https://podminky.urs.cz/item/CS_URS_2024_02/762361312"/>
    <hyperlink ref="F604" r:id="rId31" display="https://podminky.urs.cz/item/CS_URS_2024_02/998762102"/>
    <hyperlink ref="F607" r:id="rId32" display="https://podminky.urs.cz/item/CS_URS_2024_02/766622131"/>
    <hyperlink ref="F625" r:id="rId33" display="https://podminky.urs.cz/item/CS_URS_2024_02/766622132"/>
    <hyperlink ref="F640" r:id="rId34" display="https://podminky.urs.cz/item/CS_URS_2024_02/766622216"/>
    <hyperlink ref="F666" r:id="rId35" display="https://podminky.urs.cz/item/CS_URS_2024_02/766629639"/>
    <hyperlink ref="F688" r:id="rId36" display="https://podminky.urs.cz/item/CS_URS_2024_02/766629651"/>
    <hyperlink ref="F712" r:id="rId37" display="https://podminky.urs.cz/item/CS_URS_2024_02/766660411"/>
    <hyperlink ref="F720" r:id="rId38" display="https://podminky.urs.cz/item/CS_URS_2024_02/766660451"/>
    <hyperlink ref="F728" r:id="rId39" display="https://podminky.urs.cz/item/CS_URS_2024_02/766694116"/>
    <hyperlink ref="F769" r:id="rId40" display="https://podminky.urs.cz/item/CS_URS_2024_02/99876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106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3575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ROUND(J90,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ROUND((SUM(BE90:BE375)),  2)</f>
        <v>0</v>
      </c>
      <c r="G33" s="40"/>
      <c r="H33" s="40"/>
      <c r="I33" s="125">
        <v>0.20999999999999999</v>
      </c>
      <c r="J33" s="124">
        <f>ROUND(((SUM(BE90:BE375))*I33),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ROUND((SUM(BF90:BF375)),  2)</f>
        <v>0</v>
      </c>
      <c r="G34" s="40"/>
      <c r="H34" s="40"/>
      <c r="I34" s="125">
        <v>0.12</v>
      </c>
      <c r="J34" s="124">
        <f>ROUND(((SUM(BF90:BF375))*I34),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ROUND((SUM(BG90:BG375)),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ROUND((SUM(BH90:BH375)),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ROUND((SUM(BI90:BI375)),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09 - Změnový list č.1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J90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117</v>
      </c>
      <c r="E60" s="137"/>
      <c r="F60" s="137"/>
      <c r="G60" s="137"/>
      <c r="H60" s="137"/>
      <c r="I60" s="137"/>
      <c r="J60" s="138">
        <f>J91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741</v>
      </c>
      <c r="E61" s="141"/>
      <c r="F61" s="141"/>
      <c r="G61" s="141"/>
      <c r="H61" s="141"/>
      <c r="I61" s="141"/>
      <c r="J61" s="142">
        <f>J92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3576</v>
      </c>
      <c r="E62" s="141"/>
      <c r="F62" s="141"/>
      <c r="G62" s="141"/>
      <c r="H62" s="141"/>
      <c r="I62" s="141"/>
      <c r="J62" s="142">
        <f>J111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119</v>
      </c>
      <c r="E63" s="141"/>
      <c r="F63" s="141"/>
      <c r="G63" s="141"/>
      <c r="H63" s="141"/>
      <c r="I63" s="141"/>
      <c r="J63" s="142">
        <f>J113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743</v>
      </c>
      <c r="E64" s="141"/>
      <c r="F64" s="141"/>
      <c r="G64" s="141"/>
      <c r="H64" s="141"/>
      <c r="I64" s="141"/>
      <c r="J64" s="142">
        <f>J123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120</v>
      </c>
      <c r="E65" s="137"/>
      <c r="F65" s="137"/>
      <c r="G65" s="137"/>
      <c r="H65" s="137"/>
      <c r="I65" s="137"/>
      <c r="J65" s="138">
        <f>J126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128</v>
      </c>
      <c r="E66" s="141"/>
      <c r="F66" s="141"/>
      <c r="G66" s="141"/>
      <c r="H66" s="141"/>
      <c r="I66" s="141"/>
      <c r="J66" s="142">
        <f>J127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130</v>
      </c>
      <c r="E67" s="141"/>
      <c r="F67" s="141"/>
      <c r="G67" s="141"/>
      <c r="H67" s="141"/>
      <c r="I67" s="141"/>
      <c r="J67" s="142">
        <f>J132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131</v>
      </c>
      <c r="E68" s="141"/>
      <c r="F68" s="141"/>
      <c r="G68" s="141"/>
      <c r="H68" s="141"/>
      <c r="I68" s="141"/>
      <c r="J68" s="142">
        <f>J267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132</v>
      </c>
      <c r="E69" s="141"/>
      <c r="F69" s="141"/>
      <c r="G69" s="141"/>
      <c r="H69" s="141"/>
      <c r="I69" s="141"/>
      <c r="J69" s="142">
        <f>J272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133</v>
      </c>
      <c r="E70" s="141"/>
      <c r="F70" s="141"/>
      <c r="G70" s="141"/>
      <c r="H70" s="141"/>
      <c r="I70" s="141"/>
      <c r="J70" s="142">
        <f>J356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139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0"/>
      <c r="D80" s="40"/>
      <c r="E80" s="117" t="str">
        <f>E7</f>
        <v>Stavební úpravy včetně změny užívání objektu Hradní 61, Žebrák 267 53</v>
      </c>
      <c r="F80" s="34"/>
      <c r="G80" s="34"/>
      <c r="H80" s="34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111</v>
      </c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0"/>
      <c r="D82" s="40"/>
      <c r="E82" s="64" t="str">
        <f>E9</f>
        <v>09 - Změnový list č.1</v>
      </c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0"/>
      <c r="E84" s="40"/>
      <c r="F84" s="29" t="str">
        <f>F12</f>
        <v>Žebrák</v>
      </c>
      <c r="G84" s="40"/>
      <c r="H84" s="40"/>
      <c r="I84" s="34" t="s">
        <v>23</v>
      </c>
      <c r="J84" s="66" t="str">
        <f>IF(J12="","",J12)</f>
        <v>9. 7. 2025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0"/>
      <c r="E86" s="40"/>
      <c r="F86" s="29" t="str">
        <f>E15</f>
        <v>Město Žebrák; 00234079, Náměstí 1, 267 53 Žebrák</v>
      </c>
      <c r="G86" s="40"/>
      <c r="H86" s="40"/>
      <c r="I86" s="34" t="s">
        <v>31</v>
      </c>
      <c r="J86" s="38" t="str">
        <f>E21</f>
        <v>A.D.S. Rokycany s.r.o.</v>
      </c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0"/>
      <c r="E87" s="40"/>
      <c r="F87" s="29" t="str">
        <f>IF(E18="","",E18)</f>
        <v>Vyplň údaj</v>
      </c>
      <c r="G87" s="40"/>
      <c r="H87" s="40"/>
      <c r="I87" s="34" t="s">
        <v>35</v>
      </c>
      <c r="J87" s="38" t="str">
        <f>E24</f>
        <v>A.D.S. Rokycany s.r.o.</v>
      </c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43"/>
      <c r="B89" s="144"/>
      <c r="C89" s="145" t="s">
        <v>140</v>
      </c>
      <c r="D89" s="146" t="s">
        <v>57</v>
      </c>
      <c r="E89" s="146" t="s">
        <v>53</v>
      </c>
      <c r="F89" s="146" t="s">
        <v>54</v>
      </c>
      <c r="G89" s="146" t="s">
        <v>141</v>
      </c>
      <c r="H89" s="146" t="s">
        <v>142</v>
      </c>
      <c r="I89" s="146" t="s">
        <v>143</v>
      </c>
      <c r="J89" s="146" t="s">
        <v>115</v>
      </c>
      <c r="K89" s="147" t="s">
        <v>144</v>
      </c>
      <c r="L89" s="148"/>
      <c r="M89" s="82" t="s">
        <v>3</v>
      </c>
      <c r="N89" s="83" t="s">
        <v>42</v>
      </c>
      <c r="O89" s="83" t="s">
        <v>145</v>
      </c>
      <c r="P89" s="83" t="s">
        <v>146</v>
      </c>
      <c r="Q89" s="83" t="s">
        <v>147</v>
      </c>
      <c r="R89" s="83" t="s">
        <v>148</v>
      </c>
      <c r="S89" s="83" t="s">
        <v>149</v>
      </c>
      <c r="T89" s="84" t="s">
        <v>150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="2" customFormat="1" ht="22.8" customHeight="1">
      <c r="A90" s="40"/>
      <c r="B90" s="41"/>
      <c r="C90" s="89" t="s">
        <v>151</v>
      </c>
      <c r="D90" s="40"/>
      <c r="E90" s="40"/>
      <c r="F90" s="40"/>
      <c r="G90" s="40"/>
      <c r="H90" s="40"/>
      <c r="I90" s="40"/>
      <c r="J90" s="149">
        <f>BK90</f>
        <v>0</v>
      </c>
      <c r="K90" s="40"/>
      <c r="L90" s="41"/>
      <c r="M90" s="85"/>
      <c r="N90" s="70"/>
      <c r="O90" s="86"/>
      <c r="P90" s="150">
        <f>P91+P126</f>
        <v>0</v>
      </c>
      <c r="Q90" s="86"/>
      <c r="R90" s="150">
        <f>R91+R126</f>
        <v>0.56998139000000014</v>
      </c>
      <c r="S90" s="86"/>
      <c r="T90" s="151">
        <f>T91+T126</f>
        <v>1.6640000000000002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1" t="s">
        <v>71</v>
      </c>
      <c r="AU90" s="21" t="s">
        <v>116</v>
      </c>
      <c r="BK90" s="152">
        <f>BK91+BK126</f>
        <v>0</v>
      </c>
    </row>
    <row r="91" s="12" customFormat="1" ht="25.92" customHeight="1">
      <c r="A91" s="12"/>
      <c r="B91" s="153"/>
      <c r="C91" s="12"/>
      <c r="D91" s="154" t="s">
        <v>71</v>
      </c>
      <c r="E91" s="155" t="s">
        <v>152</v>
      </c>
      <c r="F91" s="155" t="s">
        <v>153</v>
      </c>
      <c r="G91" s="12"/>
      <c r="H91" s="12"/>
      <c r="I91" s="156"/>
      <c r="J91" s="157">
        <f>BK91</f>
        <v>0</v>
      </c>
      <c r="K91" s="12"/>
      <c r="L91" s="153"/>
      <c r="M91" s="158"/>
      <c r="N91" s="159"/>
      <c r="O91" s="159"/>
      <c r="P91" s="160">
        <f>P92+P111+P113+P123</f>
        <v>0</v>
      </c>
      <c r="Q91" s="159"/>
      <c r="R91" s="160">
        <f>R92+R111+R113+R123</f>
        <v>0.5353403000000001</v>
      </c>
      <c r="S91" s="159"/>
      <c r="T91" s="161">
        <f>T92+T111+T113+T123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80</v>
      </c>
      <c r="AT91" s="162" t="s">
        <v>71</v>
      </c>
      <c r="AU91" s="162" t="s">
        <v>72</v>
      </c>
      <c r="AY91" s="154" t="s">
        <v>154</v>
      </c>
      <c r="BK91" s="163">
        <f>BK92+BK111+BK113+BK123</f>
        <v>0</v>
      </c>
    </row>
    <row r="92" s="12" customFormat="1" ht="22.8" customHeight="1">
      <c r="A92" s="12"/>
      <c r="B92" s="153"/>
      <c r="C92" s="12"/>
      <c r="D92" s="154" t="s">
        <v>71</v>
      </c>
      <c r="E92" s="164" t="s">
        <v>204</v>
      </c>
      <c r="F92" s="164" t="s">
        <v>1144</v>
      </c>
      <c r="G92" s="12"/>
      <c r="H92" s="12"/>
      <c r="I92" s="156"/>
      <c r="J92" s="165">
        <f>BK92</f>
        <v>0</v>
      </c>
      <c r="K92" s="12"/>
      <c r="L92" s="153"/>
      <c r="M92" s="158"/>
      <c r="N92" s="159"/>
      <c r="O92" s="159"/>
      <c r="P92" s="160">
        <f>SUM(P93:P110)</f>
        <v>0</v>
      </c>
      <c r="Q92" s="159"/>
      <c r="R92" s="160">
        <f>SUM(R93:R110)</f>
        <v>0.5353403000000001</v>
      </c>
      <c r="S92" s="159"/>
      <c r="T92" s="161">
        <f>SUM(T93:T110)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4" t="s">
        <v>80</v>
      </c>
      <c r="AT92" s="162" t="s">
        <v>71</v>
      </c>
      <c r="AU92" s="162" t="s">
        <v>80</v>
      </c>
      <c r="AY92" s="154" t="s">
        <v>154</v>
      </c>
      <c r="BK92" s="163">
        <f>SUM(BK93:BK110)</f>
        <v>0</v>
      </c>
    </row>
    <row r="93" s="2" customFormat="1" ht="33" customHeight="1">
      <c r="A93" s="40"/>
      <c r="B93" s="166"/>
      <c r="C93" s="167" t="s">
        <v>80</v>
      </c>
      <c r="D93" s="167" t="s">
        <v>157</v>
      </c>
      <c r="E93" s="168" t="s">
        <v>3577</v>
      </c>
      <c r="F93" s="169" t="s">
        <v>3578</v>
      </c>
      <c r="G93" s="170" t="s">
        <v>186</v>
      </c>
      <c r="H93" s="171">
        <v>33.219999999999999</v>
      </c>
      <c r="I93" s="172"/>
      <c r="J93" s="173">
        <f>ROUND(I93*H93,2)</f>
        <v>0</v>
      </c>
      <c r="K93" s="169" t="s">
        <v>161</v>
      </c>
      <c r="L93" s="41"/>
      <c r="M93" s="174" t="s">
        <v>3</v>
      </c>
      <c r="N93" s="175" t="s">
        <v>43</v>
      </c>
      <c r="O93" s="74"/>
      <c r="P93" s="176">
        <f>O93*H93</f>
        <v>0</v>
      </c>
      <c r="Q93" s="176">
        <v>0.0043800000000000002</v>
      </c>
      <c r="R93" s="176">
        <f>Q93*H93</f>
        <v>0.14550360000000001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162</v>
      </c>
      <c r="AT93" s="178" t="s">
        <v>157</v>
      </c>
      <c r="AU93" s="178" t="s">
        <v>82</v>
      </c>
      <c r="AY93" s="21" t="s">
        <v>154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1" t="s">
        <v>80</v>
      </c>
      <c r="BK93" s="179">
        <f>ROUND(I93*H93,2)</f>
        <v>0</v>
      </c>
      <c r="BL93" s="21" t="s">
        <v>162</v>
      </c>
      <c r="BM93" s="178" t="s">
        <v>3579</v>
      </c>
    </row>
    <row r="94" s="2" customFormat="1">
      <c r="A94" s="40"/>
      <c r="B94" s="41"/>
      <c r="C94" s="40"/>
      <c r="D94" s="180" t="s">
        <v>164</v>
      </c>
      <c r="E94" s="40"/>
      <c r="F94" s="181" t="s">
        <v>3580</v>
      </c>
      <c r="G94" s="40"/>
      <c r="H94" s="40"/>
      <c r="I94" s="182"/>
      <c r="J94" s="40"/>
      <c r="K94" s="40"/>
      <c r="L94" s="41"/>
      <c r="M94" s="183"/>
      <c r="N94" s="184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164</v>
      </c>
      <c r="AU94" s="21" t="s">
        <v>82</v>
      </c>
    </row>
    <row r="95" s="13" customFormat="1">
      <c r="A95" s="13"/>
      <c r="B95" s="185"/>
      <c r="C95" s="13"/>
      <c r="D95" s="186" t="s">
        <v>166</v>
      </c>
      <c r="E95" s="187" t="s">
        <v>3</v>
      </c>
      <c r="F95" s="188" t="s">
        <v>3581</v>
      </c>
      <c r="G95" s="13"/>
      <c r="H95" s="187" t="s">
        <v>3</v>
      </c>
      <c r="I95" s="189"/>
      <c r="J95" s="13"/>
      <c r="K95" s="13"/>
      <c r="L95" s="185"/>
      <c r="M95" s="190"/>
      <c r="N95" s="191"/>
      <c r="O95" s="191"/>
      <c r="P95" s="191"/>
      <c r="Q95" s="191"/>
      <c r="R95" s="191"/>
      <c r="S95" s="191"/>
      <c r="T95" s="19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7" t="s">
        <v>166</v>
      </c>
      <c r="AU95" s="187" t="s">
        <v>82</v>
      </c>
      <c r="AV95" s="13" t="s">
        <v>80</v>
      </c>
      <c r="AW95" s="13" t="s">
        <v>34</v>
      </c>
      <c r="AX95" s="13" t="s">
        <v>72</v>
      </c>
      <c r="AY95" s="187" t="s">
        <v>154</v>
      </c>
    </row>
    <row r="96" s="14" customFormat="1">
      <c r="A96" s="14"/>
      <c r="B96" s="193"/>
      <c r="C96" s="14"/>
      <c r="D96" s="186" t="s">
        <v>166</v>
      </c>
      <c r="E96" s="194" t="s">
        <v>3</v>
      </c>
      <c r="F96" s="195" t="s">
        <v>3582</v>
      </c>
      <c r="G96" s="14"/>
      <c r="H96" s="196">
        <v>33.219999999999999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166</v>
      </c>
      <c r="AU96" s="194" t="s">
        <v>82</v>
      </c>
      <c r="AV96" s="14" t="s">
        <v>82</v>
      </c>
      <c r="AW96" s="14" t="s">
        <v>34</v>
      </c>
      <c r="AX96" s="14" t="s">
        <v>80</v>
      </c>
      <c r="AY96" s="194" t="s">
        <v>154</v>
      </c>
    </row>
    <row r="97" s="2" customFormat="1" ht="66.75" customHeight="1">
      <c r="A97" s="40"/>
      <c r="B97" s="166"/>
      <c r="C97" s="167" t="s">
        <v>82</v>
      </c>
      <c r="D97" s="167" t="s">
        <v>157</v>
      </c>
      <c r="E97" s="168" t="s">
        <v>3583</v>
      </c>
      <c r="F97" s="169" t="s">
        <v>3584</v>
      </c>
      <c r="G97" s="170" t="s">
        <v>186</v>
      </c>
      <c r="H97" s="171">
        <v>33.219999999999999</v>
      </c>
      <c r="I97" s="172"/>
      <c r="J97" s="173">
        <f>ROUND(I97*H97,2)</f>
        <v>0</v>
      </c>
      <c r="K97" s="169" t="s">
        <v>161</v>
      </c>
      <c r="L97" s="41"/>
      <c r="M97" s="174" t="s">
        <v>3</v>
      </c>
      <c r="N97" s="175" t="s">
        <v>43</v>
      </c>
      <c r="O97" s="74"/>
      <c r="P97" s="176">
        <f>O97*H97</f>
        <v>0</v>
      </c>
      <c r="Q97" s="176">
        <v>0.0083899999999999999</v>
      </c>
      <c r="R97" s="176">
        <f>Q97*H97</f>
        <v>0.27871580000000001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162</v>
      </c>
      <c r="AT97" s="178" t="s">
        <v>157</v>
      </c>
      <c r="AU97" s="178" t="s">
        <v>82</v>
      </c>
      <c r="AY97" s="21" t="s">
        <v>154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1" t="s">
        <v>80</v>
      </c>
      <c r="BK97" s="179">
        <f>ROUND(I97*H97,2)</f>
        <v>0</v>
      </c>
      <c r="BL97" s="21" t="s">
        <v>162</v>
      </c>
      <c r="BM97" s="178" t="s">
        <v>3585</v>
      </c>
    </row>
    <row r="98" s="2" customFormat="1">
      <c r="A98" s="40"/>
      <c r="B98" s="41"/>
      <c r="C98" s="40"/>
      <c r="D98" s="180" t="s">
        <v>164</v>
      </c>
      <c r="E98" s="40"/>
      <c r="F98" s="181" t="s">
        <v>3586</v>
      </c>
      <c r="G98" s="40"/>
      <c r="H98" s="40"/>
      <c r="I98" s="182"/>
      <c r="J98" s="40"/>
      <c r="K98" s="40"/>
      <c r="L98" s="41"/>
      <c r="M98" s="183"/>
      <c r="N98" s="18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164</v>
      </c>
      <c r="AU98" s="21" t="s">
        <v>82</v>
      </c>
    </row>
    <row r="99" s="13" customFormat="1">
      <c r="A99" s="13"/>
      <c r="B99" s="185"/>
      <c r="C99" s="13"/>
      <c r="D99" s="186" t="s">
        <v>166</v>
      </c>
      <c r="E99" s="187" t="s">
        <v>3</v>
      </c>
      <c r="F99" s="188" t="s">
        <v>3581</v>
      </c>
      <c r="G99" s="13"/>
      <c r="H99" s="187" t="s">
        <v>3</v>
      </c>
      <c r="I99" s="189"/>
      <c r="J99" s="13"/>
      <c r="K99" s="13"/>
      <c r="L99" s="185"/>
      <c r="M99" s="190"/>
      <c r="N99" s="191"/>
      <c r="O99" s="191"/>
      <c r="P99" s="191"/>
      <c r="Q99" s="191"/>
      <c r="R99" s="191"/>
      <c r="S99" s="191"/>
      <c r="T99" s="19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7" t="s">
        <v>166</v>
      </c>
      <c r="AU99" s="187" t="s">
        <v>82</v>
      </c>
      <c r="AV99" s="13" t="s">
        <v>80</v>
      </c>
      <c r="AW99" s="13" t="s">
        <v>34</v>
      </c>
      <c r="AX99" s="13" t="s">
        <v>72</v>
      </c>
      <c r="AY99" s="187" t="s">
        <v>154</v>
      </c>
    </row>
    <row r="100" s="14" customFormat="1">
      <c r="A100" s="14"/>
      <c r="B100" s="193"/>
      <c r="C100" s="14"/>
      <c r="D100" s="186" t="s">
        <v>166</v>
      </c>
      <c r="E100" s="194" t="s">
        <v>3</v>
      </c>
      <c r="F100" s="195" t="s">
        <v>3582</v>
      </c>
      <c r="G100" s="14"/>
      <c r="H100" s="196">
        <v>33.219999999999999</v>
      </c>
      <c r="I100" s="197"/>
      <c r="J100" s="14"/>
      <c r="K100" s="14"/>
      <c r="L100" s="193"/>
      <c r="M100" s="198"/>
      <c r="N100" s="199"/>
      <c r="O100" s="199"/>
      <c r="P100" s="199"/>
      <c r="Q100" s="199"/>
      <c r="R100" s="199"/>
      <c r="S100" s="199"/>
      <c r="T100" s="20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4" t="s">
        <v>166</v>
      </c>
      <c r="AU100" s="194" t="s">
        <v>82</v>
      </c>
      <c r="AV100" s="14" t="s">
        <v>82</v>
      </c>
      <c r="AW100" s="14" t="s">
        <v>34</v>
      </c>
      <c r="AX100" s="14" t="s">
        <v>80</v>
      </c>
      <c r="AY100" s="194" t="s">
        <v>154</v>
      </c>
    </row>
    <row r="101" s="2" customFormat="1" ht="16.5" customHeight="1">
      <c r="A101" s="40"/>
      <c r="B101" s="166"/>
      <c r="C101" s="222" t="s">
        <v>183</v>
      </c>
      <c r="D101" s="222" t="s">
        <v>817</v>
      </c>
      <c r="E101" s="223" t="s">
        <v>3587</v>
      </c>
      <c r="F101" s="224" t="s">
        <v>3588</v>
      </c>
      <c r="G101" s="225" t="s">
        <v>186</v>
      </c>
      <c r="H101" s="226">
        <v>36.542000000000002</v>
      </c>
      <c r="I101" s="227"/>
      <c r="J101" s="228">
        <f>ROUND(I101*H101,2)</f>
        <v>0</v>
      </c>
      <c r="K101" s="224" t="s">
        <v>161</v>
      </c>
      <c r="L101" s="229"/>
      <c r="M101" s="230" t="s">
        <v>3</v>
      </c>
      <c r="N101" s="231" t="s">
        <v>43</v>
      </c>
      <c r="O101" s="74"/>
      <c r="P101" s="176">
        <f>O101*H101</f>
        <v>0</v>
      </c>
      <c r="Q101" s="176">
        <v>0.00044999999999999999</v>
      </c>
      <c r="R101" s="176">
        <f>Q101*H101</f>
        <v>0.016443900000000001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214</v>
      </c>
      <c r="AT101" s="178" t="s">
        <v>817</v>
      </c>
      <c r="AU101" s="178" t="s">
        <v>82</v>
      </c>
      <c r="AY101" s="21" t="s">
        <v>154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1" t="s">
        <v>80</v>
      </c>
      <c r="BK101" s="179">
        <f>ROUND(I101*H101,2)</f>
        <v>0</v>
      </c>
      <c r="BL101" s="21" t="s">
        <v>162</v>
      </c>
      <c r="BM101" s="178" t="s">
        <v>3589</v>
      </c>
    </row>
    <row r="102" s="13" customFormat="1">
      <c r="A102" s="13"/>
      <c r="B102" s="185"/>
      <c r="C102" s="13"/>
      <c r="D102" s="186" t="s">
        <v>166</v>
      </c>
      <c r="E102" s="187" t="s">
        <v>3</v>
      </c>
      <c r="F102" s="188" t="s">
        <v>3581</v>
      </c>
      <c r="G102" s="13"/>
      <c r="H102" s="187" t="s">
        <v>3</v>
      </c>
      <c r="I102" s="189"/>
      <c r="J102" s="13"/>
      <c r="K102" s="13"/>
      <c r="L102" s="185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166</v>
      </c>
      <c r="AU102" s="187" t="s">
        <v>82</v>
      </c>
      <c r="AV102" s="13" t="s">
        <v>80</v>
      </c>
      <c r="AW102" s="13" t="s">
        <v>34</v>
      </c>
      <c r="AX102" s="13" t="s">
        <v>72</v>
      </c>
      <c r="AY102" s="187" t="s">
        <v>154</v>
      </c>
    </row>
    <row r="103" s="14" customFormat="1">
      <c r="A103" s="14"/>
      <c r="B103" s="193"/>
      <c r="C103" s="14"/>
      <c r="D103" s="186" t="s">
        <v>166</v>
      </c>
      <c r="E103" s="194" t="s">
        <v>3</v>
      </c>
      <c r="F103" s="195" t="s">
        <v>3590</v>
      </c>
      <c r="G103" s="14"/>
      <c r="H103" s="196">
        <v>36.542000000000002</v>
      </c>
      <c r="I103" s="197"/>
      <c r="J103" s="14"/>
      <c r="K103" s="14"/>
      <c r="L103" s="193"/>
      <c r="M103" s="198"/>
      <c r="N103" s="199"/>
      <c r="O103" s="199"/>
      <c r="P103" s="199"/>
      <c r="Q103" s="199"/>
      <c r="R103" s="199"/>
      <c r="S103" s="199"/>
      <c r="T103" s="20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4" t="s">
        <v>166</v>
      </c>
      <c r="AU103" s="194" t="s">
        <v>82</v>
      </c>
      <c r="AV103" s="14" t="s">
        <v>82</v>
      </c>
      <c r="AW103" s="14" t="s">
        <v>34</v>
      </c>
      <c r="AX103" s="14" t="s">
        <v>80</v>
      </c>
      <c r="AY103" s="194" t="s">
        <v>154</v>
      </c>
    </row>
    <row r="104" s="2" customFormat="1" ht="37.8" customHeight="1">
      <c r="A104" s="40"/>
      <c r="B104" s="166"/>
      <c r="C104" s="167" t="s">
        <v>162</v>
      </c>
      <c r="D104" s="167" t="s">
        <v>157</v>
      </c>
      <c r="E104" s="168" t="s">
        <v>3331</v>
      </c>
      <c r="F104" s="169" t="s">
        <v>3332</v>
      </c>
      <c r="G104" s="170" t="s">
        <v>186</v>
      </c>
      <c r="H104" s="171">
        <v>33.219999999999999</v>
      </c>
      <c r="I104" s="172"/>
      <c r="J104" s="173">
        <f>ROUND(I104*H104,2)</f>
        <v>0</v>
      </c>
      <c r="K104" s="169" t="s">
        <v>161</v>
      </c>
      <c r="L104" s="41"/>
      <c r="M104" s="174" t="s">
        <v>3</v>
      </c>
      <c r="N104" s="175" t="s">
        <v>43</v>
      </c>
      <c r="O104" s="74"/>
      <c r="P104" s="176">
        <f>O104*H104</f>
        <v>0</v>
      </c>
      <c r="Q104" s="176">
        <v>0.0028500000000000001</v>
      </c>
      <c r="R104" s="176">
        <f>Q104*H104</f>
        <v>0.094676999999999997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162</v>
      </c>
      <c r="AT104" s="178" t="s">
        <v>157</v>
      </c>
      <c r="AU104" s="178" t="s">
        <v>82</v>
      </c>
      <c r="AY104" s="21" t="s">
        <v>154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1" t="s">
        <v>80</v>
      </c>
      <c r="BK104" s="179">
        <f>ROUND(I104*H104,2)</f>
        <v>0</v>
      </c>
      <c r="BL104" s="21" t="s">
        <v>162</v>
      </c>
      <c r="BM104" s="178" t="s">
        <v>3591</v>
      </c>
    </row>
    <row r="105" s="2" customFormat="1">
      <c r="A105" s="40"/>
      <c r="B105" s="41"/>
      <c r="C105" s="40"/>
      <c r="D105" s="180" t="s">
        <v>164</v>
      </c>
      <c r="E105" s="40"/>
      <c r="F105" s="181" t="s">
        <v>3334</v>
      </c>
      <c r="G105" s="40"/>
      <c r="H105" s="40"/>
      <c r="I105" s="182"/>
      <c r="J105" s="40"/>
      <c r="K105" s="40"/>
      <c r="L105" s="41"/>
      <c r="M105" s="183"/>
      <c r="N105" s="18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164</v>
      </c>
      <c r="AU105" s="21" t="s">
        <v>82</v>
      </c>
    </row>
    <row r="106" s="13" customFormat="1">
      <c r="A106" s="13"/>
      <c r="B106" s="185"/>
      <c r="C106" s="13"/>
      <c r="D106" s="186" t="s">
        <v>166</v>
      </c>
      <c r="E106" s="187" t="s">
        <v>3</v>
      </c>
      <c r="F106" s="188" t="s">
        <v>3581</v>
      </c>
      <c r="G106" s="13"/>
      <c r="H106" s="187" t="s">
        <v>3</v>
      </c>
      <c r="I106" s="189"/>
      <c r="J106" s="13"/>
      <c r="K106" s="13"/>
      <c r="L106" s="185"/>
      <c r="M106" s="190"/>
      <c r="N106" s="191"/>
      <c r="O106" s="191"/>
      <c r="P106" s="191"/>
      <c r="Q106" s="191"/>
      <c r="R106" s="191"/>
      <c r="S106" s="191"/>
      <c r="T106" s="19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166</v>
      </c>
      <c r="AU106" s="187" t="s">
        <v>82</v>
      </c>
      <c r="AV106" s="13" t="s">
        <v>80</v>
      </c>
      <c r="AW106" s="13" t="s">
        <v>34</v>
      </c>
      <c r="AX106" s="13" t="s">
        <v>72</v>
      </c>
      <c r="AY106" s="187" t="s">
        <v>154</v>
      </c>
    </row>
    <row r="107" s="14" customFormat="1">
      <c r="A107" s="14"/>
      <c r="B107" s="193"/>
      <c r="C107" s="14"/>
      <c r="D107" s="186" t="s">
        <v>166</v>
      </c>
      <c r="E107" s="194" t="s">
        <v>3</v>
      </c>
      <c r="F107" s="195" t="s">
        <v>3582</v>
      </c>
      <c r="G107" s="14"/>
      <c r="H107" s="196">
        <v>33.219999999999999</v>
      </c>
      <c r="I107" s="197"/>
      <c r="J107" s="14"/>
      <c r="K107" s="14"/>
      <c r="L107" s="193"/>
      <c r="M107" s="198"/>
      <c r="N107" s="199"/>
      <c r="O107" s="199"/>
      <c r="P107" s="199"/>
      <c r="Q107" s="199"/>
      <c r="R107" s="199"/>
      <c r="S107" s="199"/>
      <c r="T107" s="20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4" t="s">
        <v>166</v>
      </c>
      <c r="AU107" s="194" t="s">
        <v>82</v>
      </c>
      <c r="AV107" s="14" t="s">
        <v>82</v>
      </c>
      <c r="AW107" s="14" t="s">
        <v>34</v>
      </c>
      <c r="AX107" s="14" t="s">
        <v>80</v>
      </c>
      <c r="AY107" s="194" t="s">
        <v>154</v>
      </c>
    </row>
    <row r="108" s="2" customFormat="1" ht="24.15" customHeight="1">
      <c r="A108" s="40"/>
      <c r="B108" s="166"/>
      <c r="C108" s="167" t="s">
        <v>197</v>
      </c>
      <c r="D108" s="167" t="s">
        <v>157</v>
      </c>
      <c r="E108" s="168" t="s">
        <v>3355</v>
      </c>
      <c r="F108" s="169" t="s">
        <v>3356</v>
      </c>
      <c r="G108" s="170" t="s">
        <v>186</v>
      </c>
      <c r="H108" s="171">
        <v>33.219999999999999</v>
      </c>
      <c r="I108" s="172"/>
      <c r="J108" s="173">
        <f>ROUND(I108*H108,2)</f>
        <v>0</v>
      </c>
      <c r="K108" s="169" t="s">
        <v>3</v>
      </c>
      <c r="L108" s="41"/>
      <c r="M108" s="174" t="s">
        <v>3</v>
      </c>
      <c r="N108" s="175" t="s">
        <v>43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162</v>
      </c>
      <c r="AT108" s="178" t="s">
        <v>157</v>
      </c>
      <c r="AU108" s="178" t="s">
        <v>82</v>
      </c>
      <c r="AY108" s="21" t="s">
        <v>154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1" t="s">
        <v>80</v>
      </c>
      <c r="BK108" s="179">
        <f>ROUND(I108*H108,2)</f>
        <v>0</v>
      </c>
      <c r="BL108" s="21" t="s">
        <v>162</v>
      </c>
      <c r="BM108" s="178" t="s">
        <v>3592</v>
      </c>
    </row>
    <row r="109" s="13" customFormat="1">
      <c r="A109" s="13"/>
      <c r="B109" s="185"/>
      <c r="C109" s="13"/>
      <c r="D109" s="186" t="s">
        <v>166</v>
      </c>
      <c r="E109" s="187" t="s">
        <v>3</v>
      </c>
      <c r="F109" s="188" t="s">
        <v>3581</v>
      </c>
      <c r="G109" s="13"/>
      <c r="H109" s="187" t="s">
        <v>3</v>
      </c>
      <c r="I109" s="189"/>
      <c r="J109" s="13"/>
      <c r="K109" s="13"/>
      <c r="L109" s="185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7" t="s">
        <v>166</v>
      </c>
      <c r="AU109" s="187" t="s">
        <v>82</v>
      </c>
      <c r="AV109" s="13" t="s">
        <v>80</v>
      </c>
      <c r="AW109" s="13" t="s">
        <v>34</v>
      </c>
      <c r="AX109" s="13" t="s">
        <v>72</v>
      </c>
      <c r="AY109" s="187" t="s">
        <v>154</v>
      </c>
    </row>
    <row r="110" s="14" customFormat="1">
      <c r="A110" s="14"/>
      <c r="B110" s="193"/>
      <c r="C110" s="14"/>
      <c r="D110" s="186" t="s">
        <v>166</v>
      </c>
      <c r="E110" s="194" t="s">
        <v>3</v>
      </c>
      <c r="F110" s="195" t="s">
        <v>3582</v>
      </c>
      <c r="G110" s="14"/>
      <c r="H110" s="196">
        <v>33.219999999999999</v>
      </c>
      <c r="I110" s="197"/>
      <c r="J110" s="14"/>
      <c r="K110" s="14"/>
      <c r="L110" s="193"/>
      <c r="M110" s="198"/>
      <c r="N110" s="199"/>
      <c r="O110" s="199"/>
      <c r="P110" s="199"/>
      <c r="Q110" s="199"/>
      <c r="R110" s="199"/>
      <c r="S110" s="199"/>
      <c r="T110" s="20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4" t="s">
        <v>166</v>
      </c>
      <c r="AU110" s="194" t="s">
        <v>82</v>
      </c>
      <c r="AV110" s="14" t="s">
        <v>82</v>
      </c>
      <c r="AW110" s="14" t="s">
        <v>34</v>
      </c>
      <c r="AX110" s="14" t="s">
        <v>80</v>
      </c>
      <c r="AY110" s="194" t="s">
        <v>154</v>
      </c>
    </row>
    <row r="111" s="12" customFormat="1" ht="22.8" customHeight="1">
      <c r="A111" s="12"/>
      <c r="B111" s="153"/>
      <c r="C111" s="12"/>
      <c r="D111" s="154" t="s">
        <v>71</v>
      </c>
      <c r="E111" s="164" t="s">
        <v>155</v>
      </c>
      <c r="F111" s="164" t="s">
        <v>3593</v>
      </c>
      <c r="G111" s="12"/>
      <c r="H111" s="12"/>
      <c r="I111" s="156"/>
      <c r="J111" s="165">
        <f>BK111</f>
        <v>0</v>
      </c>
      <c r="K111" s="12"/>
      <c r="L111" s="153"/>
      <c r="M111" s="158"/>
      <c r="N111" s="159"/>
      <c r="O111" s="159"/>
      <c r="P111" s="160">
        <f>P112</f>
        <v>0</v>
      </c>
      <c r="Q111" s="159"/>
      <c r="R111" s="160">
        <f>R112</f>
        <v>0</v>
      </c>
      <c r="S111" s="159"/>
      <c r="T111" s="161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4" t="s">
        <v>80</v>
      </c>
      <c r="AT111" s="162" t="s">
        <v>71</v>
      </c>
      <c r="AU111" s="162" t="s">
        <v>80</v>
      </c>
      <c r="AY111" s="154" t="s">
        <v>154</v>
      </c>
      <c r="BK111" s="163">
        <f>BK112</f>
        <v>0</v>
      </c>
    </row>
    <row r="112" s="2" customFormat="1" ht="21.75" customHeight="1">
      <c r="A112" s="40"/>
      <c r="B112" s="166"/>
      <c r="C112" s="167" t="s">
        <v>204</v>
      </c>
      <c r="D112" s="167" t="s">
        <v>157</v>
      </c>
      <c r="E112" s="168" t="s">
        <v>3594</v>
      </c>
      <c r="F112" s="169" t="s">
        <v>3595</v>
      </c>
      <c r="G112" s="170" t="s">
        <v>468</v>
      </c>
      <c r="H112" s="171">
        <v>1</v>
      </c>
      <c r="I112" s="172"/>
      <c r="J112" s="173">
        <f>ROUND(I112*H112,2)</f>
        <v>0</v>
      </c>
      <c r="K112" s="169" t="s">
        <v>3</v>
      </c>
      <c r="L112" s="41"/>
      <c r="M112" s="174" t="s">
        <v>3</v>
      </c>
      <c r="N112" s="175" t="s">
        <v>43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162</v>
      </c>
      <c r="AT112" s="178" t="s">
        <v>157</v>
      </c>
      <c r="AU112" s="178" t="s">
        <v>82</v>
      </c>
      <c r="AY112" s="21" t="s">
        <v>154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1" t="s">
        <v>80</v>
      </c>
      <c r="BK112" s="179">
        <f>ROUND(I112*H112,2)</f>
        <v>0</v>
      </c>
      <c r="BL112" s="21" t="s">
        <v>162</v>
      </c>
      <c r="BM112" s="178" t="s">
        <v>3596</v>
      </c>
    </row>
    <row r="113" s="12" customFormat="1" ht="22.8" customHeight="1">
      <c r="A113" s="12"/>
      <c r="B113" s="153"/>
      <c r="C113" s="12"/>
      <c r="D113" s="154" t="s">
        <v>71</v>
      </c>
      <c r="E113" s="164" t="s">
        <v>430</v>
      </c>
      <c r="F113" s="164" t="s">
        <v>431</v>
      </c>
      <c r="G113" s="12"/>
      <c r="H113" s="12"/>
      <c r="I113" s="156"/>
      <c r="J113" s="165">
        <f>BK113</f>
        <v>0</v>
      </c>
      <c r="K113" s="12"/>
      <c r="L113" s="153"/>
      <c r="M113" s="158"/>
      <c r="N113" s="159"/>
      <c r="O113" s="159"/>
      <c r="P113" s="160">
        <f>SUM(P114:P122)</f>
        <v>0</v>
      </c>
      <c r="Q113" s="159"/>
      <c r="R113" s="160">
        <f>SUM(R114:R122)</f>
        <v>0</v>
      </c>
      <c r="S113" s="159"/>
      <c r="T113" s="161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4" t="s">
        <v>80</v>
      </c>
      <c r="AT113" s="162" t="s">
        <v>71</v>
      </c>
      <c r="AU113" s="162" t="s">
        <v>80</v>
      </c>
      <c r="AY113" s="154" t="s">
        <v>154</v>
      </c>
      <c r="BK113" s="163">
        <f>SUM(BK114:BK122)</f>
        <v>0</v>
      </c>
    </row>
    <row r="114" s="2" customFormat="1" ht="37.8" customHeight="1">
      <c r="A114" s="40"/>
      <c r="B114" s="166"/>
      <c r="C114" s="167" t="s">
        <v>209</v>
      </c>
      <c r="D114" s="167" t="s">
        <v>157</v>
      </c>
      <c r="E114" s="168" t="s">
        <v>1423</v>
      </c>
      <c r="F114" s="169" t="s">
        <v>1424</v>
      </c>
      <c r="G114" s="170" t="s">
        <v>435</v>
      </c>
      <c r="H114" s="171">
        <v>1.6639999999999999</v>
      </c>
      <c r="I114" s="172"/>
      <c r="J114" s="173">
        <f>ROUND(I114*H114,2)</f>
        <v>0</v>
      </c>
      <c r="K114" s="169" t="s">
        <v>161</v>
      </c>
      <c r="L114" s="41"/>
      <c r="M114" s="174" t="s">
        <v>3</v>
      </c>
      <c r="N114" s="175" t="s">
        <v>43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162</v>
      </c>
      <c r="AT114" s="178" t="s">
        <v>157</v>
      </c>
      <c r="AU114" s="178" t="s">
        <v>82</v>
      </c>
      <c r="AY114" s="21" t="s">
        <v>154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1" t="s">
        <v>80</v>
      </c>
      <c r="BK114" s="179">
        <f>ROUND(I114*H114,2)</f>
        <v>0</v>
      </c>
      <c r="BL114" s="21" t="s">
        <v>162</v>
      </c>
      <c r="BM114" s="178" t="s">
        <v>3597</v>
      </c>
    </row>
    <row r="115" s="2" customFormat="1">
      <c r="A115" s="40"/>
      <c r="B115" s="41"/>
      <c r="C115" s="40"/>
      <c r="D115" s="180" t="s">
        <v>164</v>
      </c>
      <c r="E115" s="40"/>
      <c r="F115" s="181" t="s">
        <v>3598</v>
      </c>
      <c r="G115" s="40"/>
      <c r="H115" s="40"/>
      <c r="I115" s="182"/>
      <c r="J115" s="40"/>
      <c r="K115" s="40"/>
      <c r="L115" s="41"/>
      <c r="M115" s="183"/>
      <c r="N115" s="184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164</v>
      </c>
      <c r="AU115" s="21" t="s">
        <v>82</v>
      </c>
    </row>
    <row r="116" s="2" customFormat="1" ht="33" customHeight="1">
      <c r="A116" s="40"/>
      <c r="B116" s="166"/>
      <c r="C116" s="167" t="s">
        <v>214</v>
      </c>
      <c r="D116" s="167" t="s">
        <v>157</v>
      </c>
      <c r="E116" s="168" t="s">
        <v>439</v>
      </c>
      <c r="F116" s="169" t="s">
        <v>2536</v>
      </c>
      <c r="G116" s="170" t="s">
        <v>435</v>
      </c>
      <c r="H116" s="171">
        <v>1.6639999999999999</v>
      </c>
      <c r="I116" s="172"/>
      <c r="J116" s="173">
        <f>ROUND(I116*H116,2)</f>
        <v>0</v>
      </c>
      <c r="K116" s="169" t="s">
        <v>161</v>
      </c>
      <c r="L116" s="41"/>
      <c r="M116" s="174" t="s">
        <v>3</v>
      </c>
      <c r="N116" s="175" t="s">
        <v>43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162</v>
      </c>
      <c r="AT116" s="178" t="s">
        <v>157</v>
      </c>
      <c r="AU116" s="178" t="s">
        <v>82</v>
      </c>
      <c r="AY116" s="21" t="s">
        <v>154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1" t="s">
        <v>80</v>
      </c>
      <c r="BK116" s="179">
        <f>ROUND(I116*H116,2)</f>
        <v>0</v>
      </c>
      <c r="BL116" s="21" t="s">
        <v>162</v>
      </c>
      <c r="BM116" s="178" t="s">
        <v>3599</v>
      </c>
    </row>
    <row r="117" s="2" customFormat="1">
      <c r="A117" s="40"/>
      <c r="B117" s="41"/>
      <c r="C117" s="40"/>
      <c r="D117" s="180" t="s">
        <v>164</v>
      </c>
      <c r="E117" s="40"/>
      <c r="F117" s="181" t="s">
        <v>442</v>
      </c>
      <c r="G117" s="40"/>
      <c r="H117" s="40"/>
      <c r="I117" s="182"/>
      <c r="J117" s="40"/>
      <c r="K117" s="40"/>
      <c r="L117" s="41"/>
      <c r="M117" s="183"/>
      <c r="N117" s="184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1" t="s">
        <v>164</v>
      </c>
      <c r="AU117" s="21" t="s">
        <v>82</v>
      </c>
    </row>
    <row r="118" s="2" customFormat="1" ht="44.25" customHeight="1">
      <c r="A118" s="40"/>
      <c r="B118" s="166"/>
      <c r="C118" s="167" t="s">
        <v>155</v>
      </c>
      <c r="D118" s="167" t="s">
        <v>157</v>
      </c>
      <c r="E118" s="168" t="s">
        <v>444</v>
      </c>
      <c r="F118" s="169" t="s">
        <v>3600</v>
      </c>
      <c r="G118" s="170" t="s">
        <v>435</v>
      </c>
      <c r="H118" s="171">
        <v>16.640000000000001</v>
      </c>
      <c r="I118" s="172"/>
      <c r="J118" s="173">
        <f>ROUND(I118*H118,2)</f>
        <v>0</v>
      </c>
      <c r="K118" s="169" t="s">
        <v>161</v>
      </c>
      <c r="L118" s="41"/>
      <c r="M118" s="174" t="s">
        <v>3</v>
      </c>
      <c r="N118" s="175" t="s">
        <v>43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162</v>
      </c>
      <c r="AT118" s="178" t="s">
        <v>157</v>
      </c>
      <c r="AU118" s="178" t="s">
        <v>82</v>
      </c>
      <c r="AY118" s="21" t="s">
        <v>154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1" t="s">
        <v>80</v>
      </c>
      <c r="BK118" s="179">
        <f>ROUND(I118*H118,2)</f>
        <v>0</v>
      </c>
      <c r="BL118" s="21" t="s">
        <v>162</v>
      </c>
      <c r="BM118" s="178" t="s">
        <v>3601</v>
      </c>
    </row>
    <row r="119" s="2" customFormat="1">
      <c r="A119" s="40"/>
      <c r="B119" s="41"/>
      <c r="C119" s="40"/>
      <c r="D119" s="180" t="s">
        <v>164</v>
      </c>
      <c r="E119" s="40"/>
      <c r="F119" s="181" t="s">
        <v>447</v>
      </c>
      <c r="G119" s="40"/>
      <c r="H119" s="40"/>
      <c r="I119" s="182"/>
      <c r="J119" s="40"/>
      <c r="K119" s="40"/>
      <c r="L119" s="41"/>
      <c r="M119" s="183"/>
      <c r="N119" s="184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1" t="s">
        <v>164</v>
      </c>
      <c r="AU119" s="21" t="s">
        <v>82</v>
      </c>
    </row>
    <row r="120" s="14" customFormat="1">
      <c r="A120" s="14"/>
      <c r="B120" s="193"/>
      <c r="C120" s="14"/>
      <c r="D120" s="186" t="s">
        <v>166</v>
      </c>
      <c r="E120" s="14"/>
      <c r="F120" s="195" t="s">
        <v>3602</v>
      </c>
      <c r="G120" s="14"/>
      <c r="H120" s="196">
        <v>16.640000000000001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166</v>
      </c>
      <c r="AU120" s="194" t="s">
        <v>82</v>
      </c>
      <c r="AV120" s="14" t="s">
        <v>82</v>
      </c>
      <c r="AW120" s="14" t="s">
        <v>4</v>
      </c>
      <c r="AX120" s="14" t="s">
        <v>80</v>
      </c>
      <c r="AY120" s="194" t="s">
        <v>154</v>
      </c>
    </row>
    <row r="121" s="2" customFormat="1" ht="49.05" customHeight="1">
      <c r="A121" s="40"/>
      <c r="B121" s="166"/>
      <c r="C121" s="167" t="s">
        <v>107</v>
      </c>
      <c r="D121" s="167" t="s">
        <v>157</v>
      </c>
      <c r="E121" s="168" t="s">
        <v>450</v>
      </c>
      <c r="F121" s="169" t="s">
        <v>451</v>
      </c>
      <c r="G121" s="170" t="s">
        <v>435</v>
      </c>
      <c r="H121" s="171">
        <v>1.6639999999999999</v>
      </c>
      <c r="I121" s="172"/>
      <c r="J121" s="173">
        <f>ROUND(I121*H121,2)</f>
        <v>0</v>
      </c>
      <c r="K121" s="169" t="s">
        <v>161</v>
      </c>
      <c r="L121" s="41"/>
      <c r="M121" s="174" t="s">
        <v>3</v>
      </c>
      <c r="N121" s="175" t="s">
        <v>43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162</v>
      </c>
      <c r="AT121" s="178" t="s">
        <v>157</v>
      </c>
      <c r="AU121" s="178" t="s">
        <v>82</v>
      </c>
      <c r="AY121" s="21" t="s">
        <v>154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1" t="s">
        <v>80</v>
      </c>
      <c r="BK121" s="179">
        <f>ROUND(I121*H121,2)</f>
        <v>0</v>
      </c>
      <c r="BL121" s="21" t="s">
        <v>162</v>
      </c>
      <c r="BM121" s="178" t="s">
        <v>3603</v>
      </c>
    </row>
    <row r="122" s="2" customFormat="1">
      <c r="A122" s="40"/>
      <c r="B122" s="41"/>
      <c r="C122" s="40"/>
      <c r="D122" s="180" t="s">
        <v>164</v>
      </c>
      <c r="E122" s="40"/>
      <c r="F122" s="181" t="s">
        <v>453</v>
      </c>
      <c r="G122" s="40"/>
      <c r="H122" s="40"/>
      <c r="I122" s="182"/>
      <c r="J122" s="40"/>
      <c r="K122" s="40"/>
      <c r="L122" s="41"/>
      <c r="M122" s="183"/>
      <c r="N122" s="18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1" t="s">
        <v>164</v>
      </c>
      <c r="AU122" s="21" t="s">
        <v>82</v>
      </c>
    </row>
    <row r="123" s="12" customFormat="1" ht="22.8" customHeight="1">
      <c r="A123" s="12"/>
      <c r="B123" s="153"/>
      <c r="C123" s="12"/>
      <c r="D123" s="154" t="s">
        <v>71</v>
      </c>
      <c r="E123" s="164" t="s">
        <v>1435</v>
      </c>
      <c r="F123" s="164" t="s">
        <v>1436</v>
      </c>
      <c r="G123" s="12"/>
      <c r="H123" s="12"/>
      <c r="I123" s="156"/>
      <c r="J123" s="165">
        <f>BK123</f>
        <v>0</v>
      </c>
      <c r="K123" s="12"/>
      <c r="L123" s="153"/>
      <c r="M123" s="158"/>
      <c r="N123" s="159"/>
      <c r="O123" s="159"/>
      <c r="P123" s="160">
        <f>SUM(P124:P125)</f>
        <v>0</v>
      </c>
      <c r="Q123" s="159"/>
      <c r="R123" s="160">
        <f>SUM(R124:R125)</f>
        <v>0</v>
      </c>
      <c r="S123" s="159"/>
      <c r="T123" s="16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4" t="s">
        <v>80</v>
      </c>
      <c r="AT123" s="162" t="s">
        <v>71</v>
      </c>
      <c r="AU123" s="162" t="s">
        <v>80</v>
      </c>
      <c r="AY123" s="154" t="s">
        <v>154</v>
      </c>
      <c r="BK123" s="163">
        <f>SUM(BK124:BK125)</f>
        <v>0</v>
      </c>
    </row>
    <row r="124" s="2" customFormat="1" ht="62.7" customHeight="1">
      <c r="A124" s="40"/>
      <c r="B124" s="166"/>
      <c r="C124" s="167" t="s">
        <v>254</v>
      </c>
      <c r="D124" s="167" t="s">
        <v>157</v>
      </c>
      <c r="E124" s="168" t="s">
        <v>1438</v>
      </c>
      <c r="F124" s="169" t="s">
        <v>2546</v>
      </c>
      <c r="G124" s="170" t="s">
        <v>435</v>
      </c>
      <c r="H124" s="171">
        <v>0.53500000000000003</v>
      </c>
      <c r="I124" s="172"/>
      <c r="J124" s="173">
        <f>ROUND(I124*H124,2)</f>
        <v>0</v>
      </c>
      <c r="K124" s="169" t="s">
        <v>161</v>
      </c>
      <c r="L124" s="41"/>
      <c r="M124" s="174" t="s">
        <v>3</v>
      </c>
      <c r="N124" s="175" t="s">
        <v>43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</v>
      </c>
      <c r="AT124" s="178" t="s">
        <v>157</v>
      </c>
      <c r="AU124" s="178" t="s">
        <v>82</v>
      </c>
      <c r="AY124" s="21" t="s">
        <v>154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80</v>
      </c>
      <c r="BK124" s="179">
        <f>ROUND(I124*H124,2)</f>
        <v>0</v>
      </c>
      <c r="BL124" s="21" t="s">
        <v>162</v>
      </c>
      <c r="BM124" s="178" t="s">
        <v>3604</v>
      </c>
    </row>
    <row r="125" s="2" customFormat="1">
      <c r="A125" s="40"/>
      <c r="B125" s="41"/>
      <c r="C125" s="40"/>
      <c r="D125" s="180" t="s">
        <v>164</v>
      </c>
      <c r="E125" s="40"/>
      <c r="F125" s="181" t="s">
        <v>1441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164</v>
      </c>
      <c r="AU125" s="21" t="s">
        <v>82</v>
      </c>
    </row>
    <row r="126" s="12" customFormat="1" ht="25.92" customHeight="1">
      <c r="A126" s="12"/>
      <c r="B126" s="153"/>
      <c r="C126" s="12"/>
      <c r="D126" s="154" t="s">
        <v>71</v>
      </c>
      <c r="E126" s="155" t="s">
        <v>454</v>
      </c>
      <c r="F126" s="155" t="s">
        <v>455</v>
      </c>
      <c r="G126" s="12"/>
      <c r="H126" s="12"/>
      <c r="I126" s="156"/>
      <c r="J126" s="157">
        <f>BK126</f>
        <v>0</v>
      </c>
      <c r="K126" s="12"/>
      <c r="L126" s="153"/>
      <c r="M126" s="158"/>
      <c r="N126" s="159"/>
      <c r="O126" s="159"/>
      <c r="P126" s="160">
        <f>P127+P132+P267+P272+P356</f>
        <v>0</v>
      </c>
      <c r="Q126" s="159"/>
      <c r="R126" s="160">
        <f>R127+R132+R267+R272+R356</f>
        <v>0.034641090000000097</v>
      </c>
      <c r="S126" s="159"/>
      <c r="T126" s="161">
        <f>T127+T132+T267+T272+T356</f>
        <v>1.6640000000000002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4" t="s">
        <v>82</v>
      </c>
      <c r="AT126" s="162" t="s">
        <v>71</v>
      </c>
      <c r="AU126" s="162" t="s">
        <v>72</v>
      </c>
      <c r="AY126" s="154" t="s">
        <v>154</v>
      </c>
      <c r="BK126" s="163">
        <f>BK127+BK132+BK267+BK272+BK356</f>
        <v>0</v>
      </c>
    </row>
    <row r="127" s="12" customFormat="1" ht="22.8" customHeight="1">
      <c r="A127" s="12"/>
      <c r="B127" s="153"/>
      <c r="C127" s="12"/>
      <c r="D127" s="154" t="s">
        <v>71</v>
      </c>
      <c r="E127" s="164" t="s">
        <v>553</v>
      </c>
      <c r="F127" s="164" t="s">
        <v>554</v>
      </c>
      <c r="G127" s="12"/>
      <c r="H127" s="12"/>
      <c r="I127" s="156"/>
      <c r="J127" s="165">
        <f>BK127</f>
        <v>0</v>
      </c>
      <c r="K127" s="12"/>
      <c r="L127" s="153"/>
      <c r="M127" s="158"/>
      <c r="N127" s="159"/>
      <c r="O127" s="159"/>
      <c r="P127" s="160">
        <f>SUM(P128:P131)</f>
        <v>0</v>
      </c>
      <c r="Q127" s="159"/>
      <c r="R127" s="160">
        <f>SUM(R128:R131)</f>
        <v>0</v>
      </c>
      <c r="S127" s="159"/>
      <c r="T127" s="161">
        <f>SUM(T128:T131)</f>
        <v>0.29999999999999999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4" t="s">
        <v>82</v>
      </c>
      <c r="AT127" s="162" t="s">
        <v>71</v>
      </c>
      <c r="AU127" s="162" t="s">
        <v>80</v>
      </c>
      <c r="AY127" s="154" t="s">
        <v>154</v>
      </c>
      <c r="BK127" s="163">
        <f>SUM(BK128:BK131)</f>
        <v>0</v>
      </c>
    </row>
    <row r="128" s="2" customFormat="1" ht="49.05" customHeight="1">
      <c r="A128" s="40"/>
      <c r="B128" s="166"/>
      <c r="C128" s="167" t="s">
        <v>9</v>
      </c>
      <c r="D128" s="167" t="s">
        <v>157</v>
      </c>
      <c r="E128" s="168" t="s">
        <v>3605</v>
      </c>
      <c r="F128" s="169" t="s">
        <v>3606</v>
      </c>
      <c r="G128" s="170" t="s">
        <v>186</v>
      </c>
      <c r="H128" s="171">
        <v>20</v>
      </c>
      <c r="I128" s="172"/>
      <c r="J128" s="173">
        <f>ROUND(I128*H128,2)</f>
        <v>0</v>
      </c>
      <c r="K128" s="169" t="s">
        <v>161</v>
      </c>
      <c r="L128" s="41"/>
      <c r="M128" s="174" t="s">
        <v>3</v>
      </c>
      <c r="N128" s="175" t="s">
        <v>43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0.014999999999999999</v>
      </c>
      <c r="T128" s="177">
        <f>S128*H128</f>
        <v>0.29999999999999999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322</v>
      </c>
      <c r="AT128" s="178" t="s">
        <v>157</v>
      </c>
      <c r="AU128" s="178" t="s">
        <v>82</v>
      </c>
      <c r="AY128" s="21" t="s">
        <v>154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1" t="s">
        <v>80</v>
      </c>
      <c r="BK128" s="179">
        <f>ROUND(I128*H128,2)</f>
        <v>0</v>
      </c>
      <c r="BL128" s="21" t="s">
        <v>322</v>
      </c>
      <c r="BM128" s="178" t="s">
        <v>3607</v>
      </c>
    </row>
    <row r="129" s="2" customFormat="1">
      <c r="A129" s="40"/>
      <c r="B129" s="41"/>
      <c r="C129" s="40"/>
      <c r="D129" s="180" t="s">
        <v>164</v>
      </c>
      <c r="E129" s="40"/>
      <c r="F129" s="181" t="s">
        <v>3608</v>
      </c>
      <c r="G129" s="40"/>
      <c r="H129" s="40"/>
      <c r="I129" s="182"/>
      <c r="J129" s="40"/>
      <c r="K129" s="40"/>
      <c r="L129" s="41"/>
      <c r="M129" s="183"/>
      <c r="N129" s="184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1" t="s">
        <v>164</v>
      </c>
      <c r="AU129" s="21" t="s">
        <v>82</v>
      </c>
    </row>
    <row r="130" s="13" customFormat="1">
      <c r="A130" s="13"/>
      <c r="B130" s="185"/>
      <c r="C130" s="13"/>
      <c r="D130" s="186" t="s">
        <v>166</v>
      </c>
      <c r="E130" s="187" t="s">
        <v>3</v>
      </c>
      <c r="F130" s="188" t="s">
        <v>3609</v>
      </c>
      <c r="G130" s="13"/>
      <c r="H130" s="187" t="s">
        <v>3</v>
      </c>
      <c r="I130" s="189"/>
      <c r="J130" s="13"/>
      <c r="K130" s="13"/>
      <c r="L130" s="185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7" t="s">
        <v>166</v>
      </c>
      <c r="AU130" s="187" t="s">
        <v>82</v>
      </c>
      <c r="AV130" s="13" t="s">
        <v>80</v>
      </c>
      <c r="AW130" s="13" t="s">
        <v>34</v>
      </c>
      <c r="AX130" s="13" t="s">
        <v>72</v>
      </c>
      <c r="AY130" s="187" t="s">
        <v>154</v>
      </c>
    </row>
    <row r="131" s="14" customFormat="1">
      <c r="A131" s="14"/>
      <c r="B131" s="193"/>
      <c r="C131" s="14"/>
      <c r="D131" s="186" t="s">
        <v>166</v>
      </c>
      <c r="E131" s="194" t="s">
        <v>3</v>
      </c>
      <c r="F131" s="195" t="s">
        <v>3610</v>
      </c>
      <c r="G131" s="14"/>
      <c r="H131" s="196">
        <v>20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166</v>
      </c>
      <c r="AU131" s="194" t="s">
        <v>82</v>
      </c>
      <c r="AV131" s="14" t="s">
        <v>82</v>
      </c>
      <c r="AW131" s="14" t="s">
        <v>34</v>
      </c>
      <c r="AX131" s="14" t="s">
        <v>80</v>
      </c>
      <c r="AY131" s="194" t="s">
        <v>154</v>
      </c>
    </row>
    <row r="132" s="12" customFormat="1" ht="22.8" customHeight="1">
      <c r="A132" s="12"/>
      <c r="B132" s="153"/>
      <c r="C132" s="12"/>
      <c r="D132" s="154" t="s">
        <v>71</v>
      </c>
      <c r="E132" s="164" t="s">
        <v>584</v>
      </c>
      <c r="F132" s="164" t="s">
        <v>585</v>
      </c>
      <c r="G132" s="12"/>
      <c r="H132" s="12"/>
      <c r="I132" s="156"/>
      <c r="J132" s="165">
        <f>BK132</f>
        <v>0</v>
      </c>
      <c r="K132" s="12"/>
      <c r="L132" s="153"/>
      <c r="M132" s="158"/>
      <c r="N132" s="159"/>
      <c r="O132" s="159"/>
      <c r="P132" s="160">
        <f>SUM(P133:P266)</f>
        <v>0</v>
      </c>
      <c r="Q132" s="159"/>
      <c r="R132" s="160">
        <f>SUM(R133:R266)</f>
        <v>-0.3255553699999999</v>
      </c>
      <c r="S132" s="159"/>
      <c r="T132" s="161">
        <f>SUM(T133:T266)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4" t="s">
        <v>82</v>
      </c>
      <c r="AT132" s="162" t="s">
        <v>71</v>
      </c>
      <c r="AU132" s="162" t="s">
        <v>80</v>
      </c>
      <c r="AY132" s="154" t="s">
        <v>154</v>
      </c>
      <c r="BK132" s="163">
        <f>SUM(BK133:BK266)</f>
        <v>0</v>
      </c>
    </row>
    <row r="133" s="2" customFormat="1" ht="24.15" customHeight="1">
      <c r="A133" s="40"/>
      <c r="B133" s="166"/>
      <c r="C133" s="167" t="s">
        <v>276</v>
      </c>
      <c r="D133" s="167" t="s">
        <v>157</v>
      </c>
      <c r="E133" s="168" t="s">
        <v>1558</v>
      </c>
      <c r="F133" s="169" t="s">
        <v>3611</v>
      </c>
      <c r="G133" s="170" t="s">
        <v>160</v>
      </c>
      <c r="H133" s="171">
        <v>-5.6500000000000004</v>
      </c>
      <c r="I133" s="172"/>
      <c r="J133" s="173">
        <f>ROUND(I133*H133,2)</f>
        <v>0</v>
      </c>
      <c r="K133" s="169" t="s">
        <v>161</v>
      </c>
      <c r="L133" s="41"/>
      <c r="M133" s="174" t="s">
        <v>3</v>
      </c>
      <c r="N133" s="175" t="s">
        <v>43</v>
      </c>
      <c r="O133" s="74"/>
      <c r="P133" s="176">
        <f>O133*H133</f>
        <v>0</v>
      </c>
      <c r="Q133" s="176">
        <v>0.0088299999999999993</v>
      </c>
      <c r="R133" s="176">
        <f>Q133*H133</f>
        <v>-0.049889499999999996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322</v>
      </c>
      <c r="AT133" s="178" t="s">
        <v>157</v>
      </c>
      <c r="AU133" s="178" t="s">
        <v>82</v>
      </c>
      <c r="AY133" s="21" t="s">
        <v>154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1" t="s">
        <v>80</v>
      </c>
      <c r="BK133" s="179">
        <f>ROUND(I133*H133,2)</f>
        <v>0</v>
      </c>
      <c r="BL133" s="21" t="s">
        <v>322</v>
      </c>
      <c r="BM133" s="178" t="s">
        <v>3612</v>
      </c>
    </row>
    <row r="134" s="2" customFormat="1">
      <c r="A134" s="40"/>
      <c r="B134" s="41"/>
      <c r="C134" s="40"/>
      <c r="D134" s="180" t="s">
        <v>164</v>
      </c>
      <c r="E134" s="40"/>
      <c r="F134" s="181" t="s">
        <v>1561</v>
      </c>
      <c r="G134" s="40"/>
      <c r="H134" s="40"/>
      <c r="I134" s="182"/>
      <c r="J134" s="40"/>
      <c r="K134" s="40"/>
      <c r="L134" s="41"/>
      <c r="M134" s="183"/>
      <c r="N134" s="18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164</v>
      </c>
      <c r="AU134" s="21" t="s">
        <v>82</v>
      </c>
    </row>
    <row r="135" s="13" customFormat="1">
      <c r="A135" s="13"/>
      <c r="B135" s="185"/>
      <c r="C135" s="13"/>
      <c r="D135" s="186" t="s">
        <v>166</v>
      </c>
      <c r="E135" s="187" t="s">
        <v>3</v>
      </c>
      <c r="F135" s="188" t="s">
        <v>1562</v>
      </c>
      <c r="G135" s="13"/>
      <c r="H135" s="187" t="s">
        <v>3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166</v>
      </c>
      <c r="AU135" s="187" t="s">
        <v>82</v>
      </c>
      <c r="AV135" s="13" t="s">
        <v>80</v>
      </c>
      <c r="AW135" s="13" t="s">
        <v>34</v>
      </c>
      <c r="AX135" s="13" t="s">
        <v>72</v>
      </c>
      <c r="AY135" s="187" t="s">
        <v>154</v>
      </c>
    </row>
    <row r="136" s="14" customFormat="1">
      <c r="A136" s="14"/>
      <c r="B136" s="193"/>
      <c r="C136" s="14"/>
      <c r="D136" s="186" t="s">
        <v>166</v>
      </c>
      <c r="E136" s="194" t="s">
        <v>3</v>
      </c>
      <c r="F136" s="195" t="s">
        <v>3613</v>
      </c>
      <c r="G136" s="14"/>
      <c r="H136" s="196">
        <v>-5.6500000000000004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166</v>
      </c>
      <c r="AU136" s="194" t="s">
        <v>82</v>
      </c>
      <c r="AV136" s="14" t="s">
        <v>82</v>
      </c>
      <c r="AW136" s="14" t="s">
        <v>34</v>
      </c>
      <c r="AX136" s="14" t="s">
        <v>80</v>
      </c>
      <c r="AY136" s="194" t="s">
        <v>154</v>
      </c>
    </row>
    <row r="137" s="2" customFormat="1" ht="24.15" customHeight="1">
      <c r="A137" s="40"/>
      <c r="B137" s="166"/>
      <c r="C137" s="167" t="s">
        <v>308</v>
      </c>
      <c r="D137" s="167" t="s">
        <v>157</v>
      </c>
      <c r="E137" s="168" t="s">
        <v>2416</v>
      </c>
      <c r="F137" s="169" t="s">
        <v>2417</v>
      </c>
      <c r="G137" s="170" t="s">
        <v>160</v>
      </c>
      <c r="H137" s="171">
        <v>-31.690000000000001</v>
      </c>
      <c r="I137" s="172"/>
      <c r="J137" s="173">
        <f>ROUND(I137*H137,2)</f>
        <v>0</v>
      </c>
      <c r="K137" s="169" t="s">
        <v>161</v>
      </c>
      <c r="L137" s="41"/>
      <c r="M137" s="174" t="s">
        <v>3</v>
      </c>
      <c r="N137" s="175" t="s">
        <v>43</v>
      </c>
      <c r="O137" s="74"/>
      <c r="P137" s="176">
        <f>O137*H137</f>
        <v>0</v>
      </c>
      <c r="Q137" s="176">
        <v>0.0028700000000000002</v>
      </c>
      <c r="R137" s="176">
        <f>Q137*H137</f>
        <v>-0.090950300000000012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322</v>
      </c>
      <c r="AT137" s="178" t="s">
        <v>157</v>
      </c>
      <c r="AU137" s="178" t="s">
        <v>82</v>
      </c>
      <c r="AY137" s="21" t="s">
        <v>154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1" t="s">
        <v>80</v>
      </c>
      <c r="BK137" s="179">
        <f>ROUND(I137*H137,2)</f>
        <v>0</v>
      </c>
      <c r="BL137" s="21" t="s">
        <v>322</v>
      </c>
      <c r="BM137" s="178" t="s">
        <v>3614</v>
      </c>
    </row>
    <row r="138" s="2" customFormat="1">
      <c r="A138" s="40"/>
      <c r="B138" s="41"/>
      <c r="C138" s="40"/>
      <c r="D138" s="180" t="s">
        <v>164</v>
      </c>
      <c r="E138" s="40"/>
      <c r="F138" s="181" t="s">
        <v>2419</v>
      </c>
      <c r="G138" s="40"/>
      <c r="H138" s="40"/>
      <c r="I138" s="182"/>
      <c r="J138" s="40"/>
      <c r="K138" s="40"/>
      <c r="L138" s="41"/>
      <c r="M138" s="183"/>
      <c r="N138" s="18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164</v>
      </c>
      <c r="AU138" s="21" t="s">
        <v>82</v>
      </c>
    </row>
    <row r="139" s="2" customFormat="1" ht="16.5" customHeight="1">
      <c r="A139" s="40"/>
      <c r="B139" s="166"/>
      <c r="C139" s="167" t="s">
        <v>314</v>
      </c>
      <c r="D139" s="167" t="s">
        <v>157</v>
      </c>
      <c r="E139" s="168" t="s">
        <v>2422</v>
      </c>
      <c r="F139" s="169" t="s">
        <v>2423</v>
      </c>
      <c r="G139" s="170" t="s">
        <v>160</v>
      </c>
      <c r="H139" s="171">
        <v>-7.7999999999999998</v>
      </c>
      <c r="I139" s="172"/>
      <c r="J139" s="173">
        <f>ROUND(I139*H139,2)</f>
        <v>0</v>
      </c>
      <c r="K139" s="169" t="s">
        <v>161</v>
      </c>
      <c r="L139" s="41"/>
      <c r="M139" s="174" t="s">
        <v>3</v>
      </c>
      <c r="N139" s="175" t="s">
        <v>43</v>
      </c>
      <c r="O139" s="74"/>
      <c r="P139" s="176">
        <f>O139*H139</f>
        <v>0</v>
      </c>
      <c r="Q139" s="176">
        <v>0.00214</v>
      </c>
      <c r="R139" s="176">
        <f>Q139*H139</f>
        <v>-0.016691999999999999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322</v>
      </c>
      <c r="AT139" s="178" t="s">
        <v>157</v>
      </c>
      <c r="AU139" s="178" t="s">
        <v>82</v>
      </c>
      <c r="AY139" s="21" t="s">
        <v>154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1" t="s">
        <v>80</v>
      </c>
      <c r="BK139" s="179">
        <f>ROUND(I139*H139,2)</f>
        <v>0</v>
      </c>
      <c r="BL139" s="21" t="s">
        <v>322</v>
      </c>
      <c r="BM139" s="178" t="s">
        <v>3615</v>
      </c>
    </row>
    <row r="140" s="2" customFormat="1">
      <c r="A140" s="40"/>
      <c r="B140" s="41"/>
      <c r="C140" s="40"/>
      <c r="D140" s="180" t="s">
        <v>164</v>
      </c>
      <c r="E140" s="40"/>
      <c r="F140" s="181" t="s">
        <v>2425</v>
      </c>
      <c r="G140" s="40"/>
      <c r="H140" s="40"/>
      <c r="I140" s="182"/>
      <c r="J140" s="40"/>
      <c r="K140" s="40"/>
      <c r="L140" s="41"/>
      <c r="M140" s="183"/>
      <c r="N140" s="18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1" t="s">
        <v>164</v>
      </c>
      <c r="AU140" s="21" t="s">
        <v>82</v>
      </c>
    </row>
    <row r="141" s="2" customFormat="1" ht="24.15" customHeight="1">
      <c r="A141" s="40"/>
      <c r="B141" s="166"/>
      <c r="C141" s="167" t="s">
        <v>322</v>
      </c>
      <c r="D141" s="167" t="s">
        <v>157</v>
      </c>
      <c r="E141" s="168" t="s">
        <v>1558</v>
      </c>
      <c r="F141" s="169" t="s">
        <v>3611</v>
      </c>
      <c r="G141" s="170" t="s">
        <v>160</v>
      </c>
      <c r="H141" s="171">
        <v>2.5</v>
      </c>
      <c r="I141" s="172"/>
      <c r="J141" s="173">
        <f>ROUND(I141*H141,2)</f>
        <v>0</v>
      </c>
      <c r="K141" s="169" t="s">
        <v>161</v>
      </c>
      <c r="L141" s="41"/>
      <c r="M141" s="174" t="s">
        <v>3</v>
      </c>
      <c r="N141" s="175" t="s">
        <v>43</v>
      </c>
      <c r="O141" s="74"/>
      <c r="P141" s="176">
        <f>O141*H141</f>
        <v>0</v>
      </c>
      <c r="Q141" s="176">
        <v>0.0088299999999999993</v>
      </c>
      <c r="R141" s="176">
        <f>Q141*H141</f>
        <v>0.022074999999999997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322</v>
      </c>
      <c r="AT141" s="178" t="s">
        <v>157</v>
      </c>
      <c r="AU141" s="178" t="s">
        <v>82</v>
      </c>
      <c r="AY141" s="21" t="s">
        <v>154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1" t="s">
        <v>80</v>
      </c>
      <c r="BK141" s="179">
        <f>ROUND(I141*H141,2)</f>
        <v>0</v>
      </c>
      <c r="BL141" s="21" t="s">
        <v>322</v>
      </c>
      <c r="BM141" s="178" t="s">
        <v>3616</v>
      </c>
    </row>
    <row r="142" s="2" customFormat="1">
      <c r="A142" s="40"/>
      <c r="B142" s="41"/>
      <c r="C142" s="40"/>
      <c r="D142" s="180" t="s">
        <v>164</v>
      </c>
      <c r="E142" s="40"/>
      <c r="F142" s="181" t="s">
        <v>1561</v>
      </c>
      <c r="G142" s="40"/>
      <c r="H142" s="40"/>
      <c r="I142" s="182"/>
      <c r="J142" s="40"/>
      <c r="K142" s="40"/>
      <c r="L142" s="41"/>
      <c r="M142" s="183"/>
      <c r="N142" s="18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1" t="s">
        <v>164</v>
      </c>
      <c r="AU142" s="21" t="s">
        <v>82</v>
      </c>
    </row>
    <row r="143" s="13" customFormat="1">
      <c r="A143" s="13"/>
      <c r="B143" s="185"/>
      <c r="C143" s="13"/>
      <c r="D143" s="186" t="s">
        <v>166</v>
      </c>
      <c r="E143" s="187" t="s">
        <v>3</v>
      </c>
      <c r="F143" s="188" t="s">
        <v>3617</v>
      </c>
      <c r="G143" s="13"/>
      <c r="H143" s="187" t="s">
        <v>3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166</v>
      </c>
      <c r="AU143" s="187" t="s">
        <v>82</v>
      </c>
      <c r="AV143" s="13" t="s">
        <v>80</v>
      </c>
      <c r="AW143" s="13" t="s">
        <v>34</v>
      </c>
      <c r="AX143" s="13" t="s">
        <v>72</v>
      </c>
      <c r="AY143" s="187" t="s">
        <v>154</v>
      </c>
    </row>
    <row r="144" s="14" customFormat="1">
      <c r="A144" s="14"/>
      <c r="B144" s="193"/>
      <c r="C144" s="14"/>
      <c r="D144" s="186" t="s">
        <v>166</v>
      </c>
      <c r="E144" s="194" t="s">
        <v>3</v>
      </c>
      <c r="F144" s="195" t="s">
        <v>3618</v>
      </c>
      <c r="G144" s="14"/>
      <c r="H144" s="196">
        <v>2.5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166</v>
      </c>
      <c r="AU144" s="194" t="s">
        <v>82</v>
      </c>
      <c r="AV144" s="14" t="s">
        <v>82</v>
      </c>
      <c r="AW144" s="14" t="s">
        <v>34</v>
      </c>
      <c r="AX144" s="14" t="s">
        <v>80</v>
      </c>
      <c r="AY144" s="194" t="s">
        <v>154</v>
      </c>
    </row>
    <row r="145" s="2" customFormat="1" ht="24.15" customHeight="1">
      <c r="A145" s="40"/>
      <c r="B145" s="166"/>
      <c r="C145" s="167" t="s">
        <v>328</v>
      </c>
      <c r="D145" s="167" t="s">
        <v>157</v>
      </c>
      <c r="E145" s="168" t="s">
        <v>1565</v>
      </c>
      <c r="F145" s="169" t="s">
        <v>3619</v>
      </c>
      <c r="G145" s="170" t="s">
        <v>160</v>
      </c>
      <c r="H145" s="171">
        <v>-30.149999999999999</v>
      </c>
      <c r="I145" s="172"/>
      <c r="J145" s="173">
        <f>ROUND(I145*H145,2)</f>
        <v>0</v>
      </c>
      <c r="K145" s="169" t="s">
        <v>161</v>
      </c>
      <c r="L145" s="41"/>
      <c r="M145" s="174" t="s">
        <v>3</v>
      </c>
      <c r="N145" s="175" t="s">
        <v>43</v>
      </c>
      <c r="O145" s="74"/>
      <c r="P145" s="176">
        <f>O145*H145</f>
        <v>0</v>
      </c>
      <c r="Q145" s="176">
        <v>0.0053899999999999998</v>
      </c>
      <c r="R145" s="176">
        <f>Q145*H145</f>
        <v>-0.1625085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322</v>
      </c>
      <c r="AT145" s="178" t="s">
        <v>157</v>
      </c>
      <c r="AU145" s="178" t="s">
        <v>82</v>
      </c>
      <c r="AY145" s="21" t="s">
        <v>154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1" t="s">
        <v>80</v>
      </c>
      <c r="BK145" s="179">
        <f>ROUND(I145*H145,2)</f>
        <v>0</v>
      </c>
      <c r="BL145" s="21" t="s">
        <v>322</v>
      </c>
      <c r="BM145" s="178" t="s">
        <v>3620</v>
      </c>
    </row>
    <row r="146" s="2" customFormat="1">
      <c r="A146" s="40"/>
      <c r="B146" s="41"/>
      <c r="C146" s="40"/>
      <c r="D146" s="180" t="s">
        <v>164</v>
      </c>
      <c r="E146" s="40"/>
      <c r="F146" s="181" t="s">
        <v>1568</v>
      </c>
      <c r="G146" s="40"/>
      <c r="H146" s="40"/>
      <c r="I146" s="182"/>
      <c r="J146" s="40"/>
      <c r="K146" s="40"/>
      <c r="L146" s="41"/>
      <c r="M146" s="183"/>
      <c r="N146" s="184"/>
      <c r="O146" s="74"/>
      <c r="P146" s="74"/>
      <c r="Q146" s="74"/>
      <c r="R146" s="74"/>
      <c r="S146" s="74"/>
      <c r="T146" s="75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21" t="s">
        <v>164</v>
      </c>
      <c r="AU146" s="21" t="s">
        <v>82</v>
      </c>
    </row>
    <row r="147" s="13" customFormat="1">
      <c r="A147" s="13"/>
      <c r="B147" s="185"/>
      <c r="C147" s="13"/>
      <c r="D147" s="186" t="s">
        <v>166</v>
      </c>
      <c r="E147" s="187" t="s">
        <v>3</v>
      </c>
      <c r="F147" s="188" t="s">
        <v>195</v>
      </c>
      <c r="G147" s="13"/>
      <c r="H147" s="187" t="s">
        <v>3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166</v>
      </c>
      <c r="AU147" s="187" t="s">
        <v>82</v>
      </c>
      <c r="AV147" s="13" t="s">
        <v>80</v>
      </c>
      <c r="AW147" s="13" t="s">
        <v>34</v>
      </c>
      <c r="AX147" s="13" t="s">
        <v>72</v>
      </c>
      <c r="AY147" s="187" t="s">
        <v>154</v>
      </c>
    </row>
    <row r="148" s="14" customFormat="1">
      <c r="A148" s="14"/>
      <c r="B148" s="193"/>
      <c r="C148" s="14"/>
      <c r="D148" s="186" t="s">
        <v>166</v>
      </c>
      <c r="E148" s="194" t="s">
        <v>3</v>
      </c>
      <c r="F148" s="195" t="s">
        <v>3621</v>
      </c>
      <c r="G148" s="14"/>
      <c r="H148" s="196">
        <v>-10.25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166</v>
      </c>
      <c r="AU148" s="194" t="s">
        <v>82</v>
      </c>
      <c r="AV148" s="14" t="s">
        <v>82</v>
      </c>
      <c r="AW148" s="14" t="s">
        <v>34</v>
      </c>
      <c r="AX148" s="14" t="s">
        <v>72</v>
      </c>
      <c r="AY148" s="194" t="s">
        <v>154</v>
      </c>
    </row>
    <row r="149" s="13" customFormat="1">
      <c r="A149" s="13"/>
      <c r="B149" s="185"/>
      <c r="C149" s="13"/>
      <c r="D149" s="186" t="s">
        <v>166</v>
      </c>
      <c r="E149" s="187" t="s">
        <v>3</v>
      </c>
      <c r="F149" s="188" t="s">
        <v>222</v>
      </c>
      <c r="G149" s="13"/>
      <c r="H149" s="187" t="s">
        <v>3</v>
      </c>
      <c r="I149" s="189"/>
      <c r="J149" s="13"/>
      <c r="K149" s="13"/>
      <c r="L149" s="185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166</v>
      </c>
      <c r="AU149" s="187" t="s">
        <v>82</v>
      </c>
      <c r="AV149" s="13" t="s">
        <v>80</v>
      </c>
      <c r="AW149" s="13" t="s">
        <v>34</v>
      </c>
      <c r="AX149" s="13" t="s">
        <v>72</v>
      </c>
      <c r="AY149" s="187" t="s">
        <v>154</v>
      </c>
    </row>
    <row r="150" s="14" customFormat="1">
      <c r="A150" s="14"/>
      <c r="B150" s="193"/>
      <c r="C150" s="14"/>
      <c r="D150" s="186" t="s">
        <v>166</v>
      </c>
      <c r="E150" s="194" t="s">
        <v>3</v>
      </c>
      <c r="F150" s="195" t="s">
        <v>3622</v>
      </c>
      <c r="G150" s="14"/>
      <c r="H150" s="196">
        <v>-14.4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166</v>
      </c>
      <c r="AU150" s="194" t="s">
        <v>82</v>
      </c>
      <c r="AV150" s="14" t="s">
        <v>82</v>
      </c>
      <c r="AW150" s="14" t="s">
        <v>34</v>
      </c>
      <c r="AX150" s="14" t="s">
        <v>72</v>
      </c>
      <c r="AY150" s="194" t="s">
        <v>154</v>
      </c>
    </row>
    <row r="151" s="13" customFormat="1">
      <c r="A151" s="13"/>
      <c r="B151" s="185"/>
      <c r="C151" s="13"/>
      <c r="D151" s="186" t="s">
        <v>166</v>
      </c>
      <c r="E151" s="187" t="s">
        <v>3</v>
      </c>
      <c r="F151" s="188" t="s">
        <v>246</v>
      </c>
      <c r="G151" s="13"/>
      <c r="H151" s="187" t="s">
        <v>3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166</v>
      </c>
      <c r="AU151" s="187" t="s">
        <v>82</v>
      </c>
      <c r="AV151" s="13" t="s">
        <v>80</v>
      </c>
      <c r="AW151" s="13" t="s">
        <v>34</v>
      </c>
      <c r="AX151" s="13" t="s">
        <v>72</v>
      </c>
      <c r="AY151" s="187" t="s">
        <v>154</v>
      </c>
    </row>
    <row r="152" s="14" customFormat="1">
      <c r="A152" s="14"/>
      <c r="B152" s="193"/>
      <c r="C152" s="14"/>
      <c r="D152" s="186" t="s">
        <v>166</v>
      </c>
      <c r="E152" s="194" t="s">
        <v>3</v>
      </c>
      <c r="F152" s="195" t="s">
        <v>3623</v>
      </c>
      <c r="G152" s="14"/>
      <c r="H152" s="196">
        <v>-5.5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166</v>
      </c>
      <c r="AU152" s="194" t="s">
        <v>82</v>
      </c>
      <c r="AV152" s="14" t="s">
        <v>82</v>
      </c>
      <c r="AW152" s="14" t="s">
        <v>34</v>
      </c>
      <c r="AX152" s="14" t="s">
        <v>72</v>
      </c>
      <c r="AY152" s="194" t="s">
        <v>154</v>
      </c>
    </row>
    <row r="153" s="15" customFormat="1">
      <c r="A153" s="15"/>
      <c r="B153" s="201"/>
      <c r="C153" s="15"/>
      <c r="D153" s="186" t="s">
        <v>166</v>
      </c>
      <c r="E153" s="202" t="s">
        <v>3</v>
      </c>
      <c r="F153" s="203" t="s">
        <v>171</v>
      </c>
      <c r="G153" s="15"/>
      <c r="H153" s="204">
        <v>-30.149999999999999</v>
      </c>
      <c r="I153" s="205"/>
      <c r="J153" s="15"/>
      <c r="K153" s="15"/>
      <c r="L153" s="201"/>
      <c r="M153" s="206"/>
      <c r="N153" s="207"/>
      <c r="O153" s="207"/>
      <c r="P153" s="207"/>
      <c r="Q153" s="207"/>
      <c r="R153" s="207"/>
      <c r="S153" s="207"/>
      <c r="T153" s="20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2" t="s">
        <v>166</v>
      </c>
      <c r="AU153" s="202" t="s">
        <v>82</v>
      </c>
      <c r="AV153" s="15" t="s">
        <v>162</v>
      </c>
      <c r="AW153" s="15" t="s">
        <v>34</v>
      </c>
      <c r="AX153" s="15" t="s">
        <v>80</v>
      </c>
      <c r="AY153" s="202" t="s">
        <v>154</v>
      </c>
    </row>
    <row r="154" s="2" customFormat="1" ht="24.15" customHeight="1">
      <c r="A154" s="40"/>
      <c r="B154" s="166"/>
      <c r="C154" s="167" t="s">
        <v>334</v>
      </c>
      <c r="D154" s="167" t="s">
        <v>157</v>
      </c>
      <c r="E154" s="168" t="s">
        <v>1573</v>
      </c>
      <c r="F154" s="169" t="s">
        <v>3624</v>
      </c>
      <c r="G154" s="170" t="s">
        <v>160</v>
      </c>
      <c r="H154" s="171">
        <v>-36.329999999999998</v>
      </c>
      <c r="I154" s="172"/>
      <c r="J154" s="173">
        <f>ROUND(I154*H154,2)</f>
        <v>0</v>
      </c>
      <c r="K154" s="169" t="s">
        <v>161</v>
      </c>
      <c r="L154" s="41"/>
      <c r="M154" s="174" t="s">
        <v>3</v>
      </c>
      <c r="N154" s="175" t="s">
        <v>43</v>
      </c>
      <c r="O154" s="74"/>
      <c r="P154" s="176">
        <f>O154*H154</f>
        <v>0</v>
      </c>
      <c r="Q154" s="176">
        <v>0.0035500000000000002</v>
      </c>
      <c r="R154" s="176">
        <f>Q154*H154</f>
        <v>-0.12897149999999999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322</v>
      </c>
      <c r="AT154" s="178" t="s">
        <v>157</v>
      </c>
      <c r="AU154" s="178" t="s">
        <v>82</v>
      </c>
      <c r="AY154" s="21" t="s">
        <v>154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1" t="s">
        <v>80</v>
      </c>
      <c r="BK154" s="179">
        <f>ROUND(I154*H154,2)</f>
        <v>0</v>
      </c>
      <c r="BL154" s="21" t="s">
        <v>322</v>
      </c>
      <c r="BM154" s="178" t="s">
        <v>3625</v>
      </c>
    </row>
    <row r="155" s="2" customFormat="1">
      <c r="A155" s="40"/>
      <c r="B155" s="41"/>
      <c r="C155" s="40"/>
      <c r="D155" s="180" t="s">
        <v>164</v>
      </c>
      <c r="E155" s="40"/>
      <c r="F155" s="181" t="s">
        <v>1576</v>
      </c>
      <c r="G155" s="40"/>
      <c r="H155" s="40"/>
      <c r="I155" s="182"/>
      <c r="J155" s="40"/>
      <c r="K155" s="40"/>
      <c r="L155" s="41"/>
      <c r="M155" s="183"/>
      <c r="N155" s="184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1" t="s">
        <v>164</v>
      </c>
      <c r="AU155" s="21" t="s">
        <v>82</v>
      </c>
    </row>
    <row r="156" s="13" customFormat="1">
      <c r="A156" s="13"/>
      <c r="B156" s="185"/>
      <c r="C156" s="13"/>
      <c r="D156" s="186" t="s">
        <v>166</v>
      </c>
      <c r="E156" s="187" t="s">
        <v>3</v>
      </c>
      <c r="F156" s="188" t="s">
        <v>1577</v>
      </c>
      <c r="G156" s="13"/>
      <c r="H156" s="187" t="s">
        <v>3</v>
      </c>
      <c r="I156" s="189"/>
      <c r="J156" s="13"/>
      <c r="K156" s="13"/>
      <c r="L156" s="185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166</v>
      </c>
      <c r="AU156" s="187" t="s">
        <v>82</v>
      </c>
      <c r="AV156" s="13" t="s">
        <v>80</v>
      </c>
      <c r="AW156" s="13" t="s">
        <v>34</v>
      </c>
      <c r="AX156" s="13" t="s">
        <v>72</v>
      </c>
      <c r="AY156" s="187" t="s">
        <v>154</v>
      </c>
    </row>
    <row r="157" s="14" customFormat="1">
      <c r="A157" s="14"/>
      <c r="B157" s="193"/>
      <c r="C157" s="14"/>
      <c r="D157" s="186" t="s">
        <v>166</v>
      </c>
      <c r="E157" s="194" t="s">
        <v>3</v>
      </c>
      <c r="F157" s="195" t="s">
        <v>3626</v>
      </c>
      <c r="G157" s="14"/>
      <c r="H157" s="196">
        <v>-10.5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166</v>
      </c>
      <c r="AU157" s="194" t="s">
        <v>82</v>
      </c>
      <c r="AV157" s="14" t="s">
        <v>82</v>
      </c>
      <c r="AW157" s="14" t="s">
        <v>34</v>
      </c>
      <c r="AX157" s="14" t="s">
        <v>72</v>
      </c>
      <c r="AY157" s="194" t="s">
        <v>154</v>
      </c>
    </row>
    <row r="158" s="13" customFormat="1">
      <c r="A158" s="13"/>
      <c r="B158" s="185"/>
      <c r="C158" s="13"/>
      <c r="D158" s="186" t="s">
        <v>166</v>
      </c>
      <c r="E158" s="187" t="s">
        <v>3</v>
      </c>
      <c r="F158" s="188" t="s">
        <v>1579</v>
      </c>
      <c r="G158" s="13"/>
      <c r="H158" s="187" t="s">
        <v>3</v>
      </c>
      <c r="I158" s="189"/>
      <c r="J158" s="13"/>
      <c r="K158" s="13"/>
      <c r="L158" s="185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166</v>
      </c>
      <c r="AU158" s="187" t="s">
        <v>82</v>
      </c>
      <c r="AV158" s="13" t="s">
        <v>80</v>
      </c>
      <c r="AW158" s="13" t="s">
        <v>34</v>
      </c>
      <c r="AX158" s="13" t="s">
        <v>72</v>
      </c>
      <c r="AY158" s="187" t="s">
        <v>154</v>
      </c>
    </row>
    <row r="159" s="14" customFormat="1">
      <c r="A159" s="14"/>
      <c r="B159" s="193"/>
      <c r="C159" s="14"/>
      <c r="D159" s="186" t="s">
        <v>166</v>
      </c>
      <c r="E159" s="194" t="s">
        <v>3</v>
      </c>
      <c r="F159" s="195" t="s">
        <v>3627</v>
      </c>
      <c r="G159" s="14"/>
      <c r="H159" s="196">
        <v>-17.539999999999999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166</v>
      </c>
      <c r="AU159" s="194" t="s">
        <v>82</v>
      </c>
      <c r="AV159" s="14" t="s">
        <v>82</v>
      </c>
      <c r="AW159" s="14" t="s">
        <v>34</v>
      </c>
      <c r="AX159" s="14" t="s">
        <v>72</v>
      </c>
      <c r="AY159" s="194" t="s">
        <v>154</v>
      </c>
    </row>
    <row r="160" s="13" customFormat="1">
      <c r="A160" s="13"/>
      <c r="B160" s="185"/>
      <c r="C160" s="13"/>
      <c r="D160" s="186" t="s">
        <v>166</v>
      </c>
      <c r="E160" s="187" t="s">
        <v>3</v>
      </c>
      <c r="F160" s="188" t="s">
        <v>609</v>
      </c>
      <c r="G160" s="13"/>
      <c r="H160" s="187" t="s">
        <v>3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166</v>
      </c>
      <c r="AU160" s="187" t="s">
        <v>82</v>
      </c>
      <c r="AV160" s="13" t="s">
        <v>80</v>
      </c>
      <c r="AW160" s="13" t="s">
        <v>34</v>
      </c>
      <c r="AX160" s="13" t="s">
        <v>72</v>
      </c>
      <c r="AY160" s="187" t="s">
        <v>154</v>
      </c>
    </row>
    <row r="161" s="14" customFormat="1">
      <c r="A161" s="14"/>
      <c r="B161" s="193"/>
      <c r="C161" s="14"/>
      <c r="D161" s="186" t="s">
        <v>166</v>
      </c>
      <c r="E161" s="194" t="s">
        <v>3</v>
      </c>
      <c r="F161" s="195" t="s">
        <v>3628</v>
      </c>
      <c r="G161" s="14"/>
      <c r="H161" s="196">
        <v>-2.75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166</v>
      </c>
      <c r="AU161" s="194" t="s">
        <v>82</v>
      </c>
      <c r="AV161" s="14" t="s">
        <v>82</v>
      </c>
      <c r="AW161" s="14" t="s">
        <v>34</v>
      </c>
      <c r="AX161" s="14" t="s">
        <v>72</v>
      </c>
      <c r="AY161" s="194" t="s">
        <v>154</v>
      </c>
    </row>
    <row r="162" s="13" customFormat="1">
      <c r="A162" s="13"/>
      <c r="B162" s="185"/>
      <c r="C162" s="13"/>
      <c r="D162" s="186" t="s">
        <v>166</v>
      </c>
      <c r="E162" s="187" t="s">
        <v>3</v>
      </c>
      <c r="F162" s="188" t="s">
        <v>1580</v>
      </c>
      <c r="G162" s="13"/>
      <c r="H162" s="187" t="s">
        <v>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166</v>
      </c>
      <c r="AU162" s="187" t="s">
        <v>82</v>
      </c>
      <c r="AV162" s="13" t="s">
        <v>80</v>
      </c>
      <c r="AW162" s="13" t="s">
        <v>34</v>
      </c>
      <c r="AX162" s="13" t="s">
        <v>72</v>
      </c>
      <c r="AY162" s="187" t="s">
        <v>154</v>
      </c>
    </row>
    <row r="163" s="14" customFormat="1">
      <c r="A163" s="14"/>
      <c r="B163" s="193"/>
      <c r="C163" s="14"/>
      <c r="D163" s="186" t="s">
        <v>166</v>
      </c>
      <c r="E163" s="194" t="s">
        <v>3</v>
      </c>
      <c r="F163" s="195" t="s">
        <v>3629</v>
      </c>
      <c r="G163" s="14"/>
      <c r="H163" s="196">
        <v>-5.54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166</v>
      </c>
      <c r="AU163" s="194" t="s">
        <v>82</v>
      </c>
      <c r="AV163" s="14" t="s">
        <v>82</v>
      </c>
      <c r="AW163" s="14" t="s">
        <v>34</v>
      </c>
      <c r="AX163" s="14" t="s">
        <v>72</v>
      </c>
      <c r="AY163" s="194" t="s">
        <v>154</v>
      </c>
    </row>
    <row r="164" s="15" customFormat="1">
      <c r="A164" s="15"/>
      <c r="B164" s="201"/>
      <c r="C164" s="15"/>
      <c r="D164" s="186" t="s">
        <v>166</v>
      </c>
      <c r="E164" s="202" t="s">
        <v>3</v>
      </c>
      <c r="F164" s="203" t="s">
        <v>171</v>
      </c>
      <c r="G164" s="15"/>
      <c r="H164" s="204">
        <v>-36.329999999999998</v>
      </c>
      <c r="I164" s="205"/>
      <c r="J164" s="15"/>
      <c r="K164" s="15"/>
      <c r="L164" s="201"/>
      <c r="M164" s="206"/>
      <c r="N164" s="207"/>
      <c r="O164" s="207"/>
      <c r="P164" s="207"/>
      <c r="Q164" s="207"/>
      <c r="R164" s="207"/>
      <c r="S164" s="207"/>
      <c r="T164" s="20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2" t="s">
        <v>166</v>
      </c>
      <c r="AU164" s="202" t="s">
        <v>82</v>
      </c>
      <c r="AV164" s="15" t="s">
        <v>162</v>
      </c>
      <c r="AW164" s="15" t="s">
        <v>34</v>
      </c>
      <c r="AX164" s="15" t="s">
        <v>80</v>
      </c>
      <c r="AY164" s="202" t="s">
        <v>154</v>
      </c>
    </row>
    <row r="165" s="2" customFormat="1" ht="33" customHeight="1">
      <c r="A165" s="40"/>
      <c r="B165" s="166"/>
      <c r="C165" s="167" t="s">
        <v>361</v>
      </c>
      <c r="D165" s="167" t="s">
        <v>157</v>
      </c>
      <c r="E165" s="168" t="s">
        <v>1582</v>
      </c>
      <c r="F165" s="169" t="s">
        <v>1583</v>
      </c>
      <c r="G165" s="170" t="s">
        <v>160</v>
      </c>
      <c r="H165" s="171">
        <v>-56.817</v>
      </c>
      <c r="I165" s="172"/>
      <c r="J165" s="173">
        <f>ROUND(I165*H165,2)</f>
        <v>0</v>
      </c>
      <c r="K165" s="169" t="s">
        <v>161</v>
      </c>
      <c r="L165" s="41"/>
      <c r="M165" s="174" t="s">
        <v>3</v>
      </c>
      <c r="N165" s="175" t="s">
        <v>43</v>
      </c>
      <c r="O165" s="74"/>
      <c r="P165" s="176">
        <f>O165*H165</f>
        <v>0</v>
      </c>
      <c r="Q165" s="176">
        <v>0.0065100000000000002</v>
      </c>
      <c r="R165" s="176">
        <f>Q165*H165</f>
        <v>-0.36987867000000002</v>
      </c>
      <c r="S165" s="176">
        <v>0</v>
      </c>
      <c r="T165" s="17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322</v>
      </c>
      <c r="AT165" s="178" t="s">
        <v>157</v>
      </c>
      <c r="AU165" s="178" t="s">
        <v>82</v>
      </c>
      <c r="AY165" s="21" t="s">
        <v>154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1" t="s">
        <v>80</v>
      </c>
      <c r="BK165" s="179">
        <f>ROUND(I165*H165,2)</f>
        <v>0</v>
      </c>
      <c r="BL165" s="21" t="s">
        <v>322</v>
      </c>
      <c r="BM165" s="178" t="s">
        <v>3630</v>
      </c>
    </row>
    <row r="166" s="2" customFormat="1">
      <c r="A166" s="40"/>
      <c r="B166" s="41"/>
      <c r="C166" s="40"/>
      <c r="D166" s="180" t="s">
        <v>164</v>
      </c>
      <c r="E166" s="40"/>
      <c r="F166" s="181" t="s">
        <v>1585</v>
      </c>
      <c r="G166" s="40"/>
      <c r="H166" s="40"/>
      <c r="I166" s="182"/>
      <c r="J166" s="40"/>
      <c r="K166" s="40"/>
      <c r="L166" s="41"/>
      <c r="M166" s="183"/>
      <c r="N166" s="184"/>
      <c r="O166" s="74"/>
      <c r="P166" s="74"/>
      <c r="Q166" s="74"/>
      <c r="R166" s="74"/>
      <c r="S166" s="74"/>
      <c r="T166" s="75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21" t="s">
        <v>164</v>
      </c>
      <c r="AU166" s="21" t="s">
        <v>82</v>
      </c>
    </row>
    <row r="167" s="13" customFormat="1">
      <c r="A167" s="13"/>
      <c r="B167" s="185"/>
      <c r="C167" s="13"/>
      <c r="D167" s="186" t="s">
        <v>166</v>
      </c>
      <c r="E167" s="187" t="s">
        <v>3</v>
      </c>
      <c r="F167" s="188" t="s">
        <v>1586</v>
      </c>
      <c r="G167" s="13"/>
      <c r="H167" s="187" t="s">
        <v>3</v>
      </c>
      <c r="I167" s="189"/>
      <c r="J167" s="13"/>
      <c r="K167" s="13"/>
      <c r="L167" s="185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166</v>
      </c>
      <c r="AU167" s="187" t="s">
        <v>82</v>
      </c>
      <c r="AV167" s="13" t="s">
        <v>80</v>
      </c>
      <c r="AW167" s="13" t="s">
        <v>34</v>
      </c>
      <c r="AX167" s="13" t="s">
        <v>72</v>
      </c>
      <c r="AY167" s="187" t="s">
        <v>154</v>
      </c>
    </row>
    <row r="168" s="14" customFormat="1">
      <c r="A168" s="14"/>
      <c r="B168" s="193"/>
      <c r="C168" s="14"/>
      <c r="D168" s="186" t="s">
        <v>166</v>
      </c>
      <c r="E168" s="194" t="s">
        <v>3</v>
      </c>
      <c r="F168" s="195" t="s">
        <v>3631</v>
      </c>
      <c r="G168" s="14"/>
      <c r="H168" s="196">
        <v>-19.030000000000001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166</v>
      </c>
      <c r="AU168" s="194" t="s">
        <v>82</v>
      </c>
      <c r="AV168" s="14" t="s">
        <v>82</v>
      </c>
      <c r="AW168" s="14" t="s">
        <v>34</v>
      </c>
      <c r="AX168" s="14" t="s">
        <v>72</v>
      </c>
      <c r="AY168" s="194" t="s">
        <v>154</v>
      </c>
    </row>
    <row r="169" s="13" customFormat="1">
      <c r="A169" s="13"/>
      <c r="B169" s="185"/>
      <c r="C169" s="13"/>
      <c r="D169" s="186" t="s">
        <v>166</v>
      </c>
      <c r="E169" s="187" t="s">
        <v>3</v>
      </c>
      <c r="F169" s="188" t="s">
        <v>1588</v>
      </c>
      <c r="G169" s="13"/>
      <c r="H169" s="187" t="s">
        <v>3</v>
      </c>
      <c r="I169" s="189"/>
      <c r="J169" s="13"/>
      <c r="K169" s="13"/>
      <c r="L169" s="185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7" t="s">
        <v>166</v>
      </c>
      <c r="AU169" s="187" t="s">
        <v>82</v>
      </c>
      <c r="AV169" s="13" t="s">
        <v>80</v>
      </c>
      <c r="AW169" s="13" t="s">
        <v>34</v>
      </c>
      <c r="AX169" s="13" t="s">
        <v>72</v>
      </c>
      <c r="AY169" s="187" t="s">
        <v>154</v>
      </c>
    </row>
    <row r="170" s="14" customFormat="1">
      <c r="A170" s="14"/>
      <c r="B170" s="193"/>
      <c r="C170" s="14"/>
      <c r="D170" s="186" t="s">
        <v>166</v>
      </c>
      <c r="E170" s="194" t="s">
        <v>3</v>
      </c>
      <c r="F170" s="195" t="s">
        <v>3632</v>
      </c>
      <c r="G170" s="14"/>
      <c r="H170" s="196">
        <v>-11.737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166</v>
      </c>
      <c r="AU170" s="194" t="s">
        <v>82</v>
      </c>
      <c r="AV170" s="14" t="s">
        <v>82</v>
      </c>
      <c r="AW170" s="14" t="s">
        <v>34</v>
      </c>
      <c r="AX170" s="14" t="s">
        <v>72</v>
      </c>
      <c r="AY170" s="194" t="s">
        <v>154</v>
      </c>
    </row>
    <row r="171" s="13" customFormat="1">
      <c r="A171" s="13"/>
      <c r="B171" s="185"/>
      <c r="C171" s="13"/>
      <c r="D171" s="186" t="s">
        <v>166</v>
      </c>
      <c r="E171" s="187" t="s">
        <v>3</v>
      </c>
      <c r="F171" s="188" t="s">
        <v>609</v>
      </c>
      <c r="G171" s="13"/>
      <c r="H171" s="187" t="s">
        <v>3</v>
      </c>
      <c r="I171" s="189"/>
      <c r="J171" s="13"/>
      <c r="K171" s="13"/>
      <c r="L171" s="185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166</v>
      </c>
      <c r="AU171" s="187" t="s">
        <v>82</v>
      </c>
      <c r="AV171" s="13" t="s">
        <v>80</v>
      </c>
      <c r="AW171" s="13" t="s">
        <v>34</v>
      </c>
      <c r="AX171" s="13" t="s">
        <v>72</v>
      </c>
      <c r="AY171" s="187" t="s">
        <v>154</v>
      </c>
    </row>
    <row r="172" s="14" customFormat="1">
      <c r="A172" s="14"/>
      <c r="B172" s="193"/>
      <c r="C172" s="14"/>
      <c r="D172" s="186" t="s">
        <v>166</v>
      </c>
      <c r="E172" s="194" t="s">
        <v>3</v>
      </c>
      <c r="F172" s="195" t="s">
        <v>3628</v>
      </c>
      <c r="G172" s="14"/>
      <c r="H172" s="196">
        <v>-2.75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166</v>
      </c>
      <c r="AU172" s="194" t="s">
        <v>82</v>
      </c>
      <c r="AV172" s="14" t="s">
        <v>82</v>
      </c>
      <c r="AW172" s="14" t="s">
        <v>34</v>
      </c>
      <c r="AX172" s="14" t="s">
        <v>72</v>
      </c>
      <c r="AY172" s="194" t="s">
        <v>154</v>
      </c>
    </row>
    <row r="173" s="13" customFormat="1">
      <c r="A173" s="13"/>
      <c r="B173" s="185"/>
      <c r="C173" s="13"/>
      <c r="D173" s="186" t="s">
        <v>166</v>
      </c>
      <c r="E173" s="187" t="s">
        <v>3</v>
      </c>
      <c r="F173" s="188" t="s">
        <v>611</v>
      </c>
      <c r="G173" s="13"/>
      <c r="H173" s="187" t="s">
        <v>3</v>
      </c>
      <c r="I173" s="189"/>
      <c r="J173" s="13"/>
      <c r="K173" s="13"/>
      <c r="L173" s="185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166</v>
      </c>
      <c r="AU173" s="187" t="s">
        <v>82</v>
      </c>
      <c r="AV173" s="13" t="s">
        <v>80</v>
      </c>
      <c r="AW173" s="13" t="s">
        <v>34</v>
      </c>
      <c r="AX173" s="13" t="s">
        <v>72</v>
      </c>
      <c r="AY173" s="187" t="s">
        <v>154</v>
      </c>
    </row>
    <row r="174" s="14" customFormat="1">
      <c r="A174" s="14"/>
      <c r="B174" s="193"/>
      <c r="C174" s="14"/>
      <c r="D174" s="186" t="s">
        <v>166</v>
      </c>
      <c r="E174" s="194" t="s">
        <v>3</v>
      </c>
      <c r="F174" s="195" t="s">
        <v>3633</v>
      </c>
      <c r="G174" s="14"/>
      <c r="H174" s="196">
        <v>-5.5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166</v>
      </c>
      <c r="AU174" s="194" t="s">
        <v>82</v>
      </c>
      <c r="AV174" s="14" t="s">
        <v>82</v>
      </c>
      <c r="AW174" s="14" t="s">
        <v>34</v>
      </c>
      <c r="AX174" s="14" t="s">
        <v>72</v>
      </c>
      <c r="AY174" s="194" t="s">
        <v>154</v>
      </c>
    </row>
    <row r="175" s="13" customFormat="1">
      <c r="A175" s="13"/>
      <c r="B175" s="185"/>
      <c r="C175" s="13"/>
      <c r="D175" s="186" t="s">
        <v>166</v>
      </c>
      <c r="E175" s="187" t="s">
        <v>3</v>
      </c>
      <c r="F175" s="188" t="s">
        <v>1579</v>
      </c>
      <c r="G175" s="13"/>
      <c r="H175" s="187" t="s">
        <v>3</v>
      </c>
      <c r="I175" s="189"/>
      <c r="J175" s="13"/>
      <c r="K175" s="13"/>
      <c r="L175" s="185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166</v>
      </c>
      <c r="AU175" s="187" t="s">
        <v>82</v>
      </c>
      <c r="AV175" s="13" t="s">
        <v>80</v>
      </c>
      <c r="AW175" s="13" t="s">
        <v>34</v>
      </c>
      <c r="AX175" s="13" t="s">
        <v>72</v>
      </c>
      <c r="AY175" s="187" t="s">
        <v>154</v>
      </c>
    </row>
    <row r="176" s="14" customFormat="1">
      <c r="A176" s="14"/>
      <c r="B176" s="193"/>
      <c r="C176" s="14"/>
      <c r="D176" s="186" t="s">
        <v>166</v>
      </c>
      <c r="E176" s="194" t="s">
        <v>3</v>
      </c>
      <c r="F176" s="195" t="s">
        <v>3634</v>
      </c>
      <c r="G176" s="14"/>
      <c r="H176" s="196">
        <v>-17.800000000000001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166</v>
      </c>
      <c r="AU176" s="194" t="s">
        <v>82</v>
      </c>
      <c r="AV176" s="14" t="s">
        <v>82</v>
      </c>
      <c r="AW176" s="14" t="s">
        <v>34</v>
      </c>
      <c r="AX176" s="14" t="s">
        <v>72</v>
      </c>
      <c r="AY176" s="194" t="s">
        <v>154</v>
      </c>
    </row>
    <row r="177" s="15" customFormat="1">
      <c r="A177" s="15"/>
      <c r="B177" s="201"/>
      <c r="C177" s="15"/>
      <c r="D177" s="186" t="s">
        <v>166</v>
      </c>
      <c r="E177" s="202" t="s">
        <v>3</v>
      </c>
      <c r="F177" s="203" t="s">
        <v>171</v>
      </c>
      <c r="G177" s="15"/>
      <c r="H177" s="204">
        <v>-56.817</v>
      </c>
      <c r="I177" s="205"/>
      <c r="J177" s="15"/>
      <c r="K177" s="15"/>
      <c r="L177" s="201"/>
      <c r="M177" s="206"/>
      <c r="N177" s="207"/>
      <c r="O177" s="207"/>
      <c r="P177" s="207"/>
      <c r="Q177" s="207"/>
      <c r="R177" s="207"/>
      <c r="S177" s="207"/>
      <c r="T177" s="2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2" t="s">
        <v>166</v>
      </c>
      <c r="AU177" s="202" t="s">
        <v>82</v>
      </c>
      <c r="AV177" s="15" t="s">
        <v>162</v>
      </c>
      <c r="AW177" s="15" t="s">
        <v>34</v>
      </c>
      <c r="AX177" s="15" t="s">
        <v>80</v>
      </c>
      <c r="AY177" s="202" t="s">
        <v>154</v>
      </c>
    </row>
    <row r="178" s="2" customFormat="1" ht="24.15" customHeight="1">
      <c r="A178" s="40"/>
      <c r="B178" s="166"/>
      <c r="C178" s="167" t="s">
        <v>367</v>
      </c>
      <c r="D178" s="167" t="s">
        <v>157</v>
      </c>
      <c r="E178" s="168" t="s">
        <v>1593</v>
      </c>
      <c r="F178" s="169" t="s">
        <v>1594</v>
      </c>
      <c r="G178" s="170" t="s">
        <v>160</v>
      </c>
      <c r="H178" s="171">
        <v>-65.379999999999995</v>
      </c>
      <c r="I178" s="172"/>
      <c r="J178" s="173">
        <f>ROUND(I178*H178,2)</f>
        <v>0</v>
      </c>
      <c r="K178" s="169" t="s">
        <v>161</v>
      </c>
      <c r="L178" s="41"/>
      <c r="M178" s="174" t="s">
        <v>3</v>
      </c>
      <c r="N178" s="175" t="s">
        <v>43</v>
      </c>
      <c r="O178" s="74"/>
      <c r="P178" s="176">
        <f>O178*H178</f>
        <v>0</v>
      </c>
      <c r="Q178" s="176">
        <v>0.0027399999999999998</v>
      </c>
      <c r="R178" s="176">
        <f>Q178*H178</f>
        <v>-0.17914119999999997</v>
      </c>
      <c r="S178" s="176">
        <v>0</v>
      </c>
      <c r="T178" s="17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78" t="s">
        <v>322</v>
      </c>
      <c r="AT178" s="178" t="s">
        <v>157</v>
      </c>
      <c r="AU178" s="178" t="s">
        <v>82</v>
      </c>
      <c r="AY178" s="21" t="s">
        <v>154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21" t="s">
        <v>80</v>
      </c>
      <c r="BK178" s="179">
        <f>ROUND(I178*H178,2)</f>
        <v>0</v>
      </c>
      <c r="BL178" s="21" t="s">
        <v>322</v>
      </c>
      <c r="BM178" s="178" t="s">
        <v>3635</v>
      </c>
    </row>
    <row r="179" s="2" customFormat="1">
      <c r="A179" s="40"/>
      <c r="B179" s="41"/>
      <c r="C179" s="40"/>
      <c r="D179" s="180" t="s">
        <v>164</v>
      </c>
      <c r="E179" s="40"/>
      <c r="F179" s="181" t="s">
        <v>1596</v>
      </c>
      <c r="G179" s="40"/>
      <c r="H179" s="40"/>
      <c r="I179" s="182"/>
      <c r="J179" s="40"/>
      <c r="K179" s="40"/>
      <c r="L179" s="41"/>
      <c r="M179" s="183"/>
      <c r="N179" s="184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1" t="s">
        <v>164</v>
      </c>
      <c r="AU179" s="21" t="s">
        <v>82</v>
      </c>
    </row>
    <row r="180" s="13" customFormat="1">
      <c r="A180" s="13"/>
      <c r="B180" s="185"/>
      <c r="C180" s="13"/>
      <c r="D180" s="186" t="s">
        <v>166</v>
      </c>
      <c r="E180" s="187" t="s">
        <v>3</v>
      </c>
      <c r="F180" s="188" t="s">
        <v>627</v>
      </c>
      <c r="G180" s="13"/>
      <c r="H180" s="187" t="s">
        <v>3</v>
      </c>
      <c r="I180" s="189"/>
      <c r="J180" s="13"/>
      <c r="K180" s="13"/>
      <c r="L180" s="185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166</v>
      </c>
      <c r="AU180" s="187" t="s">
        <v>82</v>
      </c>
      <c r="AV180" s="13" t="s">
        <v>80</v>
      </c>
      <c r="AW180" s="13" t="s">
        <v>34</v>
      </c>
      <c r="AX180" s="13" t="s">
        <v>72</v>
      </c>
      <c r="AY180" s="187" t="s">
        <v>154</v>
      </c>
    </row>
    <row r="181" s="14" customFormat="1">
      <c r="A181" s="14"/>
      <c r="B181" s="193"/>
      <c r="C181" s="14"/>
      <c r="D181" s="186" t="s">
        <v>166</v>
      </c>
      <c r="E181" s="194" t="s">
        <v>3</v>
      </c>
      <c r="F181" s="195" t="s">
        <v>3636</v>
      </c>
      <c r="G181" s="14"/>
      <c r="H181" s="196">
        <v>-55.280000000000001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166</v>
      </c>
      <c r="AU181" s="194" t="s">
        <v>82</v>
      </c>
      <c r="AV181" s="14" t="s">
        <v>82</v>
      </c>
      <c r="AW181" s="14" t="s">
        <v>34</v>
      </c>
      <c r="AX181" s="14" t="s">
        <v>72</v>
      </c>
      <c r="AY181" s="194" t="s">
        <v>154</v>
      </c>
    </row>
    <row r="182" s="13" customFormat="1">
      <c r="A182" s="13"/>
      <c r="B182" s="185"/>
      <c r="C182" s="13"/>
      <c r="D182" s="186" t="s">
        <v>166</v>
      </c>
      <c r="E182" s="187" t="s">
        <v>3</v>
      </c>
      <c r="F182" s="188" t="s">
        <v>1598</v>
      </c>
      <c r="G182" s="13"/>
      <c r="H182" s="187" t="s">
        <v>3</v>
      </c>
      <c r="I182" s="189"/>
      <c r="J182" s="13"/>
      <c r="K182" s="13"/>
      <c r="L182" s="185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166</v>
      </c>
      <c r="AU182" s="187" t="s">
        <v>82</v>
      </c>
      <c r="AV182" s="13" t="s">
        <v>80</v>
      </c>
      <c r="AW182" s="13" t="s">
        <v>34</v>
      </c>
      <c r="AX182" s="13" t="s">
        <v>72</v>
      </c>
      <c r="AY182" s="187" t="s">
        <v>154</v>
      </c>
    </row>
    <row r="183" s="14" customFormat="1">
      <c r="A183" s="14"/>
      <c r="B183" s="193"/>
      <c r="C183" s="14"/>
      <c r="D183" s="186" t="s">
        <v>166</v>
      </c>
      <c r="E183" s="194" t="s">
        <v>3</v>
      </c>
      <c r="F183" s="195" t="s">
        <v>3637</v>
      </c>
      <c r="G183" s="14"/>
      <c r="H183" s="196">
        <v>-10.1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166</v>
      </c>
      <c r="AU183" s="194" t="s">
        <v>82</v>
      </c>
      <c r="AV183" s="14" t="s">
        <v>82</v>
      </c>
      <c r="AW183" s="14" t="s">
        <v>34</v>
      </c>
      <c r="AX183" s="14" t="s">
        <v>72</v>
      </c>
      <c r="AY183" s="194" t="s">
        <v>154</v>
      </c>
    </row>
    <row r="184" s="15" customFormat="1">
      <c r="A184" s="15"/>
      <c r="B184" s="201"/>
      <c r="C184" s="15"/>
      <c r="D184" s="186" t="s">
        <v>166</v>
      </c>
      <c r="E184" s="202" t="s">
        <v>3</v>
      </c>
      <c r="F184" s="203" t="s">
        <v>171</v>
      </c>
      <c r="G184" s="15"/>
      <c r="H184" s="204">
        <v>-65.379999999999995</v>
      </c>
      <c r="I184" s="205"/>
      <c r="J184" s="15"/>
      <c r="K184" s="15"/>
      <c r="L184" s="201"/>
      <c r="M184" s="206"/>
      <c r="N184" s="207"/>
      <c r="O184" s="207"/>
      <c r="P184" s="207"/>
      <c r="Q184" s="207"/>
      <c r="R184" s="207"/>
      <c r="S184" s="207"/>
      <c r="T184" s="20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02" t="s">
        <v>166</v>
      </c>
      <c r="AU184" s="202" t="s">
        <v>82</v>
      </c>
      <c r="AV184" s="15" t="s">
        <v>162</v>
      </c>
      <c r="AW184" s="15" t="s">
        <v>34</v>
      </c>
      <c r="AX184" s="15" t="s">
        <v>80</v>
      </c>
      <c r="AY184" s="202" t="s">
        <v>154</v>
      </c>
    </row>
    <row r="185" s="2" customFormat="1" ht="24.15" customHeight="1">
      <c r="A185" s="40"/>
      <c r="B185" s="166"/>
      <c r="C185" s="167" t="s">
        <v>8</v>
      </c>
      <c r="D185" s="167" t="s">
        <v>157</v>
      </c>
      <c r="E185" s="168" t="s">
        <v>3638</v>
      </c>
      <c r="F185" s="169" t="s">
        <v>1594</v>
      </c>
      <c r="G185" s="170" t="s">
        <v>160</v>
      </c>
      <c r="H185" s="171">
        <v>-20.02</v>
      </c>
      <c r="I185" s="172"/>
      <c r="J185" s="173">
        <f>ROUND(I185*H185,2)</f>
        <v>0</v>
      </c>
      <c r="K185" s="169" t="s">
        <v>161</v>
      </c>
      <c r="L185" s="41"/>
      <c r="M185" s="174" t="s">
        <v>3</v>
      </c>
      <c r="N185" s="175" t="s">
        <v>43</v>
      </c>
      <c r="O185" s="74"/>
      <c r="P185" s="176">
        <f>O185*H185</f>
        <v>0</v>
      </c>
      <c r="Q185" s="176">
        <v>0.0027399999999999998</v>
      </c>
      <c r="R185" s="176">
        <f>Q185*H185</f>
        <v>-0.054854799999999995</v>
      </c>
      <c r="S185" s="176">
        <v>0</v>
      </c>
      <c r="T185" s="17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78" t="s">
        <v>322</v>
      </c>
      <c r="AT185" s="178" t="s">
        <v>157</v>
      </c>
      <c r="AU185" s="178" t="s">
        <v>82</v>
      </c>
      <c r="AY185" s="21" t="s">
        <v>154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1" t="s">
        <v>80</v>
      </c>
      <c r="BK185" s="179">
        <f>ROUND(I185*H185,2)</f>
        <v>0</v>
      </c>
      <c r="BL185" s="21" t="s">
        <v>322</v>
      </c>
      <c r="BM185" s="178" t="s">
        <v>3639</v>
      </c>
    </row>
    <row r="186" s="2" customFormat="1">
      <c r="A186" s="40"/>
      <c r="B186" s="41"/>
      <c r="C186" s="40"/>
      <c r="D186" s="180" t="s">
        <v>164</v>
      </c>
      <c r="E186" s="40"/>
      <c r="F186" s="181" t="s">
        <v>3640</v>
      </c>
      <c r="G186" s="40"/>
      <c r="H186" s="40"/>
      <c r="I186" s="182"/>
      <c r="J186" s="40"/>
      <c r="K186" s="40"/>
      <c r="L186" s="41"/>
      <c r="M186" s="183"/>
      <c r="N186" s="184"/>
      <c r="O186" s="74"/>
      <c r="P186" s="74"/>
      <c r="Q186" s="74"/>
      <c r="R186" s="74"/>
      <c r="S186" s="74"/>
      <c r="T186" s="75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21" t="s">
        <v>164</v>
      </c>
      <c r="AU186" s="21" t="s">
        <v>82</v>
      </c>
    </row>
    <row r="187" s="2" customFormat="1" ht="24.15" customHeight="1">
      <c r="A187" s="40"/>
      <c r="B187" s="166"/>
      <c r="C187" s="167" t="s">
        <v>415</v>
      </c>
      <c r="D187" s="167" t="s">
        <v>157</v>
      </c>
      <c r="E187" s="168" t="s">
        <v>1601</v>
      </c>
      <c r="F187" s="169" t="s">
        <v>1602</v>
      </c>
      <c r="G187" s="170" t="s">
        <v>317</v>
      </c>
      <c r="H187" s="171">
        <v>-4</v>
      </c>
      <c r="I187" s="172"/>
      <c r="J187" s="173">
        <f>ROUND(I187*H187,2)</f>
        <v>0</v>
      </c>
      <c r="K187" s="169" t="s">
        <v>161</v>
      </c>
      <c r="L187" s="41"/>
      <c r="M187" s="174" t="s">
        <v>3</v>
      </c>
      <c r="N187" s="175" t="s">
        <v>43</v>
      </c>
      <c r="O187" s="74"/>
      <c r="P187" s="176">
        <f>O187*H187</f>
        <v>0</v>
      </c>
      <c r="Q187" s="176">
        <v>0.00029999999999999997</v>
      </c>
      <c r="R187" s="176">
        <f>Q187*H187</f>
        <v>-0.0011999999999999999</v>
      </c>
      <c r="S187" s="176">
        <v>0</v>
      </c>
      <c r="T187" s="17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8" t="s">
        <v>322</v>
      </c>
      <c r="AT187" s="178" t="s">
        <v>157</v>
      </c>
      <c r="AU187" s="178" t="s">
        <v>82</v>
      </c>
      <c r="AY187" s="21" t="s">
        <v>154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1" t="s">
        <v>80</v>
      </c>
      <c r="BK187" s="179">
        <f>ROUND(I187*H187,2)</f>
        <v>0</v>
      </c>
      <c r="BL187" s="21" t="s">
        <v>322</v>
      </c>
      <c r="BM187" s="178" t="s">
        <v>3641</v>
      </c>
    </row>
    <row r="188" s="2" customFormat="1">
      <c r="A188" s="40"/>
      <c r="B188" s="41"/>
      <c r="C188" s="40"/>
      <c r="D188" s="180" t="s">
        <v>164</v>
      </c>
      <c r="E188" s="40"/>
      <c r="F188" s="181" t="s">
        <v>1604</v>
      </c>
      <c r="G188" s="40"/>
      <c r="H188" s="40"/>
      <c r="I188" s="182"/>
      <c r="J188" s="40"/>
      <c r="K188" s="40"/>
      <c r="L188" s="41"/>
      <c r="M188" s="183"/>
      <c r="N188" s="184"/>
      <c r="O188" s="74"/>
      <c r="P188" s="74"/>
      <c r="Q188" s="74"/>
      <c r="R188" s="74"/>
      <c r="S188" s="74"/>
      <c r="T188" s="7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21" t="s">
        <v>164</v>
      </c>
      <c r="AU188" s="21" t="s">
        <v>82</v>
      </c>
    </row>
    <row r="189" s="14" customFormat="1">
      <c r="A189" s="14"/>
      <c r="B189" s="193"/>
      <c r="C189" s="14"/>
      <c r="D189" s="186" t="s">
        <v>166</v>
      </c>
      <c r="E189" s="194" t="s">
        <v>3</v>
      </c>
      <c r="F189" s="195" t="s">
        <v>3642</v>
      </c>
      <c r="G189" s="14"/>
      <c r="H189" s="196">
        <v>-4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166</v>
      </c>
      <c r="AU189" s="194" t="s">
        <v>82</v>
      </c>
      <c r="AV189" s="14" t="s">
        <v>82</v>
      </c>
      <c r="AW189" s="14" t="s">
        <v>34</v>
      </c>
      <c r="AX189" s="14" t="s">
        <v>80</v>
      </c>
      <c r="AY189" s="194" t="s">
        <v>154</v>
      </c>
    </row>
    <row r="190" s="2" customFormat="1" ht="24.15" customHeight="1">
      <c r="A190" s="40"/>
      <c r="B190" s="166"/>
      <c r="C190" s="167" t="s">
        <v>432</v>
      </c>
      <c r="D190" s="167" t="s">
        <v>157</v>
      </c>
      <c r="E190" s="168" t="s">
        <v>1606</v>
      </c>
      <c r="F190" s="169" t="s">
        <v>1607</v>
      </c>
      <c r="G190" s="170" t="s">
        <v>160</v>
      </c>
      <c r="H190" s="171">
        <v>-33.439999999999998</v>
      </c>
      <c r="I190" s="172"/>
      <c r="J190" s="173">
        <f>ROUND(I190*H190,2)</f>
        <v>0</v>
      </c>
      <c r="K190" s="169" t="s">
        <v>161</v>
      </c>
      <c r="L190" s="41"/>
      <c r="M190" s="174" t="s">
        <v>3</v>
      </c>
      <c r="N190" s="175" t="s">
        <v>43</v>
      </c>
      <c r="O190" s="74"/>
      <c r="P190" s="176">
        <f>O190*H190</f>
        <v>0</v>
      </c>
      <c r="Q190" s="176">
        <v>0.0011100000000000001</v>
      </c>
      <c r="R190" s="176">
        <f>Q190*H190</f>
        <v>-0.037118400000000003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322</v>
      </c>
      <c r="AT190" s="178" t="s">
        <v>157</v>
      </c>
      <c r="AU190" s="178" t="s">
        <v>82</v>
      </c>
      <c r="AY190" s="21" t="s">
        <v>154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1" t="s">
        <v>80</v>
      </c>
      <c r="BK190" s="179">
        <f>ROUND(I190*H190,2)</f>
        <v>0</v>
      </c>
      <c r="BL190" s="21" t="s">
        <v>322</v>
      </c>
      <c r="BM190" s="178" t="s">
        <v>3643</v>
      </c>
    </row>
    <row r="191" s="2" customFormat="1">
      <c r="A191" s="40"/>
      <c r="B191" s="41"/>
      <c r="C191" s="40"/>
      <c r="D191" s="180" t="s">
        <v>164</v>
      </c>
      <c r="E191" s="40"/>
      <c r="F191" s="181" t="s">
        <v>1609</v>
      </c>
      <c r="G191" s="40"/>
      <c r="H191" s="40"/>
      <c r="I191" s="182"/>
      <c r="J191" s="40"/>
      <c r="K191" s="40"/>
      <c r="L191" s="41"/>
      <c r="M191" s="183"/>
      <c r="N191" s="184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164</v>
      </c>
      <c r="AU191" s="21" t="s">
        <v>82</v>
      </c>
    </row>
    <row r="192" s="13" customFormat="1">
      <c r="A192" s="13"/>
      <c r="B192" s="185"/>
      <c r="C192" s="13"/>
      <c r="D192" s="186" t="s">
        <v>166</v>
      </c>
      <c r="E192" s="187" t="s">
        <v>3</v>
      </c>
      <c r="F192" s="188" t="s">
        <v>627</v>
      </c>
      <c r="G192" s="13"/>
      <c r="H192" s="187" t="s">
        <v>3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166</v>
      </c>
      <c r="AU192" s="187" t="s">
        <v>82</v>
      </c>
      <c r="AV192" s="13" t="s">
        <v>80</v>
      </c>
      <c r="AW192" s="13" t="s">
        <v>34</v>
      </c>
      <c r="AX192" s="13" t="s">
        <v>72</v>
      </c>
      <c r="AY192" s="187" t="s">
        <v>154</v>
      </c>
    </row>
    <row r="193" s="14" customFormat="1">
      <c r="A193" s="14"/>
      <c r="B193" s="193"/>
      <c r="C193" s="14"/>
      <c r="D193" s="186" t="s">
        <v>166</v>
      </c>
      <c r="E193" s="194" t="s">
        <v>3</v>
      </c>
      <c r="F193" s="195" t="s">
        <v>3644</v>
      </c>
      <c r="G193" s="14"/>
      <c r="H193" s="196">
        <v>-33.439999999999998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166</v>
      </c>
      <c r="AU193" s="194" t="s">
        <v>82</v>
      </c>
      <c r="AV193" s="14" t="s">
        <v>82</v>
      </c>
      <c r="AW193" s="14" t="s">
        <v>34</v>
      </c>
      <c r="AX193" s="14" t="s">
        <v>80</v>
      </c>
      <c r="AY193" s="194" t="s">
        <v>154</v>
      </c>
    </row>
    <row r="194" s="2" customFormat="1" ht="24.15" customHeight="1">
      <c r="A194" s="40"/>
      <c r="B194" s="166"/>
      <c r="C194" s="167" t="s">
        <v>438</v>
      </c>
      <c r="D194" s="167" t="s">
        <v>157</v>
      </c>
      <c r="E194" s="168" t="s">
        <v>1606</v>
      </c>
      <c r="F194" s="169" t="s">
        <v>1607</v>
      </c>
      <c r="G194" s="170" t="s">
        <v>160</v>
      </c>
      <c r="H194" s="171">
        <v>-12</v>
      </c>
      <c r="I194" s="172"/>
      <c r="J194" s="173">
        <f>ROUND(I194*H194,2)</f>
        <v>0</v>
      </c>
      <c r="K194" s="169" t="s">
        <v>161</v>
      </c>
      <c r="L194" s="41"/>
      <c r="M194" s="174" t="s">
        <v>3</v>
      </c>
      <c r="N194" s="175" t="s">
        <v>43</v>
      </c>
      <c r="O194" s="74"/>
      <c r="P194" s="176">
        <f>O194*H194</f>
        <v>0</v>
      </c>
      <c r="Q194" s="176">
        <v>0.0011100000000000001</v>
      </c>
      <c r="R194" s="176">
        <f>Q194*H194</f>
        <v>-0.013320000000000002</v>
      </c>
      <c r="S194" s="176">
        <v>0</v>
      </c>
      <c r="T194" s="17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78" t="s">
        <v>322</v>
      </c>
      <c r="AT194" s="178" t="s">
        <v>157</v>
      </c>
      <c r="AU194" s="178" t="s">
        <v>82</v>
      </c>
      <c r="AY194" s="21" t="s">
        <v>154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1" t="s">
        <v>80</v>
      </c>
      <c r="BK194" s="179">
        <f>ROUND(I194*H194,2)</f>
        <v>0</v>
      </c>
      <c r="BL194" s="21" t="s">
        <v>322</v>
      </c>
      <c r="BM194" s="178" t="s">
        <v>3645</v>
      </c>
    </row>
    <row r="195" s="2" customFormat="1">
      <c r="A195" s="40"/>
      <c r="B195" s="41"/>
      <c r="C195" s="40"/>
      <c r="D195" s="180" t="s">
        <v>164</v>
      </c>
      <c r="E195" s="40"/>
      <c r="F195" s="181" t="s">
        <v>1609</v>
      </c>
      <c r="G195" s="40"/>
      <c r="H195" s="40"/>
      <c r="I195" s="182"/>
      <c r="J195" s="40"/>
      <c r="K195" s="40"/>
      <c r="L195" s="41"/>
      <c r="M195" s="183"/>
      <c r="N195" s="184"/>
      <c r="O195" s="74"/>
      <c r="P195" s="74"/>
      <c r="Q195" s="74"/>
      <c r="R195" s="74"/>
      <c r="S195" s="74"/>
      <c r="T195" s="75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21" t="s">
        <v>164</v>
      </c>
      <c r="AU195" s="21" t="s">
        <v>82</v>
      </c>
    </row>
    <row r="196" s="2" customFormat="1" ht="24.15" customHeight="1">
      <c r="A196" s="40"/>
      <c r="B196" s="166"/>
      <c r="C196" s="167" t="s">
        <v>443</v>
      </c>
      <c r="D196" s="167" t="s">
        <v>157</v>
      </c>
      <c r="E196" s="168" t="s">
        <v>2416</v>
      </c>
      <c r="F196" s="169" t="s">
        <v>2417</v>
      </c>
      <c r="G196" s="170" t="s">
        <v>160</v>
      </c>
      <c r="H196" s="171">
        <v>15.5</v>
      </c>
      <c r="I196" s="172"/>
      <c r="J196" s="173">
        <f>ROUND(I196*H196,2)</f>
        <v>0</v>
      </c>
      <c r="K196" s="169" t="s">
        <v>161</v>
      </c>
      <c r="L196" s="41"/>
      <c r="M196" s="174" t="s">
        <v>3</v>
      </c>
      <c r="N196" s="175" t="s">
        <v>43</v>
      </c>
      <c r="O196" s="74"/>
      <c r="P196" s="176">
        <f>O196*H196</f>
        <v>0</v>
      </c>
      <c r="Q196" s="176">
        <v>0.0028700000000000002</v>
      </c>
      <c r="R196" s="176">
        <f>Q196*H196</f>
        <v>0.044485000000000004</v>
      </c>
      <c r="S196" s="176">
        <v>0</v>
      </c>
      <c r="T196" s="17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78" t="s">
        <v>322</v>
      </c>
      <c r="AT196" s="178" t="s">
        <v>157</v>
      </c>
      <c r="AU196" s="178" t="s">
        <v>82</v>
      </c>
      <c r="AY196" s="21" t="s">
        <v>154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1" t="s">
        <v>80</v>
      </c>
      <c r="BK196" s="179">
        <f>ROUND(I196*H196,2)</f>
        <v>0</v>
      </c>
      <c r="BL196" s="21" t="s">
        <v>322</v>
      </c>
      <c r="BM196" s="178" t="s">
        <v>3646</v>
      </c>
    </row>
    <row r="197" s="2" customFormat="1">
      <c r="A197" s="40"/>
      <c r="B197" s="41"/>
      <c r="C197" s="40"/>
      <c r="D197" s="180" t="s">
        <v>164</v>
      </c>
      <c r="E197" s="40"/>
      <c r="F197" s="181" t="s">
        <v>2419</v>
      </c>
      <c r="G197" s="40"/>
      <c r="H197" s="40"/>
      <c r="I197" s="182"/>
      <c r="J197" s="40"/>
      <c r="K197" s="40"/>
      <c r="L197" s="41"/>
      <c r="M197" s="183"/>
      <c r="N197" s="184"/>
      <c r="O197" s="74"/>
      <c r="P197" s="74"/>
      <c r="Q197" s="74"/>
      <c r="R197" s="74"/>
      <c r="S197" s="74"/>
      <c r="T197" s="75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21" t="s">
        <v>164</v>
      </c>
      <c r="AU197" s="21" t="s">
        <v>82</v>
      </c>
    </row>
    <row r="198" s="13" customFormat="1">
      <c r="A198" s="13"/>
      <c r="B198" s="185"/>
      <c r="C198" s="13"/>
      <c r="D198" s="186" t="s">
        <v>166</v>
      </c>
      <c r="E198" s="187" t="s">
        <v>3</v>
      </c>
      <c r="F198" s="188" t="s">
        <v>3647</v>
      </c>
      <c r="G198" s="13"/>
      <c r="H198" s="187" t="s">
        <v>3</v>
      </c>
      <c r="I198" s="189"/>
      <c r="J198" s="13"/>
      <c r="K198" s="13"/>
      <c r="L198" s="185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166</v>
      </c>
      <c r="AU198" s="187" t="s">
        <v>82</v>
      </c>
      <c r="AV198" s="13" t="s">
        <v>80</v>
      </c>
      <c r="AW198" s="13" t="s">
        <v>34</v>
      </c>
      <c r="AX198" s="13" t="s">
        <v>72</v>
      </c>
      <c r="AY198" s="187" t="s">
        <v>154</v>
      </c>
    </row>
    <row r="199" s="14" customFormat="1">
      <c r="A199" s="14"/>
      <c r="B199" s="193"/>
      <c r="C199" s="14"/>
      <c r="D199" s="186" t="s">
        <v>166</v>
      </c>
      <c r="E199" s="194" t="s">
        <v>3</v>
      </c>
      <c r="F199" s="195" t="s">
        <v>3648</v>
      </c>
      <c r="G199" s="14"/>
      <c r="H199" s="196">
        <v>15.5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166</v>
      </c>
      <c r="AU199" s="194" t="s">
        <v>82</v>
      </c>
      <c r="AV199" s="14" t="s">
        <v>82</v>
      </c>
      <c r="AW199" s="14" t="s">
        <v>34</v>
      </c>
      <c r="AX199" s="14" t="s">
        <v>80</v>
      </c>
      <c r="AY199" s="194" t="s">
        <v>154</v>
      </c>
    </row>
    <row r="200" s="2" customFormat="1" ht="33" customHeight="1">
      <c r="A200" s="40"/>
      <c r="B200" s="166"/>
      <c r="C200" s="167" t="s">
        <v>449</v>
      </c>
      <c r="D200" s="167" t="s">
        <v>157</v>
      </c>
      <c r="E200" s="168" t="s">
        <v>3649</v>
      </c>
      <c r="F200" s="169" t="s">
        <v>3650</v>
      </c>
      <c r="G200" s="170" t="s">
        <v>160</v>
      </c>
      <c r="H200" s="171">
        <v>20</v>
      </c>
      <c r="I200" s="172"/>
      <c r="J200" s="173">
        <f>ROUND(I200*H200,2)</f>
        <v>0</v>
      </c>
      <c r="K200" s="169" t="s">
        <v>161</v>
      </c>
      <c r="L200" s="41"/>
      <c r="M200" s="174" t="s">
        <v>3</v>
      </c>
      <c r="N200" s="175" t="s">
        <v>43</v>
      </c>
      <c r="O200" s="74"/>
      <c r="P200" s="176">
        <f>O200*H200</f>
        <v>0</v>
      </c>
      <c r="Q200" s="176">
        <v>0.00347</v>
      </c>
      <c r="R200" s="176">
        <f>Q200*H200</f>
        <v>0.069400000000000003</v>
      </c>
      <c r="S200" s="176">
        <v>0</v>
      </c>
      <c r="T200" s="17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78" t="s">
        <v>322</v>
      </c>
      <c r="AT200" s="178" t="s">
        <v>157</v>
      </c>
      <c r="AU200" s="178" t="s">
        <v>82</v>
      </c>
      <c r="AY200" s="21" t="s">
        <v>154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1" t="s">
        <v>80</v>
      </c>
      <c r="BK200" s="179">
        <f>ROUND(I200*H200,2)</f>
        <v>0</v>
      </c>
      <c r="BL200" s="21" t="s">
        <v>322</v>
      </c>
      <c r="BM200" s="178" t="s">
        <v>3651</v>
      </c>
    </row>
    <row r="201" s="2" customFormat="1">
      <c r="A201" s="40"/>
      <c r="B201" s="41"/>
      <c r="C201" s="40"/>
      <c r="D201" s="180" t="s">
        <v>164</v>
      </c>
      <c r="E201" s="40"/>
      <c r="F201" s="181" t="s">
        <v>3652</v>
      </c>
      <c r="G201" s="40"/>
      <c r="H201" s="40"/>
      <c r="I201" s="182"/>
      <c r="J201" s="40"/>
      <c r="K201" s="40"/>
      <c r="L201" s="41"/>
      <c r="M201" s="183"/>
      <c r="N201" s="184"/>
      <c r="O201" s="74"/>
      <c r="P201" s="74"/>
      <c r="Q201" s="74"/>
      <c r="R201" s="74"/>
      <c r="S201" s="74"/>
      <c r="T201" s="75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21" t="s">
        <v>164</v>
      </c>
      <c r="AU201" s="21" t="s">
        <v>82</v>
      </c>
    </row>
    <row r="202" s="13" customFormat="1">
      <c r="A202" s="13"/>
      <c r="B202" s="185"/>
      <c r="C202" s="13"/>
      <c r="D202" s="186" t="s">
        <v>166</v>
      </c>
      <c r="E202" s="187" t="s">
        <v>3</v>
      </c>
      <c r="F202" s="188" t="s">
        <v>3653</v>
      </c>
      <c r="G202" s="13"/>
      <c r="H202" s="187" t="s">
        <v>3</v>
      </c>
      <c r="I202" s="189"/>
      <c r="J202" s="13"/>
      <c r="K202" s="13"/>
      <c r="L202" s="185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166</v>
      </c>
      <c r="AU202" s="187" t="s">
        <v>82</v>
      </c>
      <c r="AV202" s="13" t="s">
        <v>80</v>
      </c>
      <c r="AW202" s="13" t="s">
        <v>34</v>
      </c>
      <c r="AX202" s="13" t="s">
        <v>72</v>
      </c>
      <c r="AY202" s="187" t="s">
        <v>154</v>
      </c>
    </row>
    <row r="203" s="14" customFormat="1">
      <c r="A203" s="14"/>
      <c r="B203" s="193"/>
      <c r="C203" s="14"/>
      <c r="D203" s="186" t="s">
        <v>166</v>
      </c>
      <c r="E203" s="194" t="s">
        <v>3</v>
      </c>
      <c r="F203" s="195" t="s">
        <v>367</v>
      </c>
      <c r="G203" s="14"/>
      <c r="H203" s="196">
        <v>20</v>
      </c>
      <c r="I203" s="197"/>
      <c r="J203" s="14"/>
      <c r="K203" s="14"/>
      <c r="L203" s="193"/>
      <c r="M203" s="198"/>
      <c r="N203" s="199"/>
      <c r="O203" s="199"/>
      <c r="P203" s="199"/>
      <c r="Q203" s="199"/>
      <c r="R203" s="199"/>
      <c r="S203" s="199"/>
      <c r="T203" s="20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4" t="s">
        <v>166</v>
      </c>
      <c r="AU203" s="194" t="s">
        <v>82</v>
      </c>
      <c r="AV203" s="14" t="s">
        <v>82</v>
      </c>
      <c r="AW203" s="14" t="s">
        <v>34</v>
      </c>
      <c r="AX203" s="14" t="s">
        <v>80</v>
      </c>
      <c r="AY203" s="194" t="s">
        <v>154</v>
      </c>
    </row>
    <row r="204" s="2" customFormat="1" ht="16.5" customHeight="1">
      <c r="A204" s="40"/>
      <c r="B204" s="166"/>
      <c r="C204" s="167" t="s">
        <v>458</v>
      </c>
      <c r="D204" s="167" t="s">
        <v>157</v>
      </c>
      <c r="E204" s="168" t="s">
        <v>3654</v>
      </c>
      <c r="F204" s="169" t="s">
        <v>2423</v>
      </c>
      <c r="G204" s="170" t="s">
        <v>160</v>
      </c>
      <c r="H204" s="171">
        <v>20</v>
      </c>
      <c r="I204" s="172"/>
      <c r="J204" s="173">
        <f>ROUND(I204*H204,2)</f>
        <v>0</v>
      </c>
      <c r="K204" s="169" t="s">
        <v>161</v>
      </c>
      <c r="L204" s="41"/>
      <c r="M204" s="174" t="s">
        <v>3</v>
      </c>
      <c r="N204" s="175" t="s">
        <v>43</v>
      </c>
      <c r="O204" s="74"/>
      <c r="P204" s="176">
        <f>O204*H204</f>
        <v>0</v>
      </c>
      <c r="Q204" s="176">
        <v>0.00214</v>
      </c>
      <c r="R204" s="176">
        <f>Q204*H204</f>
        <v>0.042799999999999998</v>
      </c>
      <c r="S204" s="176">
        <v>0</v>
      </c>
      <c r="T204" s="17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78" t="s">
        <v>322</v>
      </c>
      <c r="AT204" s="178" t="s">
        <v>157</v>
      </c>
      <c r="AU204" s="178" t="s">
        <v>82</v>
      </c>
      <c r="AY204" s="21" t="s">
        <v>154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21" t="s">
        <v>80</v>
      </c>
      <c r="BK204" s="179">
        <f>ROUND(I204*H204,2)</f>
        <v>0</v>
      </c>
      <c r="BL204" s="21" t="s">
        <v>322</v>
      </c>
      <c r="BM204" s="178" t="s">
        <v>3655</v>
      </c>
    </row>
    <row r="205" s="2" customFormat="1">
      <c r="A205" s="40"/>
      <c r="B205" s="41"/>
      <c r="C205" s="40"/>
      <c r="D205" s="180" t="s">
        <v>164</v>
      </c>
      <c r="E205" s="40"/>
      <c r="F205" s="181" t="s">
        <v>3656</v>
      </c>
      <c r="G205" s="40"/>
      <c r="H205" s="40"/>
      <c r="I205" s="182"/>
      <c r="J205" s="40"/>
      <c r="K205" s="40"/>
      <c r="L205" s="41"/>
      <c r="M205" s="183"/>
      <c r="N205" s="184"/>
      <c r="O205" s="74"/>
      <c r="P205" s="74"/>
      <c r="Q205" s="74"/>
      <c r="R205" s="74"/>
      <c r="S205" s="74"/>
      <c r="T205" s="75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21" t="s">
        <v>164</v>
      </c>
      <c r="AU205" s="21" t="s">
        <v>82</v>
      </c>
    </row>
    <row r="206" s="13" customFormat="1">
      <c r="A206" s="13"/>
      <c r="B206" s="185"/>
      <c r="C206" s="13"/>
      <c r="D206" s="186" t="s">
        <v>166</v>
      </c>
      <c r="E206" s="187" t="s">
        <v>3</v>
      </c>
      <c r="F206" s="188" t="s">
        <v>3657</v>
      </c>
      <c r="G206" s="13"/>
      <c r="H206" s="187" t="s">
        <v>3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166</v>
      </c>
      <c r="AU206" s="187" t="s">
        <v>82</v>
      </c>
      <c r="AV206" s="13" t="s">
        <v>80</v>
      </c>
      <c r="AW206" s="13" t="s">
        <v>34</v>
      </c>
      <c r="AX206" s="13" t="s">
        <v>72</v>
      </c>
      <c r="AY206" s="187" t="s">
        <v>154</v>
      </c>
    </row>
    <row r="207" s="14" customFormat="1">
      <c r="A207" s="14"/>
      <c r="B207" s="193"/>
      <c r="C207" s="14"/>
      <c r="D207" s="186" t="s">
        <v>166</v>
      </c>
      <c r="E207" s="194" t="s">
        <v>3</v>
      </c>
      <c r="F207" s="195" t="s">
        <v>367</v>
      </c>
      <c r="G207" s="14"/>
      <c r="H207" s="196">
        <v>20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166</v>
      </c>
      <c r="AU207" s="194" t="s">
        <v>82</v>
      </c>
      <c r="AV207" s="14" t="s">
        <v>82</v>
      </c>
      <c r="AW207" s="14" t="s">
        <v>34</v>
      </c>
      <c r="AX207" s="14" t="s">
        <v>80</v>
      </c>
      <c r="AY207" s="194" t="s">
        <v>154</v>
      </c>
    </row>
    <row r="208" s="2" customFormat="1" ht="33" customHeight="1">
      <c r="A208" s="40"/>
      <c r="B208" s="166"/>
      <c r="C208" s="167" t="s">
        <v>465</v>
      </c>
      <c r="D208" s="167" t="s">
        <v>157</v>
      </c>
      <c r="E208" s="168" t="s">
        <v>3658</v>
      </c>
      <c r="F208" s="169" t="s">
        <v>3659</v>
      </c>
      <c r="G208" s="170" t="s">
        <v>160</v>
      </c>
      <c r="H208" s="171">
        <v>10.699999999999999</v>
      </c>
      <c r="I208" s="172"/>
      <c r="J208" s="173">
        <f>ROUND(I208*H208,2)</f>
        <v>0</v>
      </c>
      <c r="K208" s="169" t="s">
        <v>161</v>
      </c>
      <c r="L208" s="41"/>
      <c r="M208" s="174" t="s">
        <v>3</v>
      </c>
      <c r="N208" s="175" t="s">
        <v>43</v>
      </c>
      <c r="O208" s="74"/>
      <c r="P208" s="176">
        <f>O208*H208</f>
        <v>0</v>
      </c>
      <c r="Q208" s="176">
        <v>0.0071199999999999996</v>
      </c>
      <c r="R208" s="176">
        <f>Q208*H208</f>
        <v>0.076183999999999988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322</v>
      </c>
      <c r="AT208" s="178" t="s">
        <v>157</v>
      </c>
      <c r="AU208" s="178" t="s">
        <v>82</v>
      </c>
      <c r="AY208" s="21" t="s">
        <v>154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1" t="s">
        <v>80</v>
      </c>
      <c r="BK208" s="179">
        <f>ROUND(I208*H208,2)</f>
        <v>0</v>
      </c>
      <c r="BL208" s="21" t="s">
        <v>322</v>
      </c>
      <c r="BM208" s="178" t="s">
        <v>3660</v>
      </c>
    </row>
    <row r="209" s="2" customFormat="1">
      <c r="A209" s="40"/>
      <c r="B209" s="41"/>
      <c r="C209" s="40"/>
      <c r="D209" s="180" t="s">
        <v>164</v>
      </c>
      <c r="E209" s="40"/>
      <c r="F209" s="181" t="s">
        <v>3661</v>
      </c>
      <c r="G209" s="40"/>
      <c r="H209" s="40"/>
      <c r="I209" s="182"/>
      <c r="J209" s="40"/>
      <c r="K209" s="40"/>
      <c r="L209" s="41"/>
      <c r="M209" s="183"/>
      <c r="N209" s="184"/>
      <c r="O209" s="74"/>
      <c r="P209" s="74"/>
      <c r="Q209" s="74"/>
      <c r="R209" s="74"/>
      <c r="S209" s="74"/>
      <c r="T209" s="75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21" t="s">
        <v>164</v>
      </c>
      <c r="AU209" s="21" t="s">
        <v>82</v>
      </c>
    </row>
    <row r="210" s="13" customFormat="1">
      <c r="A210" s="13"/>
      <c r="B210" s="185"/>
      <c r="C210" s="13"/>
      <c r="D210" s="186" t="s">
        <v>166</v>
      </c>
      <c r="E210" s="187" t="s">
        <v>3</v>
      </c>
      <c r="F210" s="188" t="s">
        <v>3662</v>
      </c>
      <c r="G210" s="13"/>
      <c r="H210" s="187" t="s">
        <v>3</v>
      </c>
      <c r="I210" s="189"/>
      <c r="J210" s="13"/>
      <c r="K210" s="13"/>
      <c r="L210" s="185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166</v>
      </c>
      <c r="AU210" s="187" t="s">
        <v>82</v>
      </c>
      <c r="AV210" s="13" t="s">
        <v>80</v>
      </c>
      <c r="AW210" s="13" t="s">
        <v>34</v>
      </c>
      <c r="AX210" s="13" t="s">
        <v>72</v>
      </c>
      <c r="AY210" s="187" t="s">
        <v>154</v>
      </c>
    </row>
    <row r="211" s="14" customFormat="1">
      <c r="A211" s="14"/>
      <c r="B211" s="193"/>
      <c r="C211" s="14"/>
      <c r="D211" s="186" t="s">
        <v>166</v>
      </c>
      <c r="E211" s="194" t="s">
        <v>3</v>
      </c>
      <c r="F211" s="195" t="s">
        <v>3663</v>
      </c>
      <c r="G211" s="14"/>
      <c r="H211" s="196">
        <v>10.699999999999999</v>
      </c>
      <c r="I211" s="197"/>
      <c r="J211" s="14"/>
      <c r="K211" s="14"/>
      <c r="L211" s="193"/>
      <c r="M211" s="198"/>
      <c r="N211" s="199"/>
      <c r="O211" s="199"/>
      <c r="P211" s="199"/>
      <c r="Q211" s="199"/>
      <c r="R211" s="199"/>
      <c r="S211" s="199"/>
      <c r="T211" s="20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4" t="s">
        <v>166</v>
      </c>
      <c r="AU211" s="194" t="s">
        <v>82</v>
      </c>
      <c r="AV211" s="14" t="s">
        <v>82</v>
      </c>
      <c r="AW211" s="14" t="s">
        <v>34</v>
      </c>
      <c r="AX211" s="14" t="s">
        <v>80</v>
      </c>
      <c r="AY211" s="194" t="s">
        <v>154</v>
      </c>
    </row>
    <row r="212" s="2" customFormat="1" ht="33" customHeight="1">
      <c r="A212" s="40"/>
      <c r="B212" s="166"/>
      <c r="C212" s="167" t="s">
        <v>473</v>
      </c>
      <c r="D212" s="167" t="s">
        <v>157</v>
      </c>
      <c r="E212" s="168" t="s">
        <v>3664</v>
      </c>
      <c r="F212" s="169" t="s">
        <v>3665</v>
      </c>
      <c r="G212" s="170" t="s">
        <v>160</v>
      </c>
      <c r="H212" s="171">
        <v>7.2000000000000002</v>
      </c>
      <c r="I212" s="172"/>
      <c r="J212" s="173">
        <f>ROUND(I212*H212,2)</f>
        <v>0</v>
      </c>
      <c r="K212" s="169" t="s">
        <v>161</v>
      </c>
      <c r="L212" s="41"/>
      <c r="M212" s="174" t="s">
        <v>3</v>
      </c>
      <c r="N212" s="175" t="s">
        <v>43</v>
      </c>
      <c r="O212" s="74"/>
      <c r="P212" s="176">
        <f>O212*H212</f>
        <v>0</v>
      </c>
      <c r="Q212" s="176">
        <v>0.0079699999999999997</v>
      </c>
      <c r="R212" s="176">
        <f>Q212*H212</f>
        <v>0.057383999999999998</v>
      </c>
      <c r="S212" s="176">
        <v>0</v>
      </c>
      <c r="T212" s="17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8" t="s">
        <v>322</v>
      </c>
      <c r="AT212" s="178" t="s">
        <v>157</v>
      </c>
      <c r="AU212" s="178" t="s">
        <v>82</v>
      </c>
      <c r="AY212" s="21" t="s">
        <v>154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1" t="s">
        <v>80</v>
      </c>
      <c r="BK212" s="179">
        <f>ROUND(I212*H212,2)</f>
        <v>0</v>
      </c>
      <c r="BL212" s="21" t="s">
        <v>322</v>
      </c>
      <c r="BM212" s="178" t="s">
        <v>3666</v>
      </c>
    </row>
    <row r="213" s="2" customFormat="1">
      <c r="A213" s="40"/>
      <c r="B213" s="41"/>
      <c r="C213" s="40"/>
      <c r="D213" s="180" t="s">
        <v>164</v>
      </c>
      <c r="E213" s="40"/>
      <c r="F213" s="181" t="s">
        <v>3667</v>
      </c>
      <c r="G213" s="40"/>
      <c r="H213" s="40"/>
      <c r="I213" s="182"/>
      <c r="J213" s="40"/>
      <c r="K213" s="40"/>
      <c r="L213" s="41"/>
      <c r="M213" s="183"/>
      <c r="N213" s="184"/>
      <c r="O213" s="74"/>
      <c r="P213" s="74"/>
      <c r="Q213" s="74"/>
      <c r="R213" s="74"/>
      <c r="S213" s="74"/>
      <c r="T213" s="75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21" t="s">
        <v>164</v>
      </c>
      <c r="AU213" s="21" t="s">
        <v>82</v>
      </c>
    </row>
    <row r="214" s="13" customFormat="1">
      <c r="A214" s="13"/>
      <c r="B214" s="185"/>
      <c r="C214" s="13"/>
      <c r="D214" s="186" t="s">
        <v>166</v>
      </c>
      <c r="E214" s="187" t="s">
        <v>3</v>
      </c>
      <c r="F214" s="188" t="s">
        <v>3668</v>
      </c>
      <c r="G214" s="13"/>
      <c r="H214" s="187" t="s">
        <v>3</v>
      </c>
      <c r="I214" s="189"/>
      <c r="J214" s="13"/>
      <c r="K214" s="13"/>
      <c r="L214" s="185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166</v>
      </c>
      <c r="AU214" s="187" t="s">
        <v>82</v>
      </c>
      <c r="AV214" s="13" t="s">
        <v>80</v>
      </c>
      <c r="AW214" s="13" t="s">
        <v>34</v>
      </c>
      <c r="AX214" s="13" t="s">
        <v>72</v>
      </c>
      <c r="AY214" s="187" t="s">
        <v>154</v>
      </c>
    </row>
    <row r="215" s="14" customFormat="1">
      <c r="A215" s="14"/>
      <c r="B215" s="193"/>
      <c r="C215" s="14"/>
      <c r="D215" s="186" t="s">
        <v>166</v>
      </c>
      <c r="E215" s="194" t="s">
        <v>3</v>
      </c>
      <c r="F215" s="195" t="s">
        <v>3669</v>
      </c>
      <c r="G215" s="14"/>
      <c r="H215" s="196">
        <v>7.2000000000000002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166</v>
      </c>
      <c r="AU215" s="194" t="s">
        <v>82</v>
      </c>
      <c r="AV215" s="14" t="s">
        <v>82</v>
      </c>
      <c r="AW215" s="14" t="s">
        <v>34</v>
      </c>
      <c r="AX215" s="14" t="s">
        <v>80</v>
      </c>
      <c r="AY215" s="194" t="s">
        <v>154</v>
      </c>
    </row>
    <row r="216" s="2" customFormat="1" ht="24.15" customHeight="1">
      <c r="A216" s="40"/>
      <c r="B216" s="166"/>
      <c r="C216" s="167" t="s">
        <v>480</v>
      </c>
      <c r="D216" s="167" t="s">
        <v>157</v>
      </c>
      <c r="E216" s="168" t="s">
        <v>3670</v>
      </c>
      <c r="F216" s="169" t="s">
        <v>3671</v>
      </c>
      <c r="G216" s="170" t="s">
        <v>160</v>
      </c>
      <c r="H216" s="171">
        <v>2.3999999999999999</v>
      </c>
      <c r="I216" s="172"/>
      <c r="J216" s="173">
        <f>ROUND(I216*H216,2)</f>
        <v>0</v>
      </c>
      <c r="K216" s="169" t="s">
        <v>161</v>
      </c>
      <c r="L216" s="41"/>
      <c r="M216" s="174" t="s">
        <v>3</v>
      </c>
      <c r="N216" s="175" t="s">
        <v>43</v>
      </c>
      <c r="O216" s="74"/>
      <c r="P216" s="176">
        <f>O216*H216</f>
        <v>0</v>
      </c>
      <c r="Q216" s="176">
        <v>0.00362</v>
      </c>
      <c r="R216" s="176">
        <f>Q216*H216</f>
        <v>0.0086879999999999995</v>
      </c>
      <c r="S216" s="176">
        <v>0</v>
      </c>
      <c r="T216" s="17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78" t="s">
        <v>322</v>
      </c>
      <c r="AT216" s="178" t="s">
        <v>157</v>
      </c>
      <c r="AU216" s="178" t="s">
        <v>82</v>
      </c>
      <c r="AY216" s="21" t="s">
        <v>154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1" t="s">
        <v>80</v>
      </c>
      <c r="BK216" s="179">
        <f>ROUND(I216*H216,2)</f>
        <v>0</v>
      </c>
      <c r="BL216" s="21" t="s">
        <v>322</v>
      </c>
      <c r="BM216" s="178" t="s">
        <v>3672</v>
      </c>
    </row>
    <row r="217" s="2" customFormat="1">
      <c r="A217" s="40"/>
      <c r="B217" s="41"/>
      <c r="C217" s="40"/>
      <c r="D217" s="180" t="s">
        <v>164</v>
      </c>
      <c r="E217" s="40"/>
      <c r="F217" s="181" t="s">
        <v>3673</v>
      </c>
      <c r="G217" s="40"/>
      <c r="H217" s="40"/>
      <c r="I217" s="182"/>
      <c r="J217" s="40"/>
      <c r="K217" s="40"/>
      <c r="L217" s="41"/>
      <c r="M217" s="183"/>
      <c r="N217" s="184"/>
      <c r="O217" s="74"/>
      <c r="P217" s="74"/>
      <c r="Q217" s="74"/>
      <c r="R217" s="74"/>
      <c r="S217" s="74"/>
      <c r="T217" s="75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21" t="s">
        <v>164</v>
      </c>
      <c r="AU217" s="21" t="s">
        <v>82</v>
      </c>
    </row>
    <row r="218" s="13" customFormat="1">
      <c r="A218" s="13"/>
      <c r="B218" s="185"/>
      <c r="C218" s="13"/>
      <c r="D218" s="186" t="s">
        <v>166</v>
      </c>
      <c r="E218" s="187" t="s">
        <v>3</v>
      </c>
      <c r="F218" s="188" t="s">
        <v>3674</v>
      </c>
      <c r="G218" s="13"/>
      <c r="H218" s="187" t="s">
        <v>3</v>
      </c>
      <c r="I218" s="189"/>
      <c r="J218" s="13"/>
      <c r="K218" s="13"/>
      <c r="L218" s="185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166</v>
      </c>
      <c r="AU218" s="187" t="s">
        <v>82</v>
      </c>
      <c r="AV218" s="13" t="s">
        <v>80</v>
      </c>
      <c r="AW218" s="13" t="s">
        <v>34</v>
      </c>
      <c r="AX218" s="13" t="s">
        <v>72</v>
      </c>
      <c r="AY218" s="187" t="s">
        <v>154</v>
      </c>
    </row>
    <row r="219" s="14" customFormat="1">
      <c r="A219" s="14"/>
      <c r="B219" s="193"/>
      <c r="C219" s="14"/>
      <c r="D219" s="186" t="s">
        <v>166</v>
      </c>
      <c r="E219" s="194" t="s">
        <v>3</v>
      </c>
      <c r="F219" s="195" t="s">
        <v>3675</v>
      </c>
      <c r="G219" s="14"/>
      <c r="H219" s="196">
        <v>2.3999999999999999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166</v>
      </c>
      <c r="AU219" s="194" t="s">
        <v>82</v>
      </c>
      <c r="AV219" s="14" t="s">
        <v>82</v>
      </c>
      <c r="AW219" s="14" t="s">
        <v>34</v>
      </c>
      <c r="AX219" s="14" t="s">
        <v>80</v>
      </c>
      <c r="AY219" s="194" t="s">
        <v>154</v>
      </c>
    </row>
    <row r="220" s="2" customFormat="1" ht="24.15" customHeight="1">
      <c r="A220" s="40"/>
      <c r="B220" s="166"/>
      <c r="C220" s="167" t="s">
        <v>488</v>
      </c>
      <c r="D220" s="167" t="s">
        <v>157</v>
      </c>
      <c r="E220" s="168" t="s">
        <v>3676</v>
      </c>
      <c r="F220" s="169" t="s">
        <v>3677</v>
      </c>
      <c r="G220" s="170" t="s">
        <v>160</v>
      </c>
      <c r="H220" s="171">
        <v>0.69999999999999996</v>
      </c>
      <c r="I220" s="172"/>
      <c r="J220" s="173">
        <f>ROUND(I220*H220,2)</f>
        <v>0</v>
      </c>
      <c r="K220" s="169" t="s">
        <v>161</v>
      </c>
      <c r="L220" s="41"/>
      <c r="M220" s="174" t="s">
        <v>3</v>
      </c>
      <c r="N220" s="175" t="s">
        <v>43</v>
      </c>
      <c r="O220" s="74"/>
      <c r="P220" s="176">
        <f>O220*H220</f>
        <v>0</v>
      </c>
      <c r="Q220" s="176">
        <v>0.0043200000000000001</v>
      </c>
      <c r="R220" s="176">
        <f>Q220*H220</f>
        <v>0.0030239999999999998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322</v>
      </c>
      <c r="AT220" s="178" t="s">
        <v>157</v>
      </c>
      <c r="AU220" s="178" t="s">
        <v>82</v>
      </c>
      <c r="AY220" s="21" t="s">
        <v>154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1" t="s">
        <v>80</v>
      </c>
      <c r="BK220" s="179">
        <f>ROUND(I220*H220,2)</f>
        <v>0</v>
      </c>
      <c r="BL220" s="21" t="s">
        <v>322</v>
      </c>
      <c r="BM220" s="178" t="s">
        <v>3678</v>
      </c>
    </row>
    <row r="221" s="2" customFormat="1">
      <c r="A221" s="40"/>
      <c r="B221" s="41"/>
      <c r="C221" s="40"/>
      <c r="D221" s="180" t="s">
        <v>164</v>
      </c>
      <c r="E221" s="40"/>
      <c r="F221" s="181" t="s">
        <v>3679</v>
      </c>
      <c r="G221" s="40"/>
      <c r="H221" s="40"/>
      <c r="I221" s="182"/>
      <c r="J221" s="40"/>
      <c r="K221" s="40"/>
      <c r="L221" s="41"/>
      <c r="M221" s="183"/>
      <c r="N221" s="184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1" t="s">
        <v>164</v>
      </c>
      <c r="AU221" s="21" t="s">
        <v>82</v>
      </c>
    </row>
    <row r="222" s="13" customFormat="1">
      <c r="A222" s="13"/>
      <c r="B222" s="185"/>
      <c r="C222" s="13"/>
      <c r="D222" s="186" t="s">
        <v>166</v>
      </c>
      <c r="E222" s="187" t="s">
        <v>3</v>
      </c>
      <c r="F222" s="188" t="s">
        <v>3680</v>
      </c>
      <c r="G222" s="13"/>
      <c r="H222" s="187" t="s">
        <v>3</v>
      </c>
      <c r="I222" s="189"/>
      <c r="J222" s="13"/>
      <c r="K222" s="13"/>
      <c r="L222" s="185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166</v>
      </c>
      <c r="AU222" s="187" t="s">
        <v>82</v>
      </c>
      <c r="AV222" s="13" t="s">
        <v>80</v>
      </c>
      <c r="AW222" s="13" t="s">
        <v>34</v>
      </c>
      <c r="AX222" s="13" t="s">
        <v>72</v>
      </c>
      <c r="AY222" s="187" t="s">
        <v>154</v>
      </c>
    </row>
    <row r="223" s="14" customFormat="1">
      <c r="A223" s="14"/>
      <c r="B223" s="193"/>
      <c r="C223" s="14"/>
      <c r="D223" s="186" t="s">
        <v>166</v>
      </c>
      <c r="E223" s="194" t="s">
        <v>3</v>
      </c>
      <c r="F223" s="195" t="s">
        <v>3226</v>
      </c>
      <c r="G223" s="14"/>
      <c r="H223" s="196">
        <v>0.69999999999999996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166</v>
      </c>
      <c r="AU223" s="194" t="s">
        <v>82</v>
      </c>
      <c r="AV223" s="14" t="s">
        <v>82</v>
      </c>
      <c r="AW223" s="14" t="s">
        <v>34</v>
      </c>
      <c r="AX223" s="14" t="s">
        <v>80</v>
      </c>
      <c r="AY223" s="194" t="s">
        <v>154</v>
      </c>
    </row>
    <row r="224" s="2" customFormat="1" ht="24.15" customHeight="1">
      <c r="A224" s="40"/>
      <c r="B224" s="166"/>
      <c r="C224" s="167" t="s">
        <v>495</v>
      </c>
      <c r="D224" s="167" t="s">
        <v>157</v>
      </c>
      <c r="E224" s="168" t="s">
        <v>1565</v>
      </c>
      <c r="F224" s="169" t="s">
        <v>3619</v>
      </c>
      <c r="G224" s="170" t="s">
        <v>160</v>
      </c>
      <c r="H224" s="171">
        <v>23.149999999999999</v>
      </c>
      <c r="I224" s="172"/>
      <c r="J224" s="173">
        <f>ROUND(I224*H224,2)</f>
        <v>0</v>
      </c>
      <c r="K224" s="169" t="s">
        <v>161</v>
      </c>
      <c r="L224" s="41"/>
      <c r="M224" s="174" t="s">
        <v>3</v>
      </c>
      <c r="N224" s="175" t="s">
        <v>43</v>
      </c>
      <c r="O224" s="74"/>
      <c r="P224" s="176">
        <f>O224*H224</f>
        <v>0</v>
      </c>
      <c r="Q224" s="176">
        <v>0.0053899999999999998</v>
      </c>
      <c r="R224" s="176">
        <f>Q224*H224</f>
        <v>0.12477849999999999</v>
      </c>
      <c r="S224" s="176">
        <v>0</v>
      </c>
      <c r="T224" s="17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78" t="s">
        <v>322</v>
      </c>
      <c r="AT224" s="178" t="s">
        <v>157</v>
      </c>
      <c r="AU224" s="178" t="s">
        <v>82</v>
      </c>
      <c r="AY224" s="21" t="s">
        <v>154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1" t="s">
        <v>80</v>
      </c>
      <c r="BK224" s="179">
        <f>ROUND(I224*H224,2)</f>
        <v>0</v>
      </c>
      <c r="BL224" s="21" t="s">
        <v>322</v>
      </c>
      <c r="BM224" s="178" t="s">
        <v>3681</v>
      </c>
    </row>
    <row r="225" s="2" customFormat="1">
      <c r="A225" s="40"/>
      <c r="B225" s="41"/>
      <c r="C225" s="40"/>
      <c r="D225" s="180" t="s">
        <v>164</v>
      </c>
      <c r="E225" s="40"/>
      <c r="F225" s="181" t="s">
        <v>1568</v>
      </c>
      <c r="G225" s="40"/>
      <c r="H225" s="40"/>
      <c r="I225" s="182"/>
      <c r="J225" s="40"/>
      <c r="K225" s="40"/>
      <c r="L225" s="41"/>
      <c r="M225" s="183"/>
      <c r="N225" s="184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1" t="s">
        <v>164</v>
      </c>
      <c r="AU225" s="21" t="s">
        <v>82</v>
      </c>
    </row>
    <row r="226" s="13" customFormat="1">
      <c r="A226" s="13"/>
      <c r="B226" s="185"/>
      <c r="C226" s="13"/>
      <c r="D226" s="186" t="s">
        <v>166</v>
      </c>
      <c r="E226" s="187" t="s">
        <v>3</v>
      </c>
      <c r="F226" s="188" t="s">
        <v>3682</v>
      </c>
      <c r="G226" s="13"/>
      <c r="H226" s="187" t="s">
        <v>3</v>
      </c>
      <c r="I226" s="189"/>
      <c r="J226" s="13"/>
      <c r="K226" s="13"/>
      <c r="L226" s="185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166</v>
      </c>
      <c r="AU226" s="187" t="s">
        <v>82</v>
      </c>
      <c r="AV226" s="13" t="s">
        <v>80</v>
      </c>
      <c r="AW226" s="13" t="s">
        <v>34</v>
      </c>
      <c r="AX226" s="13" t="s">
        <v>72</v>
      </c>
      <c r="AY226" s="187" t="s">
        <v>154</v>
      </c>
    </row>
    <row r="227" s="14" customFormat="1">
      <c r="A227" s="14"/>
      <c r="B227" s="193"/>
      <c r="C227" s="14"/>
      <c r="D227" s="186" t="s">
        <v>166</v>
      </c>
      <c r="E227" s="194" t="s">
        <v>3</v>
      </c>
      <c r="F227" s="195" t="s">
        <v>3683</v>
      </c>
      <c r="G227" s="14"/>
      <c r="H227" s="196">
        <v>2.7000000000000002</v>
      </c>
      <c r="I227" s="197"/>
      <c r="J227" s="14"/>
      <c r="K227" s="14"/>
      <c r="L227" s="193"/>
      <c r="M227" s="198"/>
      <c r="N227" s="199"/>
      <c r="O227" s="199"/>
      <c r="P227" s="199"/>
      <c r="Q227" s="199"/>
      <c r="R227" s="199"/>
      <c r="S227" s="199"/>
      <c r="T227" s="20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4" t="s">
        <v>166</v>
      </c>
      <c r="AU227" s="194" t="s">
        <v>82</v>
      </c>
      <c r="AV227" s="14" t="s">
        <v>82</v>
      </c>
      <c r="AW227" s="14" t="s">
        <v>34</v>
      </c>
      <c r="AX227" s="14" t="s">
        <v>72</v>
      </c>
      <c r="AY227" s="194" t="s">
        <v>154</v>
      </c>
    </row>
    <row r="228" s="13" customFormat="1">
      <c r="A228" s="13"/>
      <c r="B228" s="185"/>
      <c r="C228" s="13"/>
      <c r="D228" s="186" t="s">
        <v>166</v>
      </c>
      <c r="E228" s="187" t="s">
        <v>3</v>
      </c>
      <c r="F228" s="188" t="s">
        <v>3684</v>
      </c>
      <c r="G228" s="13"/>
      <c r="H228" s="187" t="s">
        <v>3</v>
      </c>
      <c r="I228" s="189"/>
      <c r="J228" s="13"/>
      <c r="K228" s="13"/>
      <c r="L228" s="185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7" t="s">
        <v>166</v>
      </c>
      <c r="AU228" s="187" t="s">
        <v>82</v>
      </c>
      <c r="AV228" s="13" t="s">
        <v>80</v>
      </c>
      <c r="AW228" s="13" t="s">
        <v>34</v>
      </c>
      <c r="AX228" s="13" t="s">
        <v>72</v>
      </c>
      <c r="AY228" s="187" t="s">
        <v>154</v>
      </c>
    </row>
    <row r="229" s="14" customFormat="1">
      <c r="A229" s="14"/>
      <c r="B229" s="193"/>
      <c r="C229" s="14"/>
      <c r="D229" s="186" t="s">
        <v>166</v>
      </c>
      <c r="E229" s="194" t="s">
        <v>3</v>
      </c>
      <c r="F229" s="195" t="s">
        <v>3685</v>
      </c>
      <c r="G229" s="14"/>
      <c r="H229" s="196">
        <v>23.149999999999999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166</v>
      </c>
      <c r="AU229" s="194" t="s">
        <v>82</v>
      </c>
      <c r="AV229" s="14" t="s">
        <v>82</v>
      </c>
      <c r="AW229" s="14" t="s">
        <v>34</v>
      </c>
      <c r="AX229" s="14" t="s">
        <v>80</v>
      </c>
      <c r="AY229" s="194" t="s">
        <v>154</v>
      </c>
    </row>
    <row r="230" s="2" customFormat="1" ht="24.15" customHeight="1">
      <c r="A230" s="40"/>
      <c r="B230" s="166"/>
      <c r="C230" s="167" t="s">
        <v>500</v>
      </c>
      <c r="D230" s="167" t="s">
        <v>157</v>
      </c>
      <c r="E230" s="168" t="s">
        <v>3686</v>
      </c>
      <c r="F230" s="169" t="s">
        <v>3687</v>
      </c>
      <c r="G230" s="170" t="s">
        <v>160</v>
      </c>
      <c r="H230" s="171">
        <v>24.600000000000001</v>
      </c>
      <c r="I230" s="172"/>
      <c r="J230" s="173">
        <f>ROUND(I230*H230,2)</f>
        <v>0</v>
      </c>
      <c r="K230" s="169" t="s">
        <v>161</v>
      </c>
      <c r="L230" s="41"/>
      <c r="M230" s="174" t="s">
        <v>3</v>
      </c>
      <c r="N230" s="175" t="s">
        <v>43</v>
      </c>
      <c r="O230" s="74"/>
      <c r="P230" s="176">
        <f>O230*H230</f>
        <v>0</v>
      </c>
      <c r="Q230" s="176">
        <v>0.0035599999999999998</v>
      </c>
      <c r="R230" s="176">
        <f>Q230*H230</f>
        <v>0.087576000000000001</v>
      </c>
      <c r="S230" s="176">
        <v>0</v>
      </c>
      <c r="T230" s="17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78" t="s">
        <v>322</v>
      </c>
      <c r="AT230" s="178" t="s">
        <v>157</v>
      </c>
      <c r="AU230" s="178" t="s">
        <v>82</v>
      </c>
      <c r="AY230" s="21" t="s">
        <v>154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1" t="s">
        <v>80</v>
      </c>
      <c r="BK230" s="179">
        <f>ROUND(I230*H230,2)</f>
        <v>0</v>
      </c>
      <c r="BL230" s="21" t="s">
        <v>322</v>
      </c>
      <c r="BM230" s="178" t="s">
        <v>3688</v>
      </c>
    </row>
    <row r="231" s="2" customFormat="1">
      <c r="A231" s="40"/>
      <c r="B231" s="41"/>
      <c r="C231" s="40"/>
      <c r="D231" s="180" t="s">
        <v>164</v>
      </c>
      <c r="E231" s="40"/>
      <c r="F231" s="181" t="s">
        <v>3689</v>
      </c>
      <c r="G231" s="40"/>
      <c r="H231" s="40"/>
      <c r="I231" s="182"/>
      <c r="J231" s="40"/>
      <c r="K231" s="40"/>
      <c r="L231" s="41"/>
      <c r="M231" s="183"/>
      <c r="N231" s="184"/>
      <c r="O231" s="74"/>
      <c r="P231" s="74"/>
      <c r="Q231" s="74"/>
      <c r="R231" s="74"/>
      <c r="S231" s="74"/>
      <c r="T231" s="75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21" t="s">
        <v>164</v>
      </c>
      <c r="AU231" s="21" t="s">
        <v>82</v>
      </c>
    </row>
    <row r="232" s="13" customFormat="1">
      <c r="A232" s="13"/>
      <c r="B232" s="185"/>
      <c r="C232" s="13"/>
      <c r="D232" s="186" t="s">
        <v>166</v>
      </c>
      <c r="E232" s="187" t="s">
        <v>3</v>
      </c>
      <c r="F232" s="188" t="s">
        <v>3690</v>
      </c>
      <c r="G232" s="13"/>
      <c r="H232" s="187" t="s">
        <v>3</v>
      </c>
      <c r="I232" s="189"/>
      <c r="J232" s="13"/>
      <c r="K232" s="13"/>
      <c r="L232" s="185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166</v>
      </c>
      <c r="AU232" s="187" t="s">
        <v>82</v>
      </c>
      <c r="AV232" s="13" t="s">
        <v>80</v>
      </c>
      <c r="AW232" s="13" t="s">
        <v>34</v>
      </c>
      <c r="AX232" s="13" t="s">
        <v>72</v>
      </c>
      <c r="AY232" s="187" t="s">
        <v>154</v>
      </c>
    </row>
    <row r="233" s="14" customFormat="1">
      <c r="A233" s="14"/>
      <c r="B233" s="193"/>
      <c r="C233" s="14"/>
      <c r="D233" s="186" t="s">
        <v>166</v>
      </c>
      <c r="E233" s="194" t="s">
        <v>3</v>
      </c>
      <c r="F233" s="195" t="s">
        <v>3691</v>
      </c>
      <c r="G233" s="14"/>
      <c r="H233" s="196">
        <v>24.600000000000001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166</v>
      </c>
      <c r="AU233" s="194" t="s">
        <v>82</v>
      </c>
      <c r="AV233" s="14" t="s">
        <v>82</v>
      </c>
      <c r="AW233" s="14" t="s">
        <v>34</v>
      </c>
      <c r="AX233" s="14" t="s">
        <v>80</v>
      </c>
      <c r="AY233" s="194" t="s">
        <v>154</v>
      </c>
    </row>
    <row r="234" s="2" customFormat="1" ht="24.15" customHeight="1">
      <c r="A234" s="40"/>
      <c r="B234" s="166"/>
      <c r="C234" s="167" t="s">
        <v>506</v>
      </c>
      <c r="D234" s="167" t="s">
        <v>157</v>
      </c>
      <c r="E234" s="168" t="s">
        <v>1573</v>
      </c>
      <c r="F234" s="169" t="s">
        <v>3624</v>
      </c>
      <c r="G234" s="170" t="s">
        <v>160</v>
      </c>
      <c r="H234" s="171">
        <v>11</v>
      </c>
      <c r="I234" s="172"/>
      <c r="J234" s="173">
        <f>ROUND(I234*H234,2)</f>
        <v>0</v>
      </c>
      <c r="K234" s="169" t="s">
        <v>161</v>
      </c>
      <c r="L234" s="41"/>
      <c r="M234" s="174" t="s">
        <v>3</v>
      </c>
      <c r="N234" s="175" t="s">
        <v>43</v>
      </c>
      <c r="O234" s="74"/>
      <c r="P234" s="176">
        <f>O234*H234</f>
        <v>0</v>
      </c>
      <c r="Q234" s="176">
        <v>0.0035500000000000002</v>
      </c>
      <c r="R234" s="176">
        <f>Q234*H234</f>
        <v>0.039050000000000001</v>
      </c>
      <c r="S234" s="176">
        <v>0</v>
      </c>
      <c r="T234" s="17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8" t="s">
        <v>322</v>
      </c>
      <c r="AT234" s="178" t="s">
        <v>157</v>
      </c>
      <c r="AU234" s="178" t="s">
        <v>82</v>
      </c>
      <c r="AY234" s="21" t="s">
        <v>154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1" t="s">
        <v>80</v>
      </c>
      <c r="BK234" s="179">
        <f>ROUND(I234*H234,2)</f>
        <v>0</v>
      </c>
      <c r="BL234" s="21" t="s">
        <v>322</v>
      </c>
      <c r="BM234" s="178" t="s">
        <v>3692</v>
      </c>
    </row>
    <row r="235" s="2" customFormat="1">
      <c r="A235" s="40"/>
      <c r="B235" s="41"/>
      <c r="C235" s="40"/>
      <c r="D235" s="180" t="s">
        <v>164</v>
      </c>
      <c r="E235" s="40"/>
      <c r="F235" s="181" t="s">
        <v>1576</v>
      </c>
      <c r="G235" s="40"/>
      <c r="H235" s="40"/>
      <c r="I235" s="182"/>
      <c r="J235" s="40"/>
      <c r="K235" s="40"/>
      <c r="L235" s="41"/>
      <c r="M235" s="183"/>
      <c r="N235" s="184"/>
      <c r="O235" s="74"/>
      <c r="P235" s="74"/>
      <c r="Q235" s="74"/>
      <c r="R235" s="74"/>
      <c r="S235" s="74"/>
      <c r="T235" s="75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21" t="s">
        <v>164</v>
      </c>
      <c r="AU235" s="21" t="s">
        <v>82</v>
      </c>
    </row>
    <row r="236" s="13" customFormat="1">
      <c r="A236" s="13"/>
      <c r="B236" s="185"/>
      <c r="C236" s="13"/>
      <c r="D236" s="186" t="s">
        <v>166</v>
      </c>
      <c r="E236" s="187" t="s">
        <v>3</v>
      </c>
      <c r="F236" s="188" t="s">
        <v>3693</v>
      </c>
      <c r="G236" s="13"/>
      <c r="H236" s="187" t="s">
        <v>3</v>
      </c>
      <c r="I236" s="189"/>
      <c r="J236" s="13"/>
      <c r="K236" s="13"/>
      <c r="L236" s="185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166</v>
      </c>
      <c r="AU236" s="187" t="s">
        <v>82</v>
      </c>
      <c r="AV236" s="13" t="s">
        <v>80</v>
      </c>
      <c r="AW236" s="13" t="s">
        <v>34</v>
      </c>
      <c r="AX236" s="13" t="s">
        <v>72</v>
      </c>
      <c r="AY236" s="187" t="s">
        <v>154</v>
      </c>
    </row>
    <row r="237" s="14" customFormat="1">
      <c r="A237" s="14"/>
      <c r="B237" s="193"/>
      <c r="C237" s="14"/>
      <c r="D237" s="186" t="s">
        <v>166</v>
      </c>
      <c r="E237" s="194" t="s">
        <v>3</v>
      </c>
      <c r="F237" s="195" t="s">
        <v>254</v>
      </c>
      <c r="G237" s="14"/>
      <c r="H237" s="196">
        <v>11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166</v>
      </c>
      <c r="AU237" s="194" t="s">
        <v>82</v>
      </c>
      <c r="AV237" s="14" t="s">
        <v>82</v>
      </c>
      <c r="AW237" s="14" t="s">
        <v>34</v>
      </c>
      <c r="AX237" s="14" t="s">
        <v>80</v>
      </c>
      <c r="AY237" s="194" t="s">
        <v>154</v>
      </c>
    </row>
    <row r="238" s="2" customFormat="1" ht="33" customHeight="1">
      <c r="A238" s="40"/>
      <c r="B238" s="166"/>
      <c r="C238" s="167" t="s">
        <v>511</v>
      </c>
      <c r="D238" s="167" t="s">
        <v>157</v>
      </c>
      <c r="E238" s="168" t="s">
        <v>3694</v>
      </c>
      <c r="F238" s="169" t="s">
        <v>3695</v>
      </c>
      <c r="G238" s="170" t="s">
        <v>160</v>
      </c>
      <c r="H238" s="171">
        <v>12.300000000000001</v>
      </c>
      <c r="I238" s="172"/>
      <c r="J238" s="173">
        <f>ROUND(I238*H238,2)</f>
        <v>0</v>
      </c>
      <c r="K238" s="169" t="s">
        <v>161</v>
      </c>
      <c r="L238" s="41"/>
      <c r="M238" s="174" t="s">
        <v>3</v>
      </c>
      <c r="N238" s="175" t="s">
        <v>43</v>
      </c>
      <c r="O238" s="74"/>
      <c r="P238" s="176">
        <f>O238*H238</f>
        <v>0</v>
      </c>
      <c r="Q238" s="176">
        <v>0.0035000000000000001</v>
      </c>
      <c r="R238" s="176">
        <f>Q238*H238</f>
        <v>0.043050000000000005</v>
      </c>
      <c r="S238" s="176">
        <v>0</v>
      </c>
      <c r="T238" s="17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78" t="s">
        <v>322</v>
      </c>
      <c r="AT238" s="178" t="s">
        <v>157</v>
      </c>
      <c r="AU238" s="178" t="s">
        <v>82</v>
      </c>
      <c r="AY238" s="21" t="s">
        <v>154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1" t="s">
        <v>80</v>
      </c>
      <c r="BK238" s="179">
        <f>ROUND(I238*H238,2)</f>
        <v>0</v>
      </c>
      <c r="BL238" s="21" t="s">
        <v>322</v>
      </c>
      <c r="BM238" s="178" t="s">
        <v>3696</v>
      </c>
    </row>
    <row r="239" s="2" customFormat="1">
      <c r="A239" s="40"/>
      <c r="B239" s="41"/>
      <c r="C239" s="40"/>
      <c r="D239" s="180" t="s">
        <v>164</v>
      </c>
      <c r="E239" s="40"/>
      <c r="F239" s="181" t="s">
        <v>3697</v>
      </c>
      <c r="G239" s="40"/>
      <c r="H239" s="40"/>
      <c r="I239" s="182"/>
      <c r="J239" s="40"/>
      <c r="K239" s="40"/>
      <c r="L239" s="41"/>
      <c r="M239" s="183"/>
      <c r="N239" s="184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1" t="s">
        <v>164</v>
      </c>
      <c r="AU239" s="21" t="s">
        <v>82</v>
      </c>
    </row>
    <row r="240" s="13" customFormat="1">
      <c r="A240" s="13"/>
      <c r="B240" s="185"/>
      <c r="C240" s="13"/>
      <c r="D240" s="186" t="s">
        <v>166</v>
      </c>
      <c r="E240" s="187" t="s">
        <v>3</v>
      </c>
      <c r="F240" s="188" t="s">
        <v>3698</v>
      </c>
      <c r="G240" s="13"/>
      <c r="H240" s="187" t="s">
        <v>3</v>
      </c>
      <c r="I240" s="189"/>
      <c r="J240" s="13"/>
      <c r="K240" s="13"/>
      <c r="L240" s="185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166</v>
      </c>
      <c r="AU240" s="187" t="s">
        <v>82</v>
      </c>
      <c r="AV240" s="13" t="s">
        <v>80</v>
      </c>
      <c r="AW240" s="13" t="s">
        <v>34</v>
      </c>
      <c r="AX240" s="13" t="s">
        <v>72</v>
      </c>
      <c r="AY240" s="187" t="s">
        <v>154</v>
      </c>
    </row>
    <row r="241" s="14" customFormat="1">
      <c r="A241" s="14"/>
      <c r="B241" s="193"/>
      <c r="C241" s="14"/>
      <c r="D241" s="186" t="s">
        <v>166</v>
      </c>
      <c r="E241" s="194" t="s">
        <v>3</v>
      </c>
      <c r="F241" s="195" t="s">
        <v>3699</v>
      </c>
      <c r="G241" s="14"/>
      <c r="H241" s="196">
        <v>12.300000000000001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166</v>
      </c>
      <c r="AU241" s="194" t="s">
        <v>82</v>
      </c>
      <c r="AV241" s="14" t="s">
        <v>82</v>
      </c>
      <c r="AW241" s="14" t="s">
        <v>34</v>
      </c>
      <c r="AX241" s="14" t="s">
        <v>80</v>
      </c>
      <c r="AY241" s="194" t="s">
        <v>154</v>
      </c>
    </row>
    <row r="242" s="2" customFormat="1" ht="33" customHeight="1">
      <c r="A242" s="40"/>
      <c r="B242" s="166"/>
      <c r="C242" s="167" t="s">
        <v>517</v>
      </c>
      <c r="D242" s="167" t="s">
        <v>157</v>
      </c>
      <c r="E242" s="168" t="s">
        <v>3694</v>
      </c>
      <c r="F242" s="169" t="s">
        <v>3695</v>
      </c>
      <c r="G242" s="170" t="s">
        <v>160</v>
      </c>
      <c r="H242" s="171">
        <v>16.5</v>
      </c>
      <c r="I242" s="172"/>
      <c r="J242" s="173">
        <f>ROUND(I242*H242,2)</f>
        <v>0</v>
      </c>
      <c r="K242" s="169" t="s">
        <v>161</v>
      </c>
      <c r="L242" s="41"/>
      <c r="M242" s="174" t="s">
        <v>3</v>
      </c>
      <c r="N242" s="175" t="s">
        <v>43</v>
      </c>
      <c r="O242" s="74"/>
      <c r="P242" s="176">
        <f>O242*H242</f>
        <v>0</v>
      </c>
      <c r="Q242" s="176">
        <v>0.0035000000000000001</v>
      </c>
      <c r="R242" s="176">
        <f>Q242*H242</f>
        <v>0.057750000000000003</v>
      </c>
      <c r="S242" s="176">
        <v>0</v>
      </c>
      <c r="T242" s="17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8" t="s">
        <v>322</v>
      </c>
      <c r="AT242" s="178" t="s">
        <v>157</v>
      </c>
      <c r="AU242" s="178" t="s">
        <v>82</v>
      </c>
      <c r="AY242" s="21" t="s">
        <v>154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1" t="s">
        <v>80</v>
      </c>
      <c r="BK242" s="179">
        <f>ROUND(I242*H242,2)</f>
        <v>0</v>
      </c>
      <c r="BL242" s="21" t="s">
        <v>322</v>
      </c>
      <c r="BM242" s="178" t="s">
        <v>3700</v>
      </c>
    </row>
    <row r="243" s="2" customFormat="1">
      <c r="A243" s="40"/>
      <c r="B243" s="41"/>
      <c r="C243" s="40"/>
      <c r="D243" s="180" t="s">
        <v>164</v>
      </c>
      <c r="E243" s="40"/>
      <c r="F243" s="181" t="s">
        <v>3697</v>
      </c>
      <c r="G243" s="40"/>
      <c r="H243" s="40"/>
      <c r="I243" s="182"/>
      <c r="J243" s="40"/>
      <c r="K243" s="40"/>
      <c r="L243" s="41"/>
      <c r="M243" s="183"/>
      <c r="N243" s="184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1" t="s">
        <v>164</v>
      </c>
      <c r="AU243" s="21" t="s">
        <v>82</v>
      </c>
    </row>
    <row r="244" s="13" customFormat="1">
      <c r="A244" s="13"/>
      <c r="B244" s="185"/>
      <c r="C244" s="13"/>
      <c r="D244" s="186" t="s">
        <v>166</v>
      </c>
      <c r="E244" s="187" t="s">
        <v>3</v>
      </c>
      <c r="F244" s="188" t="s">
        <v>3701</v>
      </c>
      <c r="G244" s="13"/>
      <c r="H244" s="187" t="s">
        <v>3</v>
      </c>
      <c r="I244" s="189"/>
      <c r="J244" s="13"/>
      <c r="K244" s="13"/>
      <c r="L244" s="185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166</v>
      </c>
      <c r="AU244" s="187" t="s">
        <v>82</v>
      </c>
      <c r="AV244" s="13" t="s">
        <v>80</v>
      </c>
      <c r="AW244" s="13" t="s">
        <v>34</v>
      </c>
      <c r="AX244" s="13" t="s">
        <v>72</v>
      </c>
      <c r="AY244" s="187" t="s">
        <v>154</v>
      </c>
    </row>
    <row r="245" s="14" customFormat="1">
      <c r="A245" s="14"/>
      <c r="B245" s="193"/>
      <c r="C245" s="14"/>
      <c r="D245" s="186" t="s">
        <v>166</v>
      </c>
      <c r="E245" s="194" t="s">
        <v>3</v>
      </c>
      <c r="F245" s="195" t="s">
        <v>3702</v>
      </c>
      <c r="G245" s="14"/>
      <c r="H245" s="196">
        <v>16.5</v>
      </c>
      <c r="I245" s="197"/>
      <c r="J245" s="14"/>
      <c r="K245" s="14"/>
      <c r="L245" s="193"/>
      <c r="M245" s="198"/>
      <c r="N245" s="199"/>
      <c r="O245" s="199"/>
      <c r="P245" s="199"/>
      <c r="Q245" s="199"/>
      <c r="R245" s="199"/>
      <c r="S245" s="199"/>
      <c r="T245" s="20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166</v>
      </c>
      <c r="AU245" s="194" t="s">
        <v>82</v>
      </c>
      <c r="AV245" s="14" t="s">
        <v>82</v>
      </c>
      <c r="AW245" s="14" t="s">
        <v>34</v>
      </c>
      <c r="AX245" s="14" t="s">
        <v>80</v>
      </c>
      <c r="AY245" s="194" t="s">
        <v>154</v>
      </c>
    </row>
    <row r="246" s="2" customFormat="1" ht="24.15" customHeight="1">
      <c r="A246" s="40"/>
      <c r="B246" s="166"/>
      <c r="C246" s="167" t="s">
        <v>522</v>
      </c>
      <c r="D246" s="167" t="s">
        <v>157</v>
      </c>
      <c r="E246" s="168" t="s">
        <v>1593</v>
      </c>
      <c r="F246" s="169" t="s">
        <v>1594</v>
      </c>
      <c r="G246" s="170" t="s">
        <v>160</v>
      </c>
      <c r="H246" s="171">
        <v>11.5</v>
      </c>
      <c r="I246" s="172"/>
      <c r="J246" s="173">
        <f>ROUND(I246*H246,2)</f>
        <v>0</v>
      </c>
      <c r="K246" s="169" t="s">
        <v>161</v>
      </c>
      <c r="L246" s="41"/>
      <c r="M246" s="174" t="s">
        <v>3</v>
      </c>
      <c r="N246" s="175" t="s">
        <v>43</v>
      </c>
      <c r="O246" s="74"/>
      <c r="P246" s="176">
        <f>O246*H246</f>
        <v>0</v>
      </c>
      <c r="Q246" s="176">
        <v>0.0027399999999999998</v>
      </c>
      <c r="R246" s="176">
        <f>Q246*H246</f>
        <v>0.031509999999999996</v>
      </c>
      <c r="S246" s="176">
        <v>0</v>
      </c>
      <c r="T246" s="17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78" t="s">
        <v>322</v>
      </c>
      <c r="AT246" s="178" t="s">
        <v>157</v>
      </c>
      <c r="AU246" s="178" t="s">
        <v>82</v>
      </c>
      <c r="AY246" s="21" t="s">
        <v>154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1" t="s">
        <v>80</v>
      </c>
      <c r="BK246" s="179">
        <f>ROUND(I246*H246,2)</f>
        <v>0</v>
      </c>
      <c r="BL246" s="21" t="s">
        <v>322</v>
      </c>
      <c r="BM246" s="178" t="s">
        <v>3703</v>
      </c>
    </row>
    <row r="247" s="2" customFormat="1">
      <c r="A247" s="40"/>
      <c r="B247" s="41"/>
      <c r="C247" s="40"/>
      <c r="D247" s="180" t="s">
        <v>164</v>
      </c>
      <c r="E247" s="40"/>
      <c r="F247" s="181" t="s">
        <v>1596</v>
      </c>
      <c r="G247" s="40"/>
      <c r="H247" s="40"/>
      <c r="I247" s="182"/>
      <c r="J247" s="40"/>
      <c r="K247" s="40"/>
      <c r="L247" s="41"/>
      <c r="M247" s="183"/>
      <c r="N247" s="184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1" t="s">
        <v>164</v>
      </c>
      <c r="AU247" s="21" t="s">
        <v>82</v>
      </c>
    </row>
    <row r="248" s="13" customFormat="1">
      <c r="A248" s="13"/>
      <c r="B248" s="185"/>
      <c r="C248" s="13"/>
      <c r="D248" s="186" t="s">
        <v>166</v>
      </c>
      <c r="E248" s="187" t="s">
        <v>3</v>
      </c>
      <c r="F248" s="188" t="s">
        <v>3704</v>
      </c>
      <c r="G248" s="13"/>
      <c r="H248" s="187" t="s">
        <v>3</v>
      </c>
      <c r="I248" s="189"/>
      <c r="J248" s="13"/>
      <c r="K248" s="13"/>
      <c r="L248" s="185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166</v>
      </c>
      <c r="AU248" s="187" t="s">
        <v>82</v>
      </c>
      <c r="AV248" s="13" t="s">
        <v>80</v>
      </c>
      <c r="AW248" s="13" t="s">
        <v>34</v>
      </c>
      <c r="AX248" s="13" t="s">
        <v>72</v>
      </c>
      <c r="AY248" s="187" t="s">
        <v>154</v>
      </c>
    </row>
    <row r="249" s="14" customFormat="1">
      <c r="A249" s="14"/>
      <c r="B249" s="193"/>
      <c r="C249" s="14"/>
      <c r="D249" s="186" t="s">
        <v>166</v>
      </c>
      <c r="E249" s="194" t="s">
        <v>3</v>
      </c>
      <c r="F249" s="195" t="s">
        <v>3705</v>
      </c>
      <c r="G249" s="14"/>
      <c r="H249" s="196">
        <v>11.5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166</v>
      </c>
      <c r="AU249" s="194" t="s">
        <v>82</v>
      </c>
      <c r="AV249" s="14" t="s">
        <v>82</v>
      </c>
      <c r="AW249" s="14" t="s">
        <v>34</v>
      </c>
      <c r="AX249" s="14" t="s">
        <v>80</v>
      </c>
      <c r="AY249" s="194" t="s">
        <v>154</v>
      </c>
    </row>
    <row r="250" s="2" customFormat="1" ht="24.15" customHeight="1">
      <c r="A250" s="40"/>
      <c r="B250" s="166"/>
      <c r="C250" s="167" t="s">
        <v>527</v>
      </c>
      <c r="D250" s="167" t="s">
        <v>157</v>
      </c>
      <c r="E250" s="168" t="s">
        <v>3706</v>
      </c>
      <c r="F250" s="169" t="s">
        <v>1594</v>
      </c>
      <c r="G250" s="170" t="s">
        <v>160</v>
      </c>
      <c r="H250" s="171">
        <v>11.5</v>
      </c>
      <c r="I250" s="172"/>
      <c r="J250" s="173">
        <f>ROUND(I250*H250,2)</f>
        <v>0</v>
      </c>
      <c r="K250" s="169" t="s">
        <v>161</v>
      </c>
      <c r="L250" s="41"/>
      <c r="M250" s="174" t="s">
        <v>3</v>
      </c>
      <c r="N250" s="175" t="s">
        <v>43</v>
      </c>
      <c r="O250" s="74"/>
      <c r="P250" s="176">
        <f>O250*H250</f>
        <v>0</v>
      </c>
      <c r="Q250" s="176">
        <v>0.0027399999999999998</v>
      </c>
      <c r="R250" s="176">
        <f>Q250*H250</f>
        <v>0.031509999999999996</v>
      </c>
      <c r="S250" s="176">
        <v>0</v>
      </c>
      <c r="T250" s="17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78" t="s">
        <v>322</v>
      </c>
      <c r="AT250" s="178" t="s">
        <v>157</v>
      </c>
      <c r="AU250" s="178" t="s">
        <v>82</v>
      </c>
      <c r="AY250" s="21" t="s">
        <v>154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1" t="s">
        <v>80</v>
      </c>
      <c r="BK250" s="179">
        <f>ROUND(I250*H250,2)</f>
        <v>0</v>
      </c>
      <c r="BL250" s="21" t="s">
        <v>322</v>
      </c>
      <c r="BM250" s="178" t="s">
        <v>3707</v>
      </c>
    </row>
    <row r="251" s="2" customFormat="1">
      <c r="A251" s="40"/>
      <c r="B251" s="41"/>
      <c r="C251" s="40"/>
      <c r="D251" s="180" t="s">
        <v>164</v>
      </c>
      <c r="E251" s="40"/>
      <c r="F251" s="181" t="s">
        <v>3708</v>
      </c>
      <c r="G251" s="40"/>
      <c r="H251" s="40"/>
      <c r="I251" s="182"/>
      <c r="J251" s="40"/>
      <c r="K251" s="40"/>
      <c r="L251" s="41"/>
      <c r="M251" s="183"/>
      <c r="N251" s="184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1" t="s">
        <v>164</v>
      </c>
      <c r="AU251" s="21" t="s">
        <v>82</v>
      </c>
    </row>
    <row r="252" s="13" customFormat="1">
      <c r="A252" s="13"/>
      <c r="B252" s="185"/>
      <c r="C252" s="13"/>
      <c r="D252" s="186" t="s">
        <v>166</v>
      </c>
      <c r="E252" s="187" t="s">
        <v>3</v>
      </c>
      <c r="F252" s="188" t="s">
        <v>3709</v>
      </c>
      <c r="G252" s="13"/>
      <c r="H252" s="187" t="s">
        <v>3</v>
      </c>
      <c r="I252" s="189"/>
      <c r="J252" s="13"/>
      <c r="K252" s="13"/>
      <c r="L252" s="185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166</v>
      </c>
      <c r="AU252" s="187" t="s">
        <v>82</v>
      </c>
      <c r="AV252" s="13" t="s">
        <v>80</v>
      </c>
      <c r="AW252" s="13" t="s">
        <v>34</v>
      </c>
      <c r="AX252" s="13" t="s">
        <v>72</v>
      </c>
      <c r="AY252" s="187" t="s">
        <v>154</v>
      </c>
    </row>
    <row r="253" s="14" customFormat="1">
      <c r="A253" s="14"/>
      <c r="B253" s="193"/>
      <c r="C253" s="14"/>
      <c r="D253" s="186" t="s">
        <v>166</v>
      </c>
      <c r="E253" s="194" t="s">
        <v>3</v>
      </c>
      <c r="F253" s="195" t="s">
        <v>3705</v>
      </c>
      <c r="G253" s="14"/>
      <c r="H253" s="196">
        <v>11.5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166</v>
      </c>
      <c r="AU253" s="194" t="s">
        <v>82</v>
      </c>
      <c r="AV253" s="14" t="s">
        <v>82</v>
      </c>
      <c r="AW253" s="14" t="s">
        <v>34</v>
      </c>
      <c r="AX253" s="14" t="s">
        <v>80</v>
      </c>
      <c r="AY253" s="194" t="s">
        <v>154</v>
      </c>
    </row>
    <row r="254" s="2" customFormat="1" ht="24.15" customHeight="1">
      <c r="A254" s="40"/>
      <c r="B254" s="166"/>
      <c r="C254" s="167" t="s">
        <v>534</v>
      </c>
      <c r="D254" s="167" t="s">
        <v>157</v>
      </c>
      <c r="E254" s="168" t="s">
        <v>1601</v>
      </c>
      <c r="F254" s="169" t="s">
        <v>1602</v>
      </c>
      <c r="G254" s="170" t="s">
        <v>317</v>
      </c>
      <c r="H254" s="171">
        <v>1</v>
      </c>
      <c r="I254" s="172"/>
      <c r="J254" s="173">
        <f>ROUND(I254*H254,2)</f>
        <v>0</v>
      </c>
      <c r="K254" s="169" t="s">
        <v>161</v>
      </c>
      <c r="L254" s="41"/>
      <c r="M254" s="174" t="s">
        <v>3</v>
      </c>
      <c r="N254" s="175" t="s">
        <v>43</v>
      </c>
      <c r="O254" s="74"/>
      <c r="P254" s="176">
        <f>O254*H254</f>
        <v>0</v>
      </c>
      <c r="Q254" s="176">
        <v>0.00029999999999999997</v>
      </c>
      <c r="R254" s="176">
        <f>Q254*H254</f>
        <v>0.00029999999999999997</v>
      </c>
      <c r="S254" s="176">
        <v>0</v>
      </c>
      <c r="T254" s="17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78" t="s">
        <v>322</v>
      </c>
      <c r="AT254" s="178" t="s">
        <v>157</v>
      </c>
      <c r="AU254" s="178" t="s">
        <v>82</v>
      </c>
      <c r="AY254" s="21" t="s">
        <v>154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21" t="s">
        <v>80</v>
      </c>
      <c r="BK254" s="179">
        <f>ROUND(I254*H254,2)</f>
        <v>0</v>
      </c>
      <c r="BL254" s="21" t="s">
        <v>322</v>
      </c>
      <c r="BM254" s="178" t="s">
        <v>3710</v>
      </c>
    </row>
    <row r="255" s="2" customFormat="1">
      <c r="A255" s="40"/>
      <c r="B255" s="41"/>
      <c r="C255" s="40"/>
      <c r="D255" s="180" t="s">
        <v>164</v>
      </c>
      <c r="E255" s="40"/>
      <c r="F255" s="181" t="s">
        <v>1604</v>
      </c>
      <c r="G255" s="40"/>
      <c r="H255" s="40"/>
      <c r="I255" s="182"/>
      <c r="J255" s="40"/>
      <c r="K255" s="40"/>
      <c r="L255" s="41"/>
      <c r="M255" s="183"/>
      <c r="N255" s="184"/>
      <c r="O255" s="74"/>
      <c r="P255" s="74"/>
      <c r="Q255" s="74"/>
      <c r="R255" s="74"/>
      <c r="S255" s="74"/>
      <c r="T255" s="75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21" t="s">
        <v>164</v>
      </c>
      <c r="AU255" s="21" t="s">
        <v>82</v>
      </c>
    </row>
    <row r="256" s="13" customFormat="1">
      <c r="A256" s="13"/>
      <c r="B256" s="185"/>
      <c r="C256" s="13"/>
      <c r="D256" s="186" t="s">
        <v>166</v>
      </c>
      <c r="E256" s="187" t="s">
        <v>3</v>
      </c>
      <c r="F256" s="188" t="s">
        <v>3711</v>
      </c>
      <c r="G256" s="13"/>
      <c r="H256" s="187" t="s">
        <v>3</v>
      </c>
      <c r="I256" s="189"/>
      <c r="J256" s="13"/>
      <c r="K256" s="13"/>
      <c r="L256" s="185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166</v>
      </c>
      <c r="AU256" s="187" t="s">
        <v>82</v>
      </c>
      <c r="AV256" s="13" t="s">
        <v>80</v>
      </c>
      <c r="AW256" s="13" t="s">
        <v>34</v>
      </c>
      <c r="AX256" s="13" t="s">
        <v>72</v>
      </c>
      <c r="AY256" s="187" t="s">
        <v>154</v>
      </c>
    </row>
    <row r="257" s="14" customFormat="1">
      <c r="A257" s="14"/>
      <c r="B257" s="193"/>
      <c r="C257" s="14"/>
      <c r="D257" s="186" t="s">
        <v>166</v>
      </c>
      <c r="E257" s="194" t="s">
        <v>3</v>
      </c>
      <c r="F257" s="195" t="s">
        <v>80</v>
      </c>
      <c r="G257" s="14"/>
      <c r="H257" s="196">
        <v>1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166</v>
      </c>
      <c r="AU257" s="194" t="s">
        <v>82</v>
      </c>
      <c r="AV257" s="14" t="s">
        <v>82</v>
      </c>
      <c r="AW257" s="14" t="s">
        <v>34</v>
      </c>
      <c r="AX257" s="14" t="s">
        <v>80</v>
      </c>
      <c r="AY257" s="194" t="s">
        <v>154</v>
      </c>
    </row>
    <row r="258" s="2" customFormat="1" ht="24.15" customHeight="1">
      <c r="A258" s="40"/>
      <c r="B258" s="166"/>
      <c r="C258" s="167" t="s">
        <v>541</v>
      </c>
      <c r="D258" s="167" t="s">
        <v>157</v>
      </c>
      <c r="E258" s="168" t="s">
        <v>1606</v>
      </c>
      <c r="F258" s="169" t="s">
        <v>1607</v>
      </c>
      <c r="G258" s="170" t="s">
        <v>160</v>
      </c>
      <c r="H258" s="171">
        <v>25</v>
      </c>
      <c r="I258" s="172"/>
      <c r="J258" s="173">
        <f>ROUND(I258*H258,2)</f>
        <v>0</v>
      </c>
      <c r="K258" s="169" t="s">
        <v>161</v>
      </c>
      <c r="L258" s="41"/>
      <c r="M258" s="174" t="s">
        <v>3</v>
      </c>
      <c r="N258" s="175" t="s">
        <v>43</v>
      </c>
      <c r="O258" s="74"/>
      <c r="P258" s="176">
        <f>O258*H258</f>
        <v>0</v>
      </c>
      <c r="Q258" s="176">
        <v>0.0011100000000000001</v>
      </c>
      <c r="R258" s="176">
        <f>Q258*H258</f>
        <v>0.027750000000000004</v>
      </c>
      <c r="S258" s="176">
        <v>0</v>
      </c>
      <c r="T258" s="17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78" t="s">
        <v>322</v>
      </c>
      <c r="AT258" s="178" t="s">
        <v>157</v>
      </c>
      <c r="AU258" s="178" t="s">
        <v>82</v>
      </c>
      <c r="AY258" s="21" t="s">
        <v>154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21" t="s">
        <v>80</v>
      </c>
      <c r="BK258" s="179">
        <f>ROUND(I258*H258,2)</f>
        <v>0</v>
      </c>
      <c r="BL258" s="21" t="s">
        <v>322</v>
      </c>
      <c r="BM258" s="178" t="s">
        <v>3712</v>
      </c>
    </row>
    <row r="259" s="2" customFormat="1">
      <c r="A259" s="40"/>
      <c r="B259" s="41"/>
      <c r="C259" s="40"/>
      <c r="D259" s="180" t="s">
        <v>164</v>
      </c>
      <c r="E259" s="40"/>
      <c r="F259" s="181" t="s">
        <v>1609</v>
      </c>
      <c r="G259" s="40"/>
      <c r="H259" s="40"/>
      <c r="I259" s="182"/>
      <c r="J259" s="40"/>
      <c r="K259" s="40"/>
      <c r="L259" s="41"/>
      <c r="M259" s="183"/>
      <c r="N259" s="184"/>
      <c r="O259" s="74"/>
      <c r="P259" s="74"/>
      <c r="Q259" s="74"/>
      <c r="R259" s="74"/>
      <c r="S259" s="74"/>
      <c r="T259" s="75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21" t="s">
        <v>164</v>
      </c>
      <c r="AU259" s="21" t="s">
        <v>82</v>
      </c>
    </row>
    <row r="260" s="13" customFormat="1">
      <c r="A260" s="13"/>
      <c r="B260" s="185"/>
      <c r="C260" s="13"/>
      <c r="D260" s="186" t="s">
        <v>166</v>
      </c>
      <c r="E260" s="187" t="s">
        <v>3</v>
      </c>
      <c r="F260" s="188" t="s">
        <v>3713</v>
      </c>
      <c r="G260" s="13"/>
      <c r="H260" s="187" t="s">
        <v>3</v>
      </c>
      <c r="I260" s="189"/>
      <c r="J260" s="13"/>
      <c r="K260" s="13"/>
      <c r="L260" s="185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7" t="s">
        <v>166</v>
      </c>
      <c r="AU260" s="187" t="s">
        <v>82</v>
      </c>
      <c r="AV260" s="13" t="s">
        <v>80</v>
      </c>
      <c r="AW260" s="13" t="s">
        <v>34</v>
      </c>
      <c r="AX260" s="13" t="s">
        <v>72</v>
      </c>
      <c r="AY260" s="187" t="s">
        <v>154</v>
      </c>
    </row>
    <row r="261" s="14" customFormat="1">
      <c r="A261" s="14"/>
      <c r="B261" s="193"/>
      <c r="C261" s="14"/>
      <c r="D261" s="186" t="s">
        <v>166</v>
      </c>
      <c r="E261" s="194" t="s">
        <v>3</v>
      </c>
      <c r="F261" s="195" t="s">
        <v>443</v>
      </c>
      <c r="G261" s="14"/>
      <c r="H261" s="196">
        <v>25</v>
      </c>
      <c r="I261" s="197"/>
      <c r="J261" s="14"/>
      <c r="K261" s="14"/>
      <c r="L261" s="193"/>
      <c r="M261" s="198"/>
      <c r="N261" s="199"/>
      <c r="O261" s="199"/>
      <c r="P261" s="199"/>
      <c r="Q261" s="199"/>
      <c r="R261" s="199"/>
      <c r="S261" s="199"/>
      <c r="T261" s="20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4" t="s">
        <v>166</v>
      </c>
      <c r="AU261" s="194" t="s">
        <v>82</v>
      </c>
      <c r="AV261" s="14" t="s">
        <v>82</v>
      </c>
      <c r="AW261" s="14" t="s">
        <v>34</v>
      </c>
      <c r="AX261" s="14" t="s">
        <v>80</v>
      </c>
      <c r="AY261" s="194" t="s">
        <v>154</v>
      </c>
    </row>
    <row r="262" s="2" customFormat="1" ht="24.15" customHeight="1">
      <c r="A262" s="40"/>
      <c r="B262" s="166"/>
      <c r="C262" s="167" t="s">
        <v>546</v>
      </c>
      <c r="D262" s="167" t="s">
        <v>157</v>
      </c>
      <c r="E262" s="168" t="s">
        <v>3714</v>
      </c>
      <c r="F262" s="169" t="s">
        <v>1607</v>
      </c>
      <c r="G262" s="170" t="s">
        <v>160</v>
      </c>
      <c r="H262" s="171">
        <v>10.5</v>
      </c>
      <c r="I262" s="172"/>
      <c r="J262" s="173">
        <f>ROUND(I262*H262,2)</f>
        <v>0</v>
      </c>
      <c r="K262" s="169" t="s">
        <v>3715</v>
      </c>
      <c r="L262" s="41"/>
      <c r="M262" s="174" t="s">
        <v>3</v>
      </c>
      <c r="N262" s="175" t="s">
        <v>43</v>
      </c>
      <c r="O262" s="74"/>
      <c r="P262" s="176">
        <f>O262*H262</f>
        <v>0</v>
      </c>
      <c r="Q262" s="176">
        <v>0.0011100000000000001</v>
      </c>
      <c r="R262" s="176">
        <f>Q262*H262</f>
        <v>0.011655</v>
      </c>
      <c r="S262" s="176">
        <v>0</v>
      </c>
      <c r="T262" s="17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178" t="s">
        <v>322</v>
      </c>
      <c r="AT262" s="178" t="s">
        <v>157</v>
      </c>
      <c r="AU262" s="178" t="s">
        <v>82</v>
      </c>
      <c r="AY262" s="21" t="s">
        <v>154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21" t="s">
        <v>80</v>
      </c>
      <c r="BK262" s="179">
        <f>ROUND(I262*H262,2)</f>
        <v>0</v>
      </c>
      <c r="BL262" s="21" t="s">
        <v>322</v>
      </c>
      <c r="BM262" s="178" t="s">
        <v>3716</v>
      </c>
    </row>
    <row r="263" s="2" customFormat="1">
      <c r="A263" s="40"/>
      <c r="B263" s="41"/>
      <c r="C263" s="40"/>
      <c r="D263" s="180" t="s">
        <v>164</v>
      </c>
      <c r="E263" s="40"/>
      <c r="F263" s="181" t="s">
        <v>3717</v>
      </c>
      <c r="G263" s="40"/>
      <c r="H263" s="40"/>
      <c r="I263" s="182"/>
      <c r="J263" s="40"/>
      <c r="K263" s="40"/>
      <c r="L263" s="41"/>
      <c r="M263" s="183"/>
      <c r="N263" s="184"/>
      <c r="O263" s="74"/>
      <c r="P263" s="74"/>
      <c r="Q263" s="74"/>
      <c r="R263" s="74"/>
      <c r="S263" s="74"/>
      <c r="T263" s="75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21" t="s">
        <v>164</v>
      </c>
      <c r="AU263" s="21" t="s">
        <v>82</v>
      </c>
    </row>
    <row r="264" s="13" customFormat="1">
      <c r="A264" s="13"/>
      <c r="B264" s="185"/>
      <c r="C264" s="13"/>
      <c r="D264" s="186" t="s">
        <v>166</v>
      </c>
      <c r="E264" s="187" t="s">
        <v>3</v>
      </c>
      <c r="F264" s="188" t="s">
        <v>3718</v>
      </c>
      <c r="G264" s="13"/>
      <c r="H264" s="187" t="s">
        <v>3</v>
      </c>
      <c r="I264" s="189"/>
      <c r="J264" s="13"/>
      <c r="K264" s="13"/>
      <c r="L264" s="185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166</v>
      </c>
      <c r="AU264" s="187" t="s">
        <v>82</v>
      </c>
      <c r="AV264" s="13" t="s">
        <v>80</v>
      </c>
      <c r="AW264" s="13" t="s">
        <v>34</v>
      </c>
      <c r="AX264" s="13" t="s">
        <v>72</v>
      </c>
      <c r="AY264" s="187" t="s">
        <v>154</v>
      </c>
    </row>
    <row r="265" s="14" customFormat="1">
      <c r="A265" s="14"/>
      <c r="B265" s="193"/>
      <c r="C265" s="14"/>
      <c r="D265" s="186" t="s">
        <v>166</v>
      </c>
      <c r="E265" s="194" t="s">
        <v>3</v>
      </c>
      <c r="F265" s="195" t="s">
        <v>1578</v>
      </c>
      <c r="G265" s="14"/>
      <c r="H265" s="196">
        <v>10.5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166</v>
      </c>
      <c r="AU265" s="194" t="s">
        <v>82</v>
      </c>
      <c r="AV265" s="14" t="s">
        <v>82</v>
      </c>
      <c r="AW265" s="14" t="s">
        <v>34</v>
      </c>
      <c r="AX265" s="14" t="s">
        <v>80</v>
      </c>
      <c r="AY265" s="194" t="s">
        <v>154</v>
      </c>
    </row>
    <row r="266" s="2" customFormat="1" ht="49.05" customHeight="1">
      <c r="A266" s="40"/>
      <c r="B266" s="166"/>
      <c r="C266" s="167" t="s">
        <v>555</v>
      </c>
      <c r="D266" s="167" t="s">
        <v>157</v>
      </c>
      <c r="E266" s="168" t="s">
        <v>3719</v>
      </c>
      <c r="F266" s="169" t="s">
        <v>2431</v>
      </c>
      <c r="G266" s="170" t="s">
        <v>435</v>
      </c>
      <c r="H266" s="171">
        <v>-0.32600000000000001</v>
      </c>
      <c r="I266" s="172"/>
      <c r="J266" s="173">
        <f>ROUND(I266*H266,2)</f>
        <v>0</v>
      </c>
      <c r="K266" s="169" t="s">
        <v>2432</v>
      </c>
      <c r="L266" s="41"/>
      <c r="M266" s="174" t="s">
        <v>3</v>
      </c>
      <c r="N266" s="175" t="s">
        <v>43</v>
      </c>
      <c r="O266" s="74"/>
      <c r="P266" s="176">
        <f>O266*H266</f>
        <v>0</v>
      </c>
      <c r="Q266" s="176">
        <v>0</v>
      </c>
      <c r="R266" s="176">
        <f>Q266*H266</f>
        <v>0</v>
      </c>
      <c r="S266" s="176">
        <v>0</v>
      </c>
      <c r="T266" s="17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178" t="s">
        <v>322</v>
      </c>
      <c r="AT266" s="178" t="s">
        <v>157</v>
      </c>
      <c r="AU266" s="178" t="s">
        <v>82</v>
      </c>
      <c r="AY266" s="21" t="s">
        <v>154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21" t="s">
        <v>80</v>
      </c>
      <c r="BK266" s="179">
        <f>ROUND(I266*H266,2)</f>
        <v>0</v>
      </c>
      <c r="BL266" s="21" t="s">
        <v>322</v>
      </c>
      <c r="BM266" s="178" t="s">
        <v>3720</v>
      </c>
    </row>
    <row r="267" s="12" customFormat="1" ht="22.8" customHeight="1">
      <c r="A267" s="12"/>
      <c r="B267" s="153"/>
      <c r="C267" s="12"/>
      <c r="D267" s="154" t="s">
        <v>71</v>
      </c>
      <c r="E267" s="164" t="s">
        <v>629</v>
      </c>
      <c r="F267" s="164" t="s">
        <v>630</v>
      </c>
      <c r="G267" s="12"/>
      <c r="H267" s="12"/>
      <c r="I267" s="156"/>
      <c r="J267" s="165">
        <f>BK267</f>
        <v>0</v>
      </c>
      <c r="K267" s="12"/>
      <c r="L267" s="153"/>
      <c r="M267" s="158"/>
      <c r="N267" s="159"/>
      <c r="O267" s="159"/>
      <c r="P267" s="160">
        <f>SUM(P268:P271)</f>
        <v>0</v>
      </c>
      <c r="Q267" s="159"/>
      <c r="R267" s="160">
        <f>SUM(R268:R271)</f>
        <v>0</v>
      </c>
      <c r="S267" s="159"/>
      <c r="T267" s="161">
        <f>SUM(T268:T271)</f>
        <v>1.3280000000000001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4" t="s">
        <v>82</v>
      </c>
      <c r="AT267" s="162" t="s">
        <v>71</v>
      </c>
      <c r="AU267" s="162" t="s">
        <v>80</v>
      </c>
      <c r="AY267" s="154" t="s">
        <v>154</v>
      </c>
      <c r="BK267" s="163">
        <f>SUM(BK268:BK271)</f>
        <v>0</v>
      </c>
    </row>
    <row r="268" s="2" customFormat="1" ht="24.15" customHeight="1">
      <c r="A268" s="40"/>
      <c r="B268" s="166"/>
      <c r="C268" s="167" t="s">
        <v>564</v>
      </c>
      <c r="D268" s="167" t="s">
        <v>157</v>
      </c>
      <c r="E268" s="168" t="s">
        <v>3721</v>
      </c>
      <c r="F268" s="169" t="s">
        <v>3722</v>
      </c>
      <c r="G268" s="170" t="s">
        <v>186</v>
      </c>
      <c r="H268" s="171">
        <v>20</v>
      </c>
      <c r="I268" s="172"/>
      <c r="J268" s="173">
        <f>ROUND(I268*H268,2)</f>
        <v>0</v>
      </c>
      <c r="K268" s="169" t="s">
        <v>161</v>
      </c>
      <c r="L268" s="41"/>
      <c r="M268" s="174" t="s">
        <v>3</v>
      </c>
      <c r="N268" s="175" t="s">
        <v>43</v>
      </c>
      <c r="O268" s="74"/>
      <c r="P268" s="176">
        <f>O268*H268</f>
        <v>0</v>
      </c>
      <c r="Q268" s="176">
        <v>0</v>
      </c>
      <c r="R268" s="176">
        <f>Q268*H268</f>
        <v>0</v>
      </c>
      <c r="S268" s="176">
        <v>0.066400000000000001</v>
      </c>
      <c r="T268" s="177">
        <f>S268*H268</f>
        <v>1.3280000000000001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178" t="s">
        <v>322</v>
      </c>
      <c r="AT268" s="178" t="s">
        <v>157</v>
      </c>
      <c r="AU268" s="178" t="s">
        <v>82</v>
      </c>
      <c r="AY268" s="21" t="s">
        <v>154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21" t="s">
        <v>80</v>
      </c>
      <c r="BK268" s="179">
        <f>ROUND(I268*H268,2)</f>
        <v>0</v>
      </c>
      <c r="BL268" s="21" t="s">
        <v>322</v>
      </c>
      <c r="BM268" s="178" t="s">
        <v>3723</v>
      </c>
    </row>
    <row r="269" s="2" customFormat="1">
      <c r="A269" s="40"/>
      <c r="B269" s="41"/>
      <c r="C269" s="40"/>
      <c r="D269" s="180" t="s">
        <v>164</v>
      </c>
      <c r="E269" s="40"/>
      <c r="F269" s="181" t="s">
        <v>3724</v>
      </c>
      <c r="G269" s="40"/>
      <c r="H269" s="40"/>
      <c r="I269" s="182"/>
      <c r="J269" s="40"/>
      <c r="K269" s="40"/>
      <c r="L269" s="41"/>
      <c r="M269" s="183"/>
      <c r="N269" s="184"/>
      <c r="O269" s="74"/>
      <c r="P269" s="74"/>
      <c r="Q269" s="74"/>
      <c r="R269" s="74"/>
      <c r="S269" s="74"/>
      <c r="T269" s="75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21" t="s">
        <v>164</v>
      </c>
      <c r="AU269" s="21" t="s">
        <v>82</v>
      </c>
    </row>
    <row r="270" s="13" customFormat="1">
      <c r="A270" s="13"/>
      <c r="B270" s="185"/>
      <c r="C270" s="13"/>
      <c r="D270" s="186" t="s">
        <v>166</v>
      </c>
      <c r="E270" s="187" t="s">
        <v>3</v>
      </c>
      <c r="F270" s="188" t="s">
        <v>3609</v>
      </c>
      <c r="G270" s="13"/>
      <c r="H270" s="187" t="s">
        <v>3</v>
      </c>
      <c r="I270" s="189"/>
      <c r="J270" s="13"/>
      <c r="K270" s="13"/>
      <c r="L270" s="185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166</v>
      </c>
      <c r="AU270" s="187" t="s">
        <v>82</v>
      </c>
      <c r="AV270" s="13" t="s">
        <v>80</v>
      </c>
      <c r="AW270" s="13" t="s">
        <v>34</v>
      </c>
      <c r="AX270" s="13" t="s">
        <v>72</v>
      </c>
      <c r="AY270" s="187" t="s">
        <v>154</v>
      </c>
    </row>
    <row r="271" s="14" customFormat="1">
      <c r="A271" s="14"/>
      <c r="B271" s="193"/>
      <c r="C271" s="14"/>
      <c r="D271" s="186" t="s">
        <v>166</v>
      </c>
      <c r="E271" s="194" t="s">
        <v>3</v>
      </c>
      <c r="F271" s="195" t="s">
        <v>3610</v>
      </c>
      <c r="G271" s="14"/>
      <c r="H271" s="196">
        <v>20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166</v>
      </c>
      <c r="AU271" s="194" t="s">
        <v>82</v>
      </c>
      <c r="AV271" s="14" t="s">
        <v>82</v>
      </c>
      <c r="AW271" s="14" t="s">
        <v>34</v>
      </c>
      <c r="AX271" s="14" t="s">
        <v>80</v>
      </c>
      <c r="AY271" s="194" t="s">
        <v>154</v>
      </c>
    </row>
    <row r="272" s="12" customFormat="1" ht="22.8" customHeight="1">
      <c r="A272" s="12"/>
      <c r="B272" s="153"/>
      <c r="C272" s="12"/>
      <c r="D272" s="154" t="s">
        <v>71</v>
      </c>
      <c r="E272" s="164" t="s">
        <v>636</v>
      </c>
      <c r="F272" s="164" t="s">
        <v>637</v>
      </c>
      <c r="G272" s="12"/>
      <c r="H272" s="12"/>
      <c r="I272" s="156"/>
      <c r="J272" s="165">
        <f>BK272</f>
        <v>0</v>
      </c>
      <c r="K272" s="12"/>
      <c r="L272" s="153"/>
      <c r="M272" s="158"/>
      <c r="N272" s="159"/>
      <c r="O272" s="159"/>
      <c r="P272" s="160">
        <f>SUM(P273:P355)</f>
        <v>0</v>
      </c>
      <c r="Q272" s="159"/>
      <c r="R272" s="160">
        <f>SUM(R273:R355)</f>
        <v>0.21618045999999999</v>
      </c>
      <c r="S272" s="159"/>
      <c r="T272" s="161">
        <f>SUM(T273:T355)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4" t="s">
        <v>82</v>
      </c>
      <c r="AT272" s="162" t="s">
        <v>71</v>
      </c>
      <c r="AU272" s="162" t="s">
        <v>80</v>
      </c>
      <c r="AY272" s="154" t="s">
        <v>154</v>
      </c>
      <c r="BK272" s="163">
        <f>SUM(BK273:BK355)</f>
        <v>0</v>
      </c>
    </row>
    <row r="273" s="2" customFormat="1" ht="24.15" customHeight="1">
      <c r="A273" s="40"/>
      <c r="B273" s="166"/>
      <c r="C273" s="167" t="s">
        <v>572</v>
      </c>
      <c r="D273" s="167" t="s">
        <v>157</v>
      </c>
      <c r="E273" s="168" t="s">
        <v>3515</v>
      </c>
      <c r="F273" s="169" t="s">
        <v>3516</v>
      </c>
      <c r="G273" s="170" t="s">
        <v>317</v>
      </c>
      <c r="H273" s="171">
        <v>1</v>
      </c>
      <c r="I273" s="172"/>
      <c r="J273" s="173">
        <f>ROUND(I273*H273,2)</f>
        <v>0</v>
      </c>
      <c r="K273" s="169" t="s">
        <v>161</v>
      </c>
      <c r="L273" s="41"/>
      <c r="M273" s="174" t="s">
        <v>3</v>
      </c>
      <c r="N273" s="175" t="s">
        <v>43</v>
      </c>
      <c r="O273" s="74"/>
      <c r="P273" s="176">
        <f>O273*H273</f>
        <v>0</v>
      </c>
      <c r="Q273" s="176">
        <v>0.00025999999999999998</v>
      </c>
      <c r="R273" s="176">
        <f>Q273*H273</f>
        <v>0.00025999999999999998</v>
      </c>
      <c r="S273" s="176">
        <v>0</v>
      </c>
      <c r="T273" s="17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8" t="s">
        <v>322</v>
      </c>
      <c r="AT273" s="178" t="s">
        <v>157</v>
      </c>
      <c r="AU273" s="178" t="s">
        <v>82</v>
      </c>
      <c r="AY273" s="21" t="s">
        <v>154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1" t="s">
        <v>80</v>
      </c>
      <c r="BK273" s="179">
        <f>ROUND(I273*H273,2)</f>
        <v>0</v>
      </c>
      <c r="BL273" s="21" t="s">
        <v>322</v>
      </c>
      <c r="BM273" s="178" t="s">
        <v>3725</v>
      </c>
    </row>
    <row r="274" s="2" customFormat="1">
      <c r="A274" s="40"/>
      <c r="B274" s="41"/>
      <c r="C274" s="40"/>
      <c r="D274" s="180" t="s">
        <v>164</v>
      </c>
      <c r="E274" s="40"/>
      <c r="F274" s="181" t="s">
        <v>3518</v>
      </c>
      <c r="G274" s="40"/>
      <c r="H274" s="40"/>
      <c r="I274" s="182"/>
      <c r="J274" s="40"/>
      <c r="K274" s="40"/>
      <c r="L274" s="41"/>
      <c r="M274" s="183"/>
      <c r="N274" s="184"/>
      <c r="O274" s="74"/>
      <c r="P274" s="74"/>
      <c r="Q274" s="74"/>
      <c r="R274" s="74"/>
      <c r="S274" s="74"/>
      <c r="T274" s="75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21" t="s">
        <v>164</v>
      </c>
      <c r="AU274" s="21" t="s">
        <v>82</v>
      </c>
    </row>
    <row r="275" s="13" customFormat="1">
      <c r="A275" s="13"/>
      <c r="B275" s="185"/>
      <c r="C275" s="13"/>
      <c r="D275" s="186" t="s">
        <v>166</v>
      </c>
      <c r="E275" s="187" t="s">
        <v>3</v>
      </c>
      <c r="F275" s="188" t="s">
        <v>3523</v>
      </c>
      <c r="G275" s="13"/>
      <c r="H275" s="187" t="s">
        <v>3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166</v>
      </c>
      <c r="AU275" s="187" t="s">
        <v>82</v>
      </c>
      <c r="AV275" s="13" t="s">
        <v>80</v>
      </c>
      <c r="AW275" s="13" t="s">
        <v>34</v>
      </c>
      <c r="AX275" s="13" t="s">
        <v>72</v>
      </c>
      <c r="AY275" s="187" t="s">
        <v>154</v>
      </c>
    </row>
    <row r="276" s="14" customFormat="1">
      <c r="A276" s="14"/>
      <c r="B276" s="193"/>
      <c r="C276" s="14"/>
      <c r="D276" s="186" t="s">
        <v>166</v>
      </c>
      <c r="E276" s="194" t="s">
        <v>3</v>
      </c>
      <c r="F276" s="195" t="s">
        <v>80</v>
      </c>
      <c r="G276" s="14"/>
      <c r="H276" s="196">
        <v>1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166</v>
      </c>
      <c r="AU276" s="194" t="s">
        <v>82</v>
      </c>
      <c r="AV276" s="14" t="s">
        <v>82</v>
      </c>
      <c r="AW276" s="14" t="s">
        <v>34</v>
      </c>
      <c r="AX276" s="14" t="s">
        <v>72</v>
      </c>
      <c r="AY276" s="194" t="s">
        <v>154</v>
      </c>
    </row>
    <row r="277" s="15" customFormat="1">
      <c r="A277" s="15"/>
      <c r="B277" s="201"/>
      <c r="C277" s="15"/>
      <c r="D277" s="186" t="s">
        <v>166</v>
      </c>
      <c r="E277" s="202" t="s">
        <v>3</v>
      </c>
      <c r="F277" s="203" t="s">
        <v>171</v>
      </c>
      <c r="G277" s="15"/>
      <c r="H277" s="204">
        <v>1</v>
      </c>
      <c r="I277" s="205"/>
      <c r="J277" s="15"/>
      <c r="K277" s="15"/>
      <c r="L277" s="201"/>
      <c r="M277" s="206"/>
      <c r="N277" s="207"/>
      <c r="O277" s="207"/>
      <c r="P277" s="207"/>
      <c r="Q277" s="207"/>
      <c r="R277" s="207"/>
      <c r="S277" s="207"/>
      <c r="T277" s="20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2" t="s">
        <v>166</v>
      </c>
      <c r="AU277" s="202" t="s">
        <v>82</v>
      </c>
      <c r="AV277" s="15" t="s">
        <v>162</v>
      </c>
      <c r="AW277" s="15" t="s">
        <v>34</v>
      </c>
      <c r="AX277" s="15" t="s">
        <v>80</v>
      </c>
      <c r="AY277" s="202" t="s">
        <v>154</v>
      </c>
    </row>
    <row r="278" s="2" customFormat="1" ht="21.75" customHeight="1">
      <c r="A278" s="40"/>
      <c r="B278" s="166"/>
      <c r="C278" s="222" t="s">
        <v>578</v>
      </c>
      <c r="D278" s="222" t="s">
        <v>817</v>
      </c>
      <c r="E278" s="223" t="s">
        <v>3524</v>
      </c>
      <c r="F278" s="224" t="s">
        <v>3525</v>
      </c>
      <c r="G278" s="225" t="s">
        <v>186</v>
      </c>
      <c r="H278" s="226">
        <v>1.8320000000000001</v>
      </c>
      <c r="I278" s="227"/>
      <c r="J278" s="228">
        <f>ROUND(I278*H278,2)</f>
        <v>0</v>
      </c>
      <c r="K278" s="224" t="s">
        <v>161</v>
      </c>
      <c r="L278" s="229"/>
      <c r="M278" s="230" t="s">
        <v>3</v>
      </c>
      <c r="N278" s="231" t="s">
        <v>43</v>
      </c>
      <c r="O278" s="74"/>
      <c r="P278" s="176">
        <f>O278*H278</f>
        <v>0</v>
      </c>
      <c r="Q278" s="176">
        <v>0.040280000000000003</v>
      </c>
      <c r="R278" s="176">
        <f>Q278*H278</f>
        <v>0.073792960000000005</v>
      </c>
      <c r="S278" s="176">
        <v>0</v>
      </c>
      <c r="T278" s="17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178" t="s">
        <v>495</v>
      </c>
      <c r="AT278" s="178" t="s">
        <v>817</v>
      </c>
      <c r="AU278" s="178" t="s">
        <v>82</v>
      </c>
      <c r="AY278" s="21" t="s">
        <v>154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21" t="s">
        <v>80</v>
      </c>
      <c r="BK278" s="179">
        <f>ROUND(I278*H278,2)</f>
        <v>0</v>
      </c>
      <c r="BL278" s="21" t="s">
        <v>322</v>
      </c>
      <c r="BM278" s="178" t="s">
        <v>3726</v>
      </c>
    </row>
    <row r="279" s="13" customFormat="1">
      <c r="A279" s="13"/>
      <c r="B279" s="185"/>
      <c r="C279" s="13"/>
      <c r="D279" s="186" t="s">
        <v>166</v>
      </c>
      <c r="E279" s="187" t="s">
        <v>3</v>
      </c>
      <c r="F279" s="188" t="s">
        <v>3523</v>
      </c>
      <c r="G279" s="13"/>
      <c r="H279" s="187" t="s">
        <v>3</v>
      </c>
      <c r="I279" s="189"/>
      <c r="J279" s="13"/>
      <c r="K279" s="13"/>
      <c r="L279" s="185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166</v>
      </c>
      <c r="AU279" s="187" t="s">
        <v>82</v>
      </c>
      <c r="AV279" s="13" t="s">
        <v>80</v>
      </c>
      <c r="AW279" s="13" t="s">
        <v>34</v>
      </c>
      <c r="AX279" s="13" t="s">
        <v>72</v>
      </c>
      <c r="AY279" s="187" t="s">
        <v>154</v>
      </c>
    </row>
    <row r="280" s="14" customFormat="1">
      <c r="A280" s="14"/>
      <c r="B280" s="193"/>
      <c r="C280" s="14"/>
      <c r="D280" s="186" t="s">
        <v>166</v>
      </c>
      <c r="E280" s="194" t="s">
        <v>3</v>
      </c>
      <c r="F280" s="195" t="s">
        <v>3527</v>
      </c>
      <c r="G280" s="14"/>
      <c r="H280" s="196">
        <v>1.665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166</v>
      </c>
      <c r="AU280" s="194" t="s">
        <v>82</v>
      </c>
      <c r="AV280" s="14" t="s">
        <v>82</v>
      </c>
      <c r="AW280" s="14" t="s">
        <v>34</v>
      </c>
      <c r="AX280" s="14" t="s">
        <v>72</v>
      </c>
      <c r="AY280" s="194" t="s">
        <v>154</v>
      </c>
    </row>
    <row r="281" s="15" customFormat="1">
      <c r="A281" s="15"/>
      <c r="B281" s="201"/>
      <c r="C281" s="15"/>
      <c r="D281" s="186" t="s">
        <v>166</v>
      </c>
      <c r="E281" s="202" t="s">
        <v>3</v>
      </c>
      <c r="F281" s="203" t="s">
        <v>171</v>
      </c>
      <c r="G281" s="15"/>
      <c r="H281" s="204">
        <v>1.665</v>
      </c>
      <c r="I281" s="205"/>
      <c r="J281" s="15"/>
      <c r="K281" s="15"/>
      <c r="L281" s="201"/>
      <c r="M281" s="206"/>
      <c r="N281" s="207"/>
      <c r="O281" s="207"/>
      <c r="P281" s="207"/>
      <c r="Q281" s="207"/>
      <c r="R281" s="207"/>
      <c r="S281" s="207"/>
      <c r="T281" s="20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2" t="s">
        <v>166</v>
      </c>
      <c r="AU281" s="202" t="s">
        <v>82</v>
      </c>
      <c r="AV281" s="15" t="s">
        <v>162</v>
      </c>
      <c r="AW281" s="15" t="s">
        <v>34</v>
      </c>
      <c r="AX281" s="15" t="s">
        <v>80</v>
      </c>
      <c r="AY281" s="202" t="s">
        <v>154</v>
      </c>
    </row>
    <row r="282" s="14" customFormat="1">
      <c r="A282" s="14"/>
      <c r="B282" s="193"/>
      <c r="C282" s="14"/>
      <c r="D282" s="186" t="s">
        <v>166</v>
      </c>
      <c r="E282" s="14"/>
      <c r="F282" s="195" t="s">
        <v>3727</v>
      </c>
      <c r="G282" s="14"/>
      <c r="H282" s="196">
        <v>1.8320000000000001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166</v>
      </c>
      <c r="AU282" s="194" t="s">
        <v>82</v>
      </c>
      <c r="AV282" s="14" t="s">
        <v>82</v>
      </c>
      <c r="AW282" s="14" t="s">
        <v>4</v>
      </c>
      <c r="AX282" s="14" t="s">
        <v>80</v>
      </c>
      <c r="AY282" s="194" t="s">
        <v>154</v>
      </c>
    </row>
    <row r="283" s="2" customFormat="1" ht="24.15" customHeight="1">
      <c r="A283" s="40"/>
      <c r="B283" s="166"/>
      <c r="C283" s="167" t="s">
        <v>586</v>
      </c>
      <c r="D283" s="167" t="s">
        <v>157</v>
      </c>
      <c r="E283" s="168" t="s">
        <v>1728</v>
      </c>
      <c r="F283" s="169" t="s">
        <v>1729</v>
      </c>
      <c r="G283" s="170" t="s">
        <v>317</v>
      </c>
      <c r="H283" s="171">
        <v>2</v>
      </c>
      <c r="I283" s="172"/>
      <c r="J283" s="173">
        <f>ROUND(I283*H283,2)</f>
        <v>0</v>
      </c>
      <c r="K283" s="169" t="s">
        <v>161</v>
      </c>
      <c r="L283" s="41"/>
      <c r="M283" s="174" t="s">
        <v>3</v>
      </c>
      <c r="N283" s="175" t="s">
        <v>43</v>
      </c>
      <c r="O283" s="74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78" t="s">
        <v>322</v>
      </c>
      <c r="AT283" s="178" t="s">
        <v>157</v>
      </c>
      <c r="AU283" s="178" t="s">
        <v>82</v>
      </c>
      <c r="AY283" s="21" t="s">
        <v>154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21" t="s">
        <v>80</v>
      </c>
      <c r="BK283" s="179">
        <f>ROUND(I283*H283,2)</f>
        <v>0</v>
      </c>
      <c r="BL283" s="21" t="s">
        <v>322</v>
      </c>
      <c r="BM283" s="178" t="s">
        <v>3728</v>
      </c>
    </row>
    <row r="284" s="2" customFormat="1">
      <c r="A284" s="40"/>
      <c r="B284" s="41"/>
      <c r="C284" s="40"/>
      <c r="D284" s="180" t="s">
        <v>164</v>
      </c>
      <c r="E284" s="40"/>
      <c r="F284" s="181" t="s">
        <v>1731</v>
      </c>
      <c r="G284" s="40"/>
      <c r="H284" s="40"/>
      <c r="I284" s="182"/>
      <c r="J284" s="40"/>
      <c r="K284" s="40"/>
      <c r="L284" s="41"/>
      <c r="M284" s="183"/>
      <c r="N284" s="184"/>
      <c r="O284" s="74"/>
      <c r="P284" s="74"/>
      <c r="Q284" s="74"/>
      <c r="R284" s="74"/>
      <c r="S284" s="74"/>
      <c r="T284" s="75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21" t="s">
        <v>164</v>
      </c>
      <c r="AU284" s="21" t="s">
        <v>82</v>
      </c>
    </row>
    <row r="285" s="14" customFormat="1">
      <c r="A285" s="14"/>
      <c r="B285" s="193"/>
      <c r="C285" s="14"/>
      <c r="D285" s="186" t="s">
        <v>166</v>
      </c>
      <c r="E285" s="194" t="s">
        <v>3</v>
      </c>
      <c r="F285" s="195" t="s">
        <v>82</v>
      </c>
      <c r="G285" s="14"/>
      <c r="H285" s="196">
        <v>2</v>
      </c>
      <c r="I285" s="197"/>
      <c r="J285" s="14"/>
      <c r="K285" s="14"/>
      <c r="L285" s="193"/>
      <c r="M285" s="198"/>
      <c r="N285" s="199"/>
      <c r="O285" s="199"/>
      <c r="P285" s="199"/>
      <c r="Q285" s="199"/>
      <c r="R285" s="199"/>
      <c r="S285" s="199"/>
      <c r="T285" s="20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4" t="s">
        <v>166</v>
      </c>
      <c r="AU285" s="194" t="s">
        <v>82</v>
      </c>
      <c r="AV285" s="14" t="s">
        <v>82</v>
      </c>
      <c r="AW285" s="14" t="s">
        <v>34</v>
      </c>
      <c r="AX285" s="14" t="s">
        <v>80</v>
      </c>
      <c r="AY285" s="194" t="s">
        <v>154</v>
      </c>
    </row>
    <row r="286" s="2" customFormat="1" ht="24.15" customHeight="1">
      <c r="A286" s="40"/>
      <c r="B286" s="166"/>
      <c r="C286" s="222" t="s">
        <v>602</v>
      </c>
      <c r="D286" s="222" t="s">
        <v>817</v>
      </c>
      <c r="E286" s="223" t="s">
        <v>1733</v>
      </c>
      <c r="F286" s="224" t="s">
        <v>1734</v>
      </c>
      <c r="G286" s="225" t="s">
        <v>317</v>
      </c>
      <c r="H286" s="226">
        <v>2</v>
      </c>
      <c r="I286" s="227"/>
      <c r="J286" s="228">
        <f>ROUND(I286*H286,2)</f>
        <v>0</v>
      </c>
      <c r="K286" s="224" t="s">
        <v>3</v>
      </c>
      <c r="L286" s="229"/>
      <c r="M286" s="230" t="s">
        <v>3</v>
      </c>
      <c r="N286" s="231" t="s">
        <v>43</v>
      </c>
      <c r="O286" s="74"/>
      <c r="P286" s="176">
        <f>O286*H286</f>
        <v>0</v>
      </c>
      <c r="Q286" s="176">
        <v>0.0011999999999999999</v>
      </c>
      <c r="R286" s="176">
        <f>Q286*H286</f>
        <v>0.0023999999999999998</v>
      </c>
      <c r="S286" s="176">
        <v>0</v>
      </c>
      <c r="T286" s="17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178" t="s">
        <v>495</v>
      </c>
      <c r="AT286" s="178" t="s">
        <v>817</v>
      </c>
      <c r="AU286" s="178" t="s">
        <v>82</v>
      </c>
      <c r="AY286" s="21" t="s">
        <v>154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21" t="s">
        <v>80</v>
      </c>
      <c r="BK286" s="179">
        <f>ROUND(I286*H286,2)</f>
        <v>0</v>
      </c>
      <c r="BL286" s="21" t="s">
        <v>322</v>
      </c>
      <c r="BM286" s="178" t="s">
        <v>3729</v>
      </c>
    </row>
    <row r="287" s="14" customFormat="1">
      <c r="A287" s="14"/>
      <c r="B287" s="193"/>
      <c r="C287" s="14"/>
      <c r="D287" s="186" t="s">
        <v>166</v>
      </c>
      <c r="E287" s="194" t="s">
        <v>3</v>
      </c>
      <c r="F287" s="195" t="s">
        <v>82</v>
      </c>
      <c r="G287" s="14"/>
      <c r="H287" s="196">
        <v>2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166</v>
      </c>
      <c r="AU287" s="194" t="s">
        <v>82</v>
      </c>
      <c r="AV287" s="14" t="s">
        <v>82</v>
      </c>
      <c r="AW287" s="14" t="s">
        <v>34</v>
      </c>
      <c r="AX287" s="14" t="s">
        <v>80</v>
      </c>
      <c r="AY287" s="194" t="s">
        <v>154</v>
      </c>
    </row>
    <row r="288" s="2" customFormat="1" ht="16.5" customHeight="1">
      <c r="A288" s="40"/>
      <c r="B288" s="166"/>
      <c r="C288" s="222" t="s">
        <v>615</v>
      </c>
      <c r="D288" s="222" t="s">
        <v>817</v>
      </c>
      <c r="E288" s="223" t="s">
        <v>1742</v>
      </c>
      <c r="F288" s="224" t="s">
        <v>1743</v>
      </c>
      <c r="G288" s="225" t="s">
        <v>1744</v>
      </c>
      <c r="H288" s="226">
        <v>2</v>
      </c>
      <c r="I288" s="227"/>
      <c r="J288" s="228">
        <f>ROUND(I288*H288,2)</f>
        <v>0</v>
      </c>
      <c r="K288" s="224" t="s">
        <v>3</v>
      </c>
      <c r="L288" s="229"/>
      <c r="M288" s="230" t="s">
        <v>3</v>
      </c>
      <c r="N288" s="231" t="s">
        <v>43</v>
      </c>
      <c r="O288" s="74"/>
      <c r="P288" s="176">
        <f>O288*H288</f>
        <v>0</v>
      </c>
      <c r="Q288" s="176">
        <v>8.0000000000000007E-05</v>
      </c>
      <c r="R288" s="176">
        <f>Q288*H288</f>
        <v>0.00016000000000000001</v>
      </c>
      <c r="S288" s="176">
        <v>0</v>
      </c>
      <c r="T288" s="17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178" t="s">
        <v>495</v>
      </c>
      <c r="AT288" s="178" t="s">
        <v>817</v>
      </c>
      <c r="AU288" s="178" t="s">
        <v>82</v>
      </c>
      <c r="AY288" s="21" t="s">
        <v>154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21" t="s">
        <v>80</v>
      </c>
      <c r="BK288" s="179">
        <f>ROUND(I288*H288,2)</f>
        <v>0</v>
      </c>
      <c r="BL288" s="21" t="s">
        <v>322</v>
      </c>
      <c r="BM288" s="178" t="s">
        <v>3730</v>
      </c>
    </row>
    <row r="289" s="14" customFormat="1">
      <c r="A289" s="14"/>
      <c r="B289" s="193"/>
      <c r="C289" s="14"/>
      <c r="D289" s="186" t="s">
        <v>166</v>
      </c>
      <c r="E289" s="194" t="s">
        <v>3</v>
      </c>
      <c r="F289" s="195" t="s">
        <v>82</v>
      </c>
      <c r="G289" s="14"/>
      <c r="H289" s="196">
        <v>2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166</v>
      </c>
      <c r="AU289" s="194" t="s">
        <v>82</v>
      </c>
      <c r="AV289" s="14" t="s">
        <v>82</v>
      </c>
      <c r="AW289" s="14" t="s">
        <v>34</v>
      </c>
      <c r="AX289" s="14" t="s">
        <v>80</v>
      </c>
      <c r="AY289" s="194" t="s">
        <v>154</v>
      </c>
    </row>
    <row r="290" s="2" customFormat="1" ht="37.8" customHeight="1">
      <c r="A290" s="40"/>
      <c r="B290" s="166"/>
      <c r="C290" s="167" t="s">
        <v>622</v>
      </c>
      <c r="D290" s="167" t="s">
        <v>157</v>
      </c>
      <c r="E290" s="168" t="s">
        <v>1631</v>
      </c>
      <c r="F290" s="169" t="s">
        <v>1632</v>
      </c>
      <c r="G290" s="170" t="s">
        <v>317</v>
      </c>
      <c r="H290" s="171">
        <v>2</v>
      </c>
      <c r="I290" s="172"/>
      <c r="J290" s="173">
        <f>ROUND(I290*H290,2)</f>
        <v>0</v>
      </c>
      <c r="K290" s="169" t="s">
        <v>161</v>
      </c>
      <c r="L290" s="41"/>
      <c r="M290" s="174" t="s">
        <v>3</v>
      </c>
      <c r="N290" s="175" t="s">
        <v>43</v>
      </c>
      <c r="O290" s="74"/>
      <c r="P290" s="176">
        <f>O290*H290</f>
        <v>0</v>
      </c>
      <c r="Q290" s="176">
        <v>0.00040000000000000002</v>
      </c>
      <c r="R290" s="176">
        <f>Q290*H290</f>
        <v>0.00080000000000000004</v>
      </c>
      <c r="S290" s="176">
        <v>0</v>
      </c>
      <c r="T290" s="17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178" t="s">
        <v>322</v>
      </c>
      <c r="AT290" s="178" t="s">
        <v>157</v>
      </c>
      <c r="AU290" s="178" t="s">
        <v>82</v>
      </c>
      <c r="AY290" s="21" t="s">
        <v>154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21" t="s">
        <v>80</v>
      </c>
      <c r="BK290" s="179">
        <f>ROUND(I290*H290,2)</f>
        <v>0</v>
      </c>
      <c r="BL290" s="21" t="s">
        <v>322</v>
      </c>
      <c r="BM290" s="178" t="s">
        <v>3731</v>
      </c>
    </row>
    <row r="291" s="2" customFormat="1">
      <c r="A291" s="40"/>
      <c r="B291" s="41"/>
      <c r="C291" s="40"/>
      <c r="D291" s="180" t="s">
        <v>164</v>
      </c>
      <c r="E291" s="40"/>
      <c r="F291" s="181" t="s">
        <v>1634</v>
      </c>
      <c r="G291" s="40"/>
      <c r="H291" s="40"/>
      <c r="I291" s="182"/>
      <c r="J291" s="40"/>
      <c r="K291" s="40"/>
      <c r="L291" s="41"/>
      <c r="M291" s="183"/>
      <c r="N291" s="184"/>
      <c r="O291" s="74"/>
      <c r="P291" s="74"/>
      <c r="Q291" s="74"/>
      <c r="R291" s="74"/>
      <c r="S291" s="74"/>
      <c r="T291" s="75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21" t="s">
        <v>164</v>
      </c>
      <c r="AU291" s="21" t="s">
        <v>82</v>
      </c>
    </row>
    <row r="292" s="13" customFormat="1">
      <c r="A292" s="13"/>
      <c r="B292" s="185"/>
      <c r="C292" s="13"/>
      <c r="D292" s="186" t="s">
        <v>166</v>
      </c>
      <c r="E292" s="187" t="s">
        <v>3</v>
      </c>
      <c r="F292" s="188" t="s">
        <v>3732</v>
      </c>
      <c r="G292" s="13"/>
      <c r="H292" s="187" t="s">
        <v>3</v>
      </c>
      <c r="I292" s="189"/>
      <c r="J292" s="13"/>
      <c r="K292" s="13"/>
      <c r="L292" s="185"/>
      <c r="M292" s="190"/>
      <c r="N292" s="191"/>
      <c r="O292" s="191"/>
      <c r="P292" s="191"/>
      <c r="Q292" s="191"/>
      <c r="R292" s="191"/>
      <c r="S292" s="191"/>
      <c r="T292" s="19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7" t="s">
        <v>166</v>
      </c>
      <c r="AU292" s="187" t="s">
        <v>82</v>
      </c>
      <c r="AV292" s="13" t="s">
        <v>80</v>
      </c>
      <c r="AW292" s="13" t="s">
        <v>34</v>
      </c>
      <c r="AX292" s="13" t="s">
        <v>72</v>
      </c>
      <c r="AY292" s="187" t="s">
        <v>154</v>
      </c>
    </row>
    <row r="293" s="14" customFormat="1">
      <c r="A293" s="14"/>
      <c r="B293" s="193"/>
      <c r="C293" s="14"/>
      <c r="D293" s="186" t="s">
        <v>166</v>
      </c>
      <c r="E293" s="194" t="s">
        <v>3</v>
      </c>
      <c r="F293" s="195" t="s">
        <v>80</v>
      </c>
      <c r="G293" s="14"/>
      <c r="H293" s="196">
        <v>1</v>
      </c>
      <c r="I293" s="197"/>
      <c r="J293" s="14"/>
      <c r="K293" s="14"/>
      <c r="L293" s="193"/>
      <c r="M293" s="198"/>
      <c r="N293" s="199"/>
      <c r="O293" s="199"/>
      <c r="P293" s="199"/>
      <c r="Q293" s="199"/>
      <c r="R293" s="199"/>
      <c r="S293" s="199"/>
      <c r="T293" s="20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4" t="s">
        <v>166</v>
      </c>
      <c r="AU293" s="194" t="s">
        <v>82</v>
      </c>
      <c r="AV293" s="14" t="s">
        <v>82</v>
      </c>
      <c r="AW293" s="14" t="s">
        <v>34</v>
      </c>
      <c r="AX293" s="14" t="s">
        <v>72</v>
      </c>
      <c r="AY293" s="194" t="s">
        <v>154</v>
      </c>
    </row>
    <row r="294" s="13" customFormat="1">
      <c r="A294" s="13"/>
      <c r="B294" s="185"/>
      <c r="C294" s="13"/>
      <c r="D294" s="186" t="s">
        <v>166</v>
      </c>
      <c r="E294" s="187" t="s">
        <v>3</v>
      </c>
      <c r="F294" s="188" t="s">
        <v>3733</v>
      </c>
      <c r="G294" s="13"/>
      <c r="H294" s="187" t="s">
        <v>3</v>
      </c>
      <c r="I294" s="189"/>
      <c r="J294" s="13"/>
      <c r="K294" s="13"/>
      <c r="L294" s="185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166</v>
      </c>
      <c r="AU294" s="187" t="s">
        <v>82</v>
      </c>
      <c r="AV294" s="13" t="s">
        <v>80</v>
      </c>
      <c r="AW294" s="13" t="s">
        <v>34</v>
      </c>
      <c r="AX294" s="13" t="s">
        <v>72</v>
      </c>
      <c r="AY294" s="187" t="s">
        <v>154</v>
      </c>
    </row>
    <row r="295" s="14" customFormat="1">
      <c r="A295" s="14"/>
      <c r="B295" s="193"/>
      <c r="C295" s="14"/>
      <c r="D295" s="186" t="s">
        <v>166</v>
      </c>
      <c r="E295" s="194" t="s">
        <v>3</v>
      </c>
      <c r="F295" s="195" t="s">
        <v>80</v>
      </c>
      <c r="G295" s="14"/>
      <c r="H295" s="196">
        <v>1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166</v>
      </c>
      <c r="AU295" s="194" t="s">
        <v>82</v>
      </c>
      <c r="AV295" s="14" t="s">
        <v>82</v>
      </c>
      <c r="AW295" s="14" t="s">
        <v>34</v>
      </c>
      <c r="AX295" s="14" t="s">
        <v>72</v>
      </c>
      <c r="AY295" s="194" t="s">
        <v>154</v>
      </c>
    </row>
    <row r="296" s="15" customFormat="1">
      <c r="A296" s="15"/>
      <c r="B296" s="201"/>
      <c r="C296" s="15"/>
      <c r="D296" s="186" t="s">
        <v>166</v>
      </c>
      <c r="E296" s="202" t="s">
        <v>3</v>
      </c>
      <c r="F296" s="203" t="s">
        <v>171</v>
      </c>
      <c r="G296" s="15"/>
      <c r="H296" s="204">
        <v>2</v>
      </c>
      <c r="I296" s="205"/>
      <c r="J296" s="15"/>
      <c r="K296" s="15"/>
      <c r="L296" s="201"/>
      <c r="M296" s="206"/>
      <c r="N296" s="207"/>
      <c r="O296" s="207"/>
      <c r="P296" s="207"/>
      <c r="Q296" s="207"/>
      <c r="R296" s="207"/>
      <c r="S296" s="207"/>
      <c r="T296" s="20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2" t="s">
        <v>166</v>
      </c>
      <c r="AU296" s="202" t="s">
        <v>82</v>
      </c>
      <c r="AV296" s="15" t="s">
        <v>162</v>
      </c>
      <c r="AW296" s="15" t="s">
        <v>34</v>
      </c>
      <c r="AX296" s="15" t="s">
        <v>80</v>
      </c>
      <c r="AY296" s="202" t="s">
        <v>154</v>
      </c>
    </row>
    <row r="297" s="2" customFormat="1" ht="37.8" customHeight="1">
      <c r="A297" s="40"/>
      <c r="B297" s="166"/>
      <c r="C297" s="222" t="s">
        <v>631</v>
      </c>
      <c r="D297" s="222" t="s">
        <v>817</v>
      </c>
      <c r="E297" s="223" t="s">
        <v>1640</v>
      </c>
      <c r="F297" s="224" t="s">
        <v>1641</v>
      </c>
      <c r="G297" s="225" t="s">
        <v>317</v>
      </c>
      <c r="H297" s="226">
        <v>2</v>
      </c>
      <c r="I297" s="227"/>
      <c r="J297" s="228">
        <f>ROUND(I297*H297,2)</f>
        <v>0</v>
      </c>
      <c r="K297" s="224" t="s">
        <v>161</v>
      </c>
      <c r="L297" s="229"/>
      <c r="M297" s="230" t="s">
        <v>3</v>
      </c>
      <c r="N297" s="231" t="s">
        <v>43</v>
      </c>
      <c r="O297" s="74"/>
      <c r="P297" s="176">
        <f>O297*H297</f>
        <v>0</v>
      </c>
      <c r="Q297" s="176">
        <v>0.016</v>
      </c>
      <c r="R297" s="176">
        <f>Q297*H297</f>
        <v>0.032000000000000001</v>
      </c>
      <c r="S297" s="176">
        <v>0</v>
      </c>
      <c r="T297" s="17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78" t="s">
        <v>495</v>
      </c>
      <c r="AT297" s="178" t="s">
        <v>817</v>
      </c>
      <c r="AU297" s="178" t="s">
        <v>82</v>
      </c>
      <c r="AY297" s="21" t="s">
        <v>154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21" t="s">
        <v>80</v>
      </c>
      <c r="BK297" s="179">
        <f>ROUND(I297*H297,2)</f>
        <v>0</v>
      </c>
      <c r="BL297" s="21" t="s">
        <v>322</v>
      </c>
      <c r="BM297" s="178" t="s">
        <v>3734</v>
      </c>
    </row>
    <row r="298" s="13" customFormat="1">
      <c r="A298" s="13"/>
      <c r="B298" s="185"/>
      <c r="C298" s="13"/>
      <c r="D298" s="186" t="s">
        <v>166</v>
      </c>
      <c r="E298" s="187" t="s">
        <v>3</v>
      </c>
      <c r="F298" s="188" t="s">
        <v>3732</v>
      </c>
      <c r="G298" s="13"/>
      <c r="H298" s="187" t="s">
        <v>3</v>
      </c>
      <c r="I298" s="189"/>
      <c r="J298" s="13"/>
      <c r="K298" s="13"/>
      <c r="L298" s="185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166</v>
      </c>
      <c r="AU298" s="187" t="s">
        <v>82</v>
      </c>
      <c r="AV298" s="13" t="s">
        <v>80</v>
      </c>
      <c r="AW298" s="13" t="s">
        <v>34</v>
      </c>
      <c r="AX298" s="13" t="s">
        <v>72</v>
      </c>
      <c r="AY298" s="187" t="s">
        <v>154</v>
      </c>
    </row>
    <row r="299" s="14" customFormat="1">
      <c r="A299" s="14"/>
      <c r="B299" s="193"/>
      <c r="C299" s="14"/>
      <c r="D299" s="186" t="s">
        <v>166</v>
      </c>
      <c r="E299" s="194" t="s">
        <v>3</v>
      </c>
      <c r="F299" s="195" t="s">
        <v>80</v>
      </c>
      <c r="G299" s="14"/>
      <c r="H299" s="196">
        <v>1</v>
      </c>
      <c r="I299" s="197"/>
      <c r="J299" s="14"/>
      <c r="K299" s="14"/>
      <c r="L299" s="193"/>
      <c r="M299" s="198"/>
      <c r="N299" s="199"/>
      <c r="O299" s="199"/>
      <c r="P299" s="199"/>
      <c r="Q299" s="199"/>
      <c r="R299" s="199"/>
      <c r="S299" s="199"/>
      <c r="T299" s="20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4" t="s">
        <v>166</v>
      </c>
      <c r="AU299" s="194" t="s">
        <v>82</v>
      </c>
      <c r="AV299" s="14" t="s">
        <v>82</v>
      </c>
      <c r="AW299" s="14" t="s">
        <v>34</v>
      </c>
      <c r="AX299" s="14" t="s">
        <v>72</v>
      </c>
      <c r="AY299" s="194" t="s">
        <v>154</v>
      </c>
    </row>
    <row r="300" s="13" customFormat="1">
      <c r="A300" s="13"/>
      <c r="B300" s="185"/>
      <c r="C300" s="13"/>
      <c r="D300" s="186" t="s">
        <v>166</v>
      </c>
      <c r="E300" s="187" t="s">
        <v>3</v>
      </c>
      <c r="F300" s="188" t="s">
        <v>3733</v>
      </c>
      <c r="G300" s="13"/>
      <c r="H300" s="187" t="s">
        <v>3</v>
      </c>
      <c r="I300" s="189"/>
      <c r="J300" s="13"/>
      <c r="K300" s="13"/>
      <c r="L300" s="185"/>
      <c r="M300" s="190"/>
      <c r="N300" s="191"/>
      <c r="O300" s="191"/>
      <c r="P300" s="191"/>
      <c r="Q300" s="191"/>
      <c r="R300" s="191"/>
      <c r="S300" s="191"/>
      <c r="T300" s="19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166</v>
      </c>
      <c r="AU300" s="187" t="s">
        <v>82</v>
      </c>
      <c r="AV300" s="13" t="s">
        <v>80</v>
      </c>
      <c r="AW300" s="13" t="s">
        <v>34</v>
      </c>
      <c r="AX300" s="13" t="s">
        <v>72</v>
      </c>
      <c r="AY300" s="187" t="s">
        <v>154</v>
      </c>
    </row>
    <row r="301" s="14" customFormat="1">
      <c r="A301" s="14"/>
      <c r="B301" s="193"/>
      <c r="C301" s="14"/>
      <c r="D301" s="186" t="s">
        <v>166</v>
      </c>
      <c r="E301" s="194" t="s">
        <v>3</v>
      </c>
      <c r="F301" s="195" t="s">
        <v>80</v>
      </c>
      <c r="G301" s="14"/>
      <c r="H301" s="196">
        <v>1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166</v>
      </c>
      <c r="AU301" s="194" t="s">
        <v>82</v>
      </c>
      <c r="AV301" s="14" t="s">
        <v>82</v>
      </c>
      <c r="AW301" s="14" t="s">
        <v>34</v>
      </c>
      <c r="AX301" s="14" t="s">
        <v>72</v>
      </c>
      <c r="AY301" s="194" t="s">
        <v>154</v>
      </c>
    </row>
    <row r="302" s="15" customFormat="1">
      <c r="A302" s="15"/>
      <c r="B302" s="201"/>
      <c r="C302" s="15"/>
      <c r="D302" s="186" t="s">
        <v>166</v>
      </c>
      <c r="E302" s="202" t="s">
        <v>3</v>
      </c>
      <c r="F302" s="203" t="s">
        <v>171</v>
      </c>
      <c r="G302" s="15"/>
      <c r="H302" s="204">
        <v>2</v>
      </c>
      <c r="I302" s="205"/>
      <c r="J302" s="15"/>
      <c r="K302" s="15"/>
      <c r="L302" s="201"/>
      <c r="M302" s="206"/>
      <c r="N302" s="207"/>
      <c r="O302" s="207"/>
      <c r="P302" s="207"/>
      <c r="Q302" s="207"/>
      <c r="R302" s="207"/>
      <c r="S302" s="207"/>
      <c r="T302" s="20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2" t="s">
        <v>166</v>
      </c>
      <c r="AU302" s="202" t="s">
        <v>82</v>
      </c>
      <c r="AV302" s="15" t="s">
        <v>162</v>
      </c>
      <c r="AW302" s="15" t="s">
        <v>34</v>
      </c>
      <c r="AX302" s="15" t="s">
        <v>80</v>
      </c>
      <c r="AY302" s="202" t="s">
        <v>154</v>
      </c>
    </row>
    <row r="303" s="2" customFormat="1" ht="37.8" customHeight="1">
      <c r="A303" s="40"/>
      <c r="B303" s="166"/>
      <c r="C303" s="167" t="s">
        <v>638</v>
      </c>
      <c r="D303" s="167" t="s">
        <v>157</v>
      </c>
      <c r="E303" s="168" t="s">
        <v>1631</v>
      </c>
      <c r="F303" s="169" t="s">
        <v>1632</v>
      </c>
      <c r="G303" s="170" t="s">
        <v>317</v>
      </c>
      <c r="H303" s="171">
        <v>2</v>
      </c>
      <c r="I303" s="172"/>
      <c r="J303" s="173">
        <f>ROUND(I303*H303,2)</f>
        <v>0</v>
      </c>
      <c r="K303" s="169" t="s">
        <v>161</v>
      </c>
      <c r="L303" s="41"/>
      <c r="M303" s="174" t="s">
        <v>3</v>
      </c>
      <c r="N303" s="175" t="s">
        <v>43</v>
      </c>
      <c r="O303" s="74"/>
      <c r="P303" s="176">
        <f>O303*H303</f>
        <v>0</v>
      </c>
      <c r="Q303" s="176">
        <v>0.00040000000000000002</v>
      </c>
      <c r="R303" s="176">
        <f>Q303*H303</f>
        <v>0.00080000000000000004</v>
      </c>
      <c r="S303" s="176">
        <v>0</v>
      </c>
      <c r="T303" s="17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178" t="s">
        <v>322</v>
      </c>
      <c r="AT303" s="178" t="s">
        <v>157</v>
      </c>
      <c r="AU303" s="178" t="s">
        <v>82</v>
      </c>
      <c r="AY303" s="21" t="s">
        <v>154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21" t="s">
        <v>80</v>
      </c>
      <c r="BK303" s="179">
        <f>ROUND(I303*H303,2)</f>
        <v>0</v>
      </c>
      <c r="BL303" s="21" t="s">
        <v>322</v>
      </c>
      <c r="BM303" s="178" t="s">
        <v>3735</v>
      </c>
    </row>
    <row r="304" s="2" customFormat="1">
      <c r="A304" s="40"/>
      <c r="B304" s="41"/>
      <c r="C304" s="40"/>
      <c r="D304" s="180" t="s">
        <v>164</v>
      </c>
      <c r="E304" s="40"/>
      <c r="F304" s="181" t="s">
        <v>1634</v>
      </c>
      <c r="G304" s="40"/>
      <c r="H304" s="40"/>
      <c r="I304" s="182"/>
      <c r="J304" s="40"/>
      <c r="K304" s="40"/>
      <c r="L304" s="41"/>
      <c r="M304" s="183"/>
      <c r="N304" s="184"/>
      <c r="O304" s="74"/>
      <c r="P304" s="74"/>
      <c r="Q304" s="74"/>
      <c r="R304" s="74"/>
      <c r="S304" s="74"/>
      <c r="T304" s="75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21" t="s">
        <v>164</v>
      </c>
      <c r="AU304" s="21" t="s">
        <v>82</v>
      </c>
    </row>
    <row r="305" s="13" customFormat="1">
      <c r="A305" s="13"/>
      <c r="B305" s="185"/>
      <c r="C305" s="13"/>
      <c r="D305" s="186" t="s">
        <v>166</v>
      </c>
      <c r="E305" s="187" t="s">
        <v>3</v>
      </c>
      <c r="F305" s="188" t="s">
        <v>3732</v>
      </c>
      <c r="G305" s="13"/>
      <c r="H305" s="187" t="s">
        <v>3</v>
      </c>
      <c r="I305" s="189"/>
      <c r="J305" s="13"/>
      <c r="K305" s="13"/>
      <c r="L305" s="185"/>
      <c r="M305" s="190"/>
      <c r="N305" s="191"/>
      <c r="O305" s="191"/>
      <c r="P305" s="191"/>
      <c r="Q305" s="191"/>
      <c r="R305" s="191"/>
      <c r="S305" s="191"/>
      <c r="T305" s="19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166</v>
      </c>
      <c r="AU305" s="187" t="s">
        <v>82</v>
      </c>
      <c r="AV305" s="13" t="s">
        <v>80</v>
      </c>
      <c r="AW305" s="13" t="s">
        <v>34</v>
      </c>
      <c r="AX305" s="13" t="s">
        <v>72</v>
      </c>
      <c r="AY305" s="187" t="s">
        <v>154</v>
      </c>
    </row>
    <row r="306" s="14" customFormat="1">
      <c r="A306" s="14"/>
      <c r="B306" s="193"/>
      <c r="C306" s="14"/>
      <c r="D306" s="186" t="s">
        <v>166</v>
      </c>
      <c r="E306" s="194" t="s">
        <v>3</v>
      </c>
      <c r="F306" s="195" t="s">
        <v>80</v>
      </c>
      <c r="G306" s="14"/>
      <c r="H306" s="196">
        <v>1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166</v>
      </c>
      <c r="AU306" s="194" t="s">
        <v>82</v>
      </c>
      <c r="AV306" s="14" t="s">
        <v>82</v>
      </c>
      <c r="AW306" s="14" t="s">
        <v>34</v>
      </c>
      <c r="AX306" s="14" t="s">
        <v>72</v>
      </c>
      <c r="AY306" s="194" t="s">
        <v>154</v>
      </c>
    </row>
    <row r="307" s="13" customFormat="1">
      <c r="A307" s="13"/>
      <c r="B307" s="185"/>
      <c r="C307" s="13"/>
      <c r="D307" s="186" t="s">
        <v>166</v>
      </c>
      <c r="E307" s="187" t="s">
        <v>3</v>
      </c>
      <c r="F307" s="188" t="s">
        <v>3733</v>
      </c>
      <c r="G307" s="13"/>
      <c r="H307" s="187" t="s">
        <v>3</v>
      </c>
      <c r="I307" s="189"/>
      <c r="J307" s="13"/>
      <c r="K307" s="13"/>
      <c r="L307" s="185"/>
      <c r="M307" s="190"/>
      <c r="N307" s="191"/>
      <c r="O307" s="191"/>
      <c r="P307" s="191"/>
      <c r="Q307" s="191"/>
      <c r="R307" s="191"/>
      <c r="S307" s="191"/>
      <c r="T307" s="19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7" t="s">
        <v>166</v>
      </c>
      <c r="AU307" s="187" t="s">
        <v>82</v>
      </c>
      <c r="AV307" s="13" t="s">
        <v>80</v>
      </c>
      <c r="AW307" s="13" t="s">
        <v>34</v>
      </c>
      <c r="AX307" s="13" t="s">
        <v>72</v>
      </c>
      <c r="AY307" s="187" t="s">
        <v>154</v>
      </c>
    </row>
    <row r="308" s="14" customFormat="1">
      <c r="A308" s="14"/>
      <c r="B308" s="193"/>
      <c r="C308" s="14"/>
      <c r="D308" s="186" t="s">
        <v>166</v>
      </c>
      <c r="E308" s="194" t="s">
        <v>3</v>
      </c>
      <c r="F308" s="195" t="s">
        <v>80</v>
      </c>
      <c r="G308" s="14"/>
      <c r="H308" s="196">
        <v>1</v>
      </c>
      <c r="I308" s="197"/>
      <c r="J308" s="14"/>
      <c r="K308" s="14"/>
      <c r="L308" s="193"/>
      <c r="M308" s="198"/>
      <c r="N308" s="199"/>
      <c r="O308" s="199"/>
      <c r="P308" s="199"/>
      <c r="Q308" s="199"/>
      <c r="R308" s="199"/>
      <c r="S308" s="199"/>
      <c r="T308" s="20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4" t="s">
        <v>166</v>
      </c>
      <c r="AU308" s="194" t="s">
        <v>82</v>
      </c>
      <c r="AV308" s="14" t="s">
        <v>82</v>
      </c>
      <c r="AW308" s="14" t="s">
        <v>34</v>
      </c>
      <c r="AX308" s="14" t="s">
        <v>72</v>
      </c>
      <c r="AY308" s="194" t="s">
        <v>154</v>
      </c>
    </row>
    <row r="309" s="15" customFormat="1">
      <c r="A309" s="15"/>
      <c r="B309" s="201"/>
      <c r="C309" s="15"/>
      <c r="D309" s="186" t="s">
        <v>166</v>
      </c>
      <c r="E309" s="202" t="s">
        <v>3</v>
      </c>
      <c r="F309" s="203" t="s">
        <v>171</v>
      </c>
      <c r="G309" s="15"/>
      <c r="H309" s="204">
        <v>2</v>
      </c>
      <c r="I309" s="205"/>
      <c r="J309" s="15"/>
      <c r="K309" s="15"/>
      <c r="L309" s="201"/>
      <c r="M309" s="206"/>
      <c r="N309" s="207"/>
      <c r="O309" s="207"/>
      <c r="P309" s="207"/>
      <c r="Q309" s="207"/>
      <c r="R309" s="207"/>
      <c r="S309" s="207"/>
      <c r="T309" s="20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2" t="s">
        <v>166</v>
      </c>
      <c r="AU309" s="202" t="s">
        <v>82</v>
      </c>
      <c r="AV309" s="15" t="s">
        <v>162</v>
      </c>
      <c r="AW309" s="15" t="s">
        <v>34</v>
      </c>
      <c r="AX309" s="15" t="s">
        <v>80</v>
      </c>
      <c r="AY309" s="202" t="s">
        <v>154</v>
      </c>
    </row>
    <row r="310" s="2" customFormat="1" ht="33" customHeight="1">
      <c r="A310" s="40"/>
      <c r="B310" s="166"/>
      <c r="C310" s="222" t="s">
        <v>646</v>
      </c>
      <c r="D310" s="222" t="s">
        <v>817</v>
      </c>
      <c r="E310" s="223" t="s">
        <v>3736</v>
      </c>
      <c r="F310" s="224" t="s">
        <v>3737</v>
      </c>
      <c r="G310" s="225" t="s">
        <v>317</v>
      </c>
      <c r="H310" s="226">
        <v>2</v>
      </c>
      <c r="I310" s="227"/>
      <c r="J310" s="228">
        <f>ROUND(I310*H310,2)</f>
        <v>0</v>
      </c>
      <c r="K310" s="224" t="s">
        <v>161</v>
      </c>
      <c r="L310" s="229"/>
      <c r="M310" s="230" t="s">
        <v>3</v>
      </c>
      <c r="N310" s="231" t="s">
        <v>43</v>
      </c>
      <c r="O310" s="74"/>
      <c r="P310" s="176">
        <f>O310*H310</f>
        <v>0</v>
      </c>
      <c r="Q310" s="176">
        <v>0.0189</v>
      </c>
      <c r="R310" s="176">
        <f>Q310*H310</f>
        <v>0.0378</v>
      </c>
      <c r="S310" s="176">
        <v>0</v>
      </c>
      <c r="T310" s="17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78" t="s">
        <v>495</v>
      </c>
      <c r="AT310" s="178" t="s">
        <v>817</v>
      </c>
      <c r="AU310" s="178" t="s">
        <v>82</v>
      </c>
      <c r="AY310" s="21" t="s">
        <v>154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1" t="s">
        <v>80</v>
      </c>
      <c r="BK310" s="179">
        <f>ROUND(I310*H310,2)</f>
        <v>0</v>
      </c>
      <c r="BL310" s="21" t="s">
        <v>322</v>
      </c>
      <c r="BM310" s="178" t="s">
        <v>3738</v>
      </c>
    </row>
    <row r="311" s="13" customFormat="1">
      <c r="A311" s="13"/>
      <c r="B311" s="185"/>
      <c r="C311" s="13"/>
      <c r="D311" s="186" t="s">
        <v>166</v>
      </c>
      <c r="E311" s="187" t="s">
        <v>3</v>
      </c>
      <c r="F311" s="188" t="s">
        <v>3732</v>
      </c>
      <c r="G311" s="13"/>
      <c r="H311" s="187" t="s">
        <v>3</v>
      </c>
      <c r="I311" s="189"/>
      <c r="J311" s="13"/>
      <c r="K311" s="13"/>
      <c r="L311" s="185"/>
      <c r="M311" s="190"/>
      <c r="N311" s="191"/>
      <c r="O311" s="191"/>
      <c r="P311" s="191"/>
      <c r="Q311" s="191"/>
      <c r="R311" s="191"/>
      <c r="S311" s="191"/>
      <c r="T311" s="19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166</v>
      </c>
      <c r="AU311" s="187" t="s">
        <v>82</v>
      </c>
      <c r="AV311" s="13" t="s">
        <v>80</v>
      </c>
      <c r="AW311" s="13" t="s">
        <v>34</v>
      </c>
      <c r="AX311" s="13" t="s">
        <v>72</v>
      </c>
      <c r="AY311" s="187" t="s">
        <v>154</v>
      </c>
    </row>
    <row r="312" s="14" customFormat="1">
      <c r="A312" s="14"/>
      <c r="B312" s="193"/>
      <c r="C312" s="14"/>
      <c r="D312" s="186" t="s">
        <v>166</v>
      </c>
      <c r="E312" s="194" t="s">
        <v>3</v>
      </c>
      <c r="F312" s="195" t="s">
        <v>80</v>
      </c>
      <c r="G312" s="14"/>
      <c r="H312" s="196">
        <v>1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166</v>
      </c>
      <c r="AU312" s="194" t="s">
        <v>82</v>
      </c>
      <c r="AV312" s="14" t="s">
        <v>82</v>
      </c>
      <c r="AW312" s="14" t="s">
        <v>34</v>
      </c>
      <c r="AX312" s="14" t="s">
        <v>72</v>
      </c>
      <c r="AY312" s="194" t="s">
        <v>154</v>
      </c>
    </row>
    <row r="313" s="13" customFormat="1">
      <c r="A313" s="13"/>
      <c r="B313" s="185"/>
      <c r="C313" s="13"/>
      <c r="D313" s="186" t="s">
        <v>166</v>
      </c>
      <c r="E313" s="187" t="s">
        <v>3</v>
      </c>
      <c r="F313" s="188" t="s">
        <v>3733</v>
      </c>
      <c r="G313" s="13"/>
      <c r="H313" s="187" t="s">
        <v>3</v>
      </c>
      <c r="I313" s="189"/>
      <c r="J313" s="13"/>
      <c r="K313" s="13"/>
      <c r="L313" s="185"/>
      <c r="M313" s="190"/>
      <c r="N313" s="191"/>
      <c r="O313" s="191"/>
      <c r="P313" s="191"/>
      <c r="Q313" s="191"/>
      <c r="R313" s="191"/>
      <c r="S313" s="191"/>
      <c r="T313" s="19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166</v>
      </c>
      <c r="AU313" s="187" t="s">
        <v>82</v>
      </c>
      <c r="AV313" s="13" t="s">
        <v>80</v>
      </c>
      <c r="AW313" s="13" t="s">
        <v>34</v>
      </c>
      <c r="AX313" s="13" t="s">
        <v>72</v>
      </c>
      <c r="AY313" s="187" t="s">
        <v>154</v>
      </c>
    </row>
    <row r="314" s="14" customFormat="1">
      <c r="A314" s="14"/>
      <c r="B314" s="193"/>
      <c r="C314" s="14"/>
      <c r="D314" s="186" t="s">
        <v>166</v>
      </c>
      <c r="E314" s="194" t="s">
        <v>3</v>
      </c>
      <c r="F314" s="195" t="s">
        <v>80</v>
      </c>
      <c r="G314" s="14"/>
      <c r="H314" s="196">
        <v>1</v>
      </c>
      <c r="I314" s="197"/>
      <c r="J314" s="14"/>
      <c r="K314" s="14"/>
      <c r="L314" s="193"/>
      <c r="M314" s="198"/>
      <c r="N314" s="199"/>
      <c r="O314" s="199"/>
      <c r="P314" s="199"/>
      <c r="Q314" s="199"/>
      <c r="R314" s="199"/>
      <c r="S314" s="199"/>
      <c r="T314" s="20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4" t="s">
        <v>166</v>
      </c>
      <c r="AU314" s="194" t="s">
        <v>82</v>
      </c>
      <c r="AV314" s="14" t="s">
        <v>82</v>
      </c>
      <c r="AW314" s="14" t="s">
        <v>34</v>
      </c>
      <c r="AX314" s="14" t="s">
        <v>72</v>
      </c>
      <c r="AY314" s="194" t="s">
        <v>154</v>
      </c>
    </row>
    <row r="315" s="15" customFormat="1">
      <c r="A315" s="15"/>
      <c r="B315" s="201"/>
      <c r="C315" s="15"/>
      <c r="D315" s="186" t="s">
        <v>166</v>
      </c>
      <c r="E315" s="202" t="s">
        <v>3</v>
      </c>
      <c r="F315" s="203" t="s">
        <v>171</v>
      </c>
      <c r="G315" s="15"/>
      <c r="H315" s="204">
        <v>2</v>
      </c>
      <c r="I315" s="205"/>
      <c r="J315" s="15"/>
      <c r="K315" s="15"/>
      <c r="L315" s="201"/>
      <c r="M315" s="206"/>
      <c r="N315" s="207"/>
      <c r="O315" s="207"/>
      <c r="P315" s="207"/>
      <c r="Q315" s="207"/>
      <c r="R315" s="207"/>
      <c r="S315" s="207"/>
      <c r="T315" s="20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2" t="s">
        <v>166</v>
      </c>
      <c r="AU315" s="202" t="s">
        <v>82</v>
      </c>
      <c r="AV315" s="15" t="s">
        <v>162</v>
      </c>
      <c r="AW315" s="15" t="s">
        <v>34</v>
      </c>
      <c r="AX315" s="15" t="s">
        <v>80</v>
      </c>
      <c r="AY315" s="202" t="s">
        <v>154</v>
      </c>
    </row>
    <row r="316" s="2" customFormat="1" ht="33" customHeight="1">
      <c r="A316" s="40"/>
      <c r="B316" s="166"/>
      <c r="C316" s="167" t="s">
        <v>657</v>
      </c>
      <c r="D316" s="167" t="s">
        <v>157</v>
      </c>
      <c r="E316" s="168" t="s">
        <v>3563</v>
      </c>
      <c r="F316" s="169" t="s">
        <v>3564</v>
      </c>
      <c r="G316" s="170" t="s">
        <v>160</v>
      </c>
      <c r="H316" s="171">
        <v>-20.25</v>
      </c>
      <c r="I316" s="172"/>
      <c r="J316" s="173">
        <f>ROUND(I316*H316,2)</f>
        <v>0</v>
      </c>
      <c r="K316" s="169" t="s">
        <v>161</v>
      </c>
      <c r="L316" s="41"/>
      <c r="M316" s="174" t="s">
        <v>3</v>
      </c>
      <c r="N316" s="175" t="s">
        <v>43</v>
      </c>
      <c r="O316" s="74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178" t="s">
        <v>322</v>
      </c>
      <c r="AT316" s="178" t="s">
        <v>157</v>
      </c>
      <c r="AU316" s="178" t="s">
        <v>82</v>
      </c>
      <c r="AY316" s="21" t="s">
        <v>154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21" t="s">
        <v>80</v>
      </c>
      <c r="BK316" s="179">
        <f>ROUND(I316*H316,2)</f>
        <v>0</v>
      </c>
      <c r="BL316" s="21" t="s">
        <v>322</v>
      </c>
      <c r="BM316" s="178" t="s">
        <v>3739</v>
      </c>
    </row>
    <row r="317" s="2" customFormat="1">
      <c r="A317" s="40"/>
      <c r="B317" s="41"/>
      <c r="C317" s="40"/>
      <c r="D317" s="180" t="s">
        <v>164</v>
      </c>
      <c r="E317" s="40"/>
      <c r="F317" s="181" t="s">
        <v>3566</v>
      </c>
      <c r="G317" s="40"/>
      <c r="H317" s="40"/>
      <c r="I317" s="182"/>
      <c r="J317" s="40"/>
      <c r="K317" s="40"/>
      <c r="L317" s="41"/>
      <c r="M317" s="183"/>
      <c r="N317" s="184"/>
      <c r="O317" s="74"/>
      <c r="P317" s="74"/>
      <c r="Q317" s="74"/>
      <c r="R317" s="74"/>
      <c r="S317" s="74"/>
      <c r="T317" s="75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21" t="s">
        <v>164</v>
      </c>
      <c r="AU317" s="21" t="s">
        <v>82</v>
      </c>
    </row>
    <row r="318" s="2" customFormat="1" ht="16.5" customHeight="1">
      <c r="A318" s="40"/>
      <c r="B318" s="166"/>
      <c r="C318" s="222" t="s">
        <v>665</v>
      </c>
      <c r="D318" s="222" t="s">
        <v>817</v>
      </c>
      <c r="E318" s="223" t="s">
        <v>3567</v>
      </c>
      <c r="F318" s="224" t="s">
        <v>3740</v>
      </c>
      <c r="G318" s="225" t="s">
        <v>160</v>
      </c>
      <c r="H318" s="226">
        <v>-22.274999999999999</v>
      </c>
      <c r="I318" s="227"/>
      <c r="J318" s="228">
        <f>ROUND(I318*H318,2)</f>
        <v>0</v>
      </c>
      <c r="K318" s="224" t="s">
        <v>161</v>
      </c>
      <c r="L318" s="229"/>
      <c r="M318" s="230" t="s">
        <v>3</v>
      </c>
      <c r="N318" s="231" t="s">
        <v>43</v>
      </c>
      <c r="O318" s="74"/>
      <c r="P318" s="176">
        <f>O318*H318</f>
        <v>0</v>
      </c>
      <c r="Q318" s="176">
        <v>0.0015</v>
      </c>
      <c r="R318" s="176">
        <f>Q318*H318</f>
        <v>-0.033412499999999998</v>
      </c>
      <c r="S318" s="176">
        <v>0</v>
      </c>
      <c r="T318" s="17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178" t="s">
        <v>495</v>
      </c>
      <c r="AT318" s="178" t="s">
        <v>817</v>
      </c>
      <c r="AU318" s="178" t="s">
        <v>82</v>
      </c>
      <c r="AY318" s="21" t="s">
        <v>154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21" t="s">
        <v>80</v>
      </c>
      <c r="BK318" s="179">
        <f>ROUND(I318*H318,2)</f>
        <v>0</v>
      </c>
      <c r="BL318" s="21" t="s">
        <v>322</v>
      </c>
      <c r="BM318" s="178" t="s">
        <v>3741</v>
      </c>
    </row>
    <row r="319" s="14" customFormat="1">
      <c r="A319" s="14"/>
      <c r="B319" s="193"/>
      <c r="C319" s="14"/>
      <c r="D319" s="186" t="s">
        <v>166</v>
      </c>
      <c r="E319" s="14"/>
      <c r="F319" s="195" t="s">
        <v>3742</v>
      </c>
      <c r="G319" s="14"/>
      <c r="H319" s="196">
        <v>-22.274999999999999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166</v>
      </c>
      <c r="AU319" s="194" t="s">
        <v>82</v>
      </c>
      <c r="AV319" s="14" t="s">
        <v>82</v>
      </c>
      <c r="AW319" s="14" t="s">
        <v>4</v>
      </c>
      <c r="AX319" s="14" t="s">
        <v>80</v>
      </c>
      <c r="AY319" s="194" t="s">
        <v>154</v>
      </c>
    </row>
    <row r="320" s="2" customFormat="1" ht="16.5" customHeight="1">
      <c r="A320" s="40"/>
      <c r="B320" s="166"/>
      <c r="C320" s="222" t="s">
        <v>671</v>
      </c>
      <c r="D320" s="222" t="s">
        <v>817</v>
      </c>
      <c r="E320" s="223" t="s">
        <v>3570</v>
      </c>
      <c r="F320" s="224" t="s">
        <v>3571</v>
      </c>
      <c r="G320" s="225" t="s">
        <v>3572</v>
      </c>
      <c r="H320" s="226">
        <v>-21</v>
      </c>
      <c r="I320" s="227"/>
      <c r="J320" s="228">
        <f>ROUND(I320*H320,2)</f>
        <v>0</v>
      </c>
      <c r="K320" s="224" t="s">
        <v>161</v>
      </c>
      <c r="L320" s="229"/>
      <c r="M320" s="230" t="s">
        <v>3</v>
      </c>
      <c r="N320" s="231" t="s">
        <v>43</v>
      </c>
      <c r="O320" s="74"/>
      <c r="P320" s="176">
        <f>O320*H320</f>
        <v>0</v>
      </c>
      <c r="Q320" s="176">
        <v>0.00020000000000000001</v>
      </c>
      <c r="R320" s="176">
        <f>Q320*H320</f>
        <v>-0.0042000000000000006</v>
      </c>
      <c r="S320" s="176">
        <v>0</v>
      </c>
      <c r="T320" s="17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178" t="s">
        <v>495</v>
      </c>
      <c r="AT320" s="178" t="s">
        <v>817</v>
      </c>
      <c r="AU320" s="178" t="s">
        <v>82</v>
      </c>
      <c r="AY320" s="21" t="s">
        <v>154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21" t="s">
        <v>80</v>
      </c>
      <c r="BK320" s="179">
        <f>ROUND(I320*H320,2)</f>
        <v>0</v>
      </c>
      <c r="BL320" s="21" t="s">
        <v>322</v>
      </c>
      <c r="BM320" s="178" t="s">
        <v>3743</v>
      </c>
    </row>
    <row r="321" s="2" customFormat="1" ht="33" customHeight="1">
      <c r="A321" s="40"/>
      <c r="B321" s="166"/>
      <c r="C321" s="167" t="s">
        <v>682</v>
      </c>
      <c r="D321" s="167" t="s">
        <v>157</v>
      </c>
      <c r="E321" s="168" t="s">
        <v>3563</v>
      </c>
      <c r="F321" s="169" t="s">
        <v>3564</v>
      </c>
      <c r="G321" s="170" t="s">
        <v>160</v>
      </c>
      <c r="H321" s="171">
        <v>0.69999999999999996</v>
      </c>
      <c r="I321" s="172"/>
      <c r="J321" s="173">
        <f>ROUND(I321*H321,2)</f>
        <v>0</v>
      </c>
      <c r="K321" s="169" t="s">
        <v>161</v>
      </c>
      <c r="L321" s="41"/>
      <c r="M321" s="174" t="s">
        <v>3</v>
      </c>
      <c r="N321" s="175" t="s">
        <v>43</v>
      </c>
      <c r="O321" s="74"/>
      <c r="P321" s="176">
        <f>O321*H321</f>
        <v>0</v>
      </c>
      <c r="Q321" s="176">
        <v>0</v>
      </c>
      <c r="R321" s="176">
        <f>Q321*H321</f>
        <v>0</v>
      </c>
      <c r="S321" s="176">
        <v>0</v>
      </c>
      <c r="T321" s="17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178" t="s">
        <v>322</v>
      </c>
      <c r="AT321" s="178" t="s">
        <v>157</v>
      </c>
      <c r="AU321" s="178" t="s">
        <v>82</v>
      </c>
      <c r="AY321" s="21" t="s">
        <v>154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21" t="s">
        <v>80</v>
      </c>
      <c r="BK321" s="179">
        <f>ROUND(I321*H321,2)</f>
        <v>0</v>
      </c>
      <c r="BL321" s="21" t="s">
        <v>322</v>
      </c>
      <c r="BM321" s="178" t="s">
        <v>3744</v>
      </c>
    </row>
    <row r="322" s="2" customFormat="1">
      <c r="A322" s="40"/>
      <c r="B322" s="41"/>
      <c r="C322" s="40"/>
      <c r="D322" s="180" t="s">
        <v>164</v>
      </c>
      <c r="E322" s="40"/>
      <c r="F322" s="181" t="s">
        <v>3566</v>
      </c>
      <c r="G322" s="40"/>
      <c r="H322" s="40"/>
      <c r="I322" s="182"/>
      <c r="J322" s="40"/>
      <c r="K322" s="40"/>
      <c r="L322" s="41"/>
      <c r="M322" s="183"/>
      <c r="N322" s="184"/>
      <c r="O322" s="74"/>
      <c r="P322" s="74"/>
      <c r="Q322" s="74"/>
      <c r="R322" s="74"/>
      <c r="S322" s="74"/>
      <c r="T322" s="75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21" t="s">
        <v>164</v>
      </c>
      <c r="AU322" s="21" t="s">
        <v>82</v>
      </c>
    </row>
    <row r="323" s="13" customFormat="1">
      <c r="A323" s="13"/>
      <c r="B323" s="185"/>
      <c r="C323" s="13"/>
      <c r="D323" s="186" t="s">
        <v>166</v>
      </c>
      <c r="E323" s="187" t="s">
        <v>3</v>
      </c>
      <c r="F323" s="188" t="s">
        <v>3745</v>
      </c>
      <c r="G323" s="13"/>
      <c r="H323" s="187" t="s">
        <v>3</v>
      </c>
      <c r="I323" s="189"/>
      <c r="J323" s="13"/>
      <c r="K323" s="13"/>
      <c r="L323" s="185"/>
      <c r="M323" s="190"/>
      <c r="N323" s="191"/>
      <c r="O323" s="191"/>
      <c r="P323" s="191"/>
      <c r="Q323" s="191"/>
      <c r="R323" s="191"/>
      <c r="S323" s="191"/>
      <c r="T323" s="19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7" t="s">
        <v>166</v>
      </c>
      <c r="AU323" s="187" t="s">
        <v>82</v>
      </c>
      <c r="AV323" s="13" t="s">
        <v>80</v>
      </c>
      <c r="AW323" s="13" t="s">
        <v>34</v>
      </c>
      <c r="AX323" s="13" t="s">
        <v>72</v>
      </c>
      <c r="AY323" s="187" t="s">
        <v>154</v>
      </c>
    </row>
    <row r="324" s="14" customFormat="1">
      <c r="A324" s="14"/>
      <c r="B324" s="193"/>
      <c r="C324" s="14"/>
      <c r="D324" s="186" t="s">
        <v>166</v>
      </c>
      <c r="E324" s="194" t="s">
        <v>3</v>
      </c>
      <c r="F324" s="195" t="s">
        <v>3226</v>
      </c>
      <c r="G324" s="14"/>
      <c r="H324" s="196">
        <v>0.69999999999999996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166</v>
      </c>
      <c r="AU324" s="194" t="s">
        <v>82</v>
      </c>
      <c r="AV324" s="14" t="s">
        <v>82</v>
      </c>
      <c r="AW324" s="14" t="s">
        <v>34</v>
      </c>
      <c r="AX324" s="14" t="s">
        <v>80</v>
      </c>
      <c r="AY324" s="194" t="s">
        <v>154</v>
      </c>
    </row>
    <row r="325" s="2" customFormat="1" ht="16.5" customHeight="1">
      <c r="A325" s="40"/>
      <c r="B325" s="166"/>
      <c r="C325" s="222" t="s">
        <v>690</v>
      </c>
      <c r="D325" s="222" t="s">
        <v>817</v>
      </c>
      <c r="E325" s="223" t="s">
        <v>3746</v>
      </c>
      <c r="F325" s="224" t="s">
        <v>3747</v>
      </c>
      <c r="G325" s="225" t="s">
        <v>160</v>
      </c>
      <c r="H325" s="226">
        <v>0.69999999999999996</v>
      </c>
      <c r="I325" s="227"/>
      <c r="J325" s="228">
        <f>ROUND(I325*H325,2)</f>
        <v>0</v>
      </c>
      <c r="K325" s="224" t="s">
        <v>161</v>
      </c>
      <c r="L325" s="229"/>
      <c r="M325" s="230" t="s">
        <v>3</v>
      </c>
      <c r="N325" s="231" t="s">
        <v>43</v>
      </c>
      <c r="O325" s="74"/>
      <c r="P325" s="176">
        <f>O325*H325</f>
        <v>0</v>
      </c>
      <c r="Q325" s="176">
        <v>0.0018</v>
      </c>
      <c r="R325" s="176">
        <f>Q325*H325</f>
        <v>0.0012599999999999998</v>
      </c>
      <c r="S325" s="176">
        <v>0</v>
      </c>
      <c r="T325" s="17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178" t="s">
        <v>495</v>
      </c>
      <c r="AT325" s="178" t="s">
        <v>817</v>
      </c>
      <c r="AU325" s="178" t="s">
        <v>82</v>
      </c>
      <c r="AY325" s="21" t="s">
        <v>154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21" t="s">
        <v>80</v>
      </c>
      <c r="BK325" s="179">
        <f>ROUND(I325*H325,2)</f>
        <v>0</v>
      </c>
      <c r="BL325" s="21" t="s">
        <v>322</v>
      </c>
      <c r="BM325" s="178" t="s">
        <v>3748</v>
      </c>
    </row>
    <row r="326" s="13" customFormat="1">
      <c r="A326" s="13"/>
      <c r="B326" s="185"/>
      <c r="C326" s="13"/>
      <c r="D326" s="186" t="s">
        <v>166</v>
      </c>
      <c r="E326" s="187" t="s">
        <v>3</v>
      </c>
      <c r="F326" s="188" t="s">
        <v>3745</v>
      </c>
      <c r="G326" s="13"/>
      <c r="H326" s="187" t="s">
        <v>3</v>
      </c>
      <c r="I326" s="189"/>
      <c r="J326" s="13"/>
      <c r="K326" s="13"/>
      <c r="L326" s="185"/>
      <c r="M326" s="190"/>
      <c r="N326" s="191"/>
      <c r="O326" s="191"/>
      <c r="P326" s="191"/>
      <c r="Q326" s="191"/>
      <c r="R326" s="191"/>
      <c r="S326" s="191"/>
      <c r="T326" s="19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7" t="s">
        <v>166</v>
      </c>
      <c r="AU326" s="187" t="s">
        <v>82</v>
      </c>
      <c r="AV326" s="13" t="s">
        <v>80</v>
      </c>
      <c r="AW326" s="13" t="s">
        <v>34</v>
      </c>
      <c r="AX326" s="13" t="s">
        <v>72</v>
      </c>
      <c r="AY326" s="187" t="s">
        <v>154</v>
      </c>
    </row>
    <row r="327" s="14" customFormat="1">
      <c r="A327" s="14"/>
      <c r="B327" s="193"/>
      <c r="C327" s="14"/>
      <c r="D327" s="186" t="s">
        <v>166</v>
      </c>
      <c r="E327" s="194" t="s">
        <v>3</v>
      </c>
      <c r="F327" s="195" t="s">
        <v>3226</v>
      </c>
      <c r="G327" s="14"/>
      <c r="H327" s="196">
        <v>0.69999999999999996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166</v>
      </c>
      <c r="AU327" s="194" t="s">
        <v>82</v>
      </c>
      <c r="AV327" s="14" t="s">
        <v>82</v>
      </c>
      <c r="AW327" s="14" t="s">
        <v>34</v>
      </c>
      <c r="AX327" s="14" t="s">
        <v>80</v>
      </c>
      <c r="AY327" s="194" t="s">
        <v>154</v>
      </c>
    </row>
    <row r="328" s="2" customFormat="1" ht="16.5" customHeight="1">
      <c r="A328" s="40"/>
      <c r="B328" s="166"/>
      <c r="C328" s="222" t="s">
        <v>701</v>
      </c>
      <c r="D328" s="222" t="s">
        <v>817</v>
      </c>
      <c r="E328" s="223" t="s">
        <v>3570</v>
      </c>
      <c r="F328" s="224" t="s">
        <v>3571</v>
      </c>
      <c r="G328" s="225" t="s">
        <v>3572</v>
      </c>
      <c r="H328" s="226">
        <v>1</v>
      </c>
      <c r="I328" s="227"/>
      <c r="J328" s="228">
        <f>ROUND(I328*H328,2)</f>
        <v>0</v>
      </c>
      <c r="K328" s="224" t="s">
        <v>161</v>
      </c>
      <c r="L328" s="229"/>
      <c r="M328" s="230" t="s">
        <v>3</v>
      </c>
      <c r="N328" s="231" t="s">
        <v>43</v>
      </c>
      <c r="O328" s="74"/>
      <c r="P328" s="176">
        <f>O328*H328</f>
        <v>0</v>
      </c>
      <c r="Q328" s="176">
        <v>0.00020000000000000001</v>
      </c>
      <c r="R328" s="176">
        <f>Q328*H328</f>
        <v>0.00020000000000000001</v>
      </c>
      <c r="S328" s="176">
        <v>0</v>
      </c>
      <c r="T328" s="17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178" t="s">
        <v>495</v>
      </c>
      <c r="AT328" s="178" t="s">
        <v>817</v>
      </c>
      <c r="AU328" s="178" t="s">
        <v>82</v>
      </c>
      <c r="AY328" s="21" t="s">
        <v>154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21" t="s">
        <v>80</v>
      </c>
      <c r="BK328" s="179">
        <f>ROUND(I328*H328,2)</f>
        <v>0</v>
      </c>
      <c r="BL328" s="21" t="s">
        <v>322</v>
      </c>
      <c r="BM328" s="178" t="s">
        <v>3749</v>
      </c>
    </row>
    <row r="329" s="13" customFormat="1">
      <c r="A329" s="13"/>
      <c r="B329" s="185"/>
      <c r="C329" s="13"/>
      <c r="D329" s="186" t="s">
        <v>166</v>
      </c>
      <c r="E329" s="187" t="s">
        <v>3</v>
      </c>
      <c r="F329" s="188" t="s">
        <v>3745</v>
      </c>
      <c r="G329" s="13"/>
      <c r="H329" s="187" t="s">
        <v>3</v>
      </c>
      <c r="I329" s="189"/>
      <c r="J329" s="13"/>
      <c r="K329" s="13"/>
      <c r="L329" s="185"/>
      <c r="M329" s="190"/>
      <c r="N329" s="191"/>
      <c r="O329" s="191"/>
      <c r="P329" s="191"/>
      <c r="Q329" s="191"/>
      <c r="R329" s="191"/>
      <c r="S329" s="191"/>
      <c r="T329" s="19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7" t="s">
        <v>166</v>
      </c>
      <c r="AU329" s="187" t="s">
        <v>82</v>
      </c>
      <c r="AV329" s="13" t="s">
        <v>80</v>
      </c>
      <c r="AW329" s="13" t="s">
        <v>34</v>
      </c>
      <c r="AX329" s="13" t="s">
        <v>72</v>
      </c>
      <c r="AY329" s="187" t="s">
        <v>154</v>
      </c>
    </row>
    <row r="330" s="14" customFormat="1">
      <c r="A330" s="14"/>
      <c r="B330" s="193"/>
      <c r="C330" s="14"/>
      <c r="D330" s="186" t="s">
        <v>166</v>
      </c>
      <c r="E330" s="194" t="s">
        <v>3</v>
      </c>
      <c r="F330" s="195" t="s">
        <v>80</v>
      </c>
      <c r="G330" s="14"/>
      <c r="H330" s="196">
        <v>1</v>
      </c>
      <c r="I330" s="197"/>
      <c r="J330" s="14"/>
      <c r="K330" s="14"/>
      <c r="L330" s="193"/>
      <c r="M330" s="198"/>
      <c r="N330" s="199"/>
      <c r="O330" s="199"/>
      <c r="P330" s="199"/>
      <c r="Q330" s="199"/>
      <c r="R330" s="199"/>
      <c r="S330" s="199"/>
      <c r="T330" s="20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4" t="s">
        <v>166</v>
      </c>
      <c r="AU330" s="194" t="s">
        <v>82</v>
      </c>
      <c r="AV330" s="14" t="s">
        <v>82</v>
      </c>
      <c r="AW330" s="14" t="s">
        <v>34</v>
      </c>
      <c r="AX330" s="14" t="s">
        <v>80</v>
      </c>
      <c r="AY330" s="194" t="s">
        <v>154</v>
      </c>
    </row>
    <row r="331" s="2" customFormat="1" ht="33" customHeight="1">
      <c r="A331" s="40"/>
      <c r="B331" s="166"/>
      <c r="C331" s="167" t="s">
        <v>706</v>
      </c>
      <c r="D331" s="167" t="s">
        <v>157</v>
      </c>
      <c r="E331" s="168" t="s">
        <v>3750</v>
      </c>
      <c r="F331" s="169" t="s">
        <v>3751</v>
      </c>
      <c r="G331" s="170" t="s">
        <v>160</v>
      </c>
      <c r="H331" s="171">
        <v>28.25</v>
      </c>
      <c r="I331" s="172"/>
      <c r="J331" s="173">
        <f>ROUND(I331*H331,2)</f>
        <v>0</v>
      </c>
      <c r="K331" s="169" t="s">
        <v>161</v>
      </c>
      <c r="L331" s="41"/>
      <c r="M331" s="174" t="s">
        <v>3</v>
      </c>
      <c r="N331" s="175" t="s">
        <v>43</v>
      </c>
      <c r="O331" s="74"/>
      <c r="P331" s="176">
        <f>O331*H331</f>
        <v>0</v>
      </c>
      <c r="Q331" s="176">
        <v>0</v>
      </c>
      <c r="R331" s="176">
        <f>Q331*H331</f>
        <v>0</v>
      </c>
      <c r="S331" s="176">
        <v>0</v>
      </c>
      <c r="T331" s="17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178" t="s">
        <v>322</v>
      </c>
      <c r="AT331" s="178" t="s">
        <v>157</v>
      </c>
      <c r="AU331" s="178" t="s">
        <v>82</v>
      </c>
      <c r="AY331" s="21" t="s">
        <v>154</v>
      </c>
      <c r="BE331" s="179">
        <f>IF(N331="základní",J331,0)</f>
        <v>0</v>
      </c>
      <c r="BF331" s="179">
        <f>IF(N331="snížená",J331,0)</f>
        <v>0</v>
      </c>
      <c r="BG331" s="179">
        <f>IF(N331="zákl. přenesená",J331,0)</f>
        <v>0</v>
      </c>
      <c r="BH331" s="179">
        <f>IF(N331="sníž. přenesená",J331,0)</f>
        <v>0</v>
      </c>
      <c r="BI331" s="179">
        <f>IF(N331="nulová",J331,0)</f>
        <v>0</v>
      </c>
      <c r="BJ331" s="21" t="s">
        <v>80</v>
      </c>
      <c r="BK331" s="179">
        <f>ROUND(I331*H331,2)</f>
        <v>0</v>
      </c>
      <c r="BL331" s="21" t="s">
        <v>322</v>
      </c>
      <c r="BM331" s="178" t="s">
        <v>3752</v>
      </c>
    </row>
    <row r="332" s="2" customFormat="1">
      <c r="A332" s="40"/>
      <c r="B332" s="41"/>
      <c r="C332" s="40"/>
      <c r="D332" s="180" t="s">
        <v>164</v>
      </c>
      <c r="E332" s="40"/>
      <c r="F332" s="181" t="s">
        <v>3753</v>
      </c>
      <c r="G332" s="40"/>
      <c r="H332" s="40"/>
      <c r="I332" s="182"/>
      <c r="J332" s="40"/>
      <c r="K332" s="40"/>
      <c r="L332" s="41"/>
      <c r="M332" s="183"/>
      <c r="N332" s="184"/>
      <c r="O332" s="74"/>
      <c r="P332" s="74"/>
      <c r="Q332" s="74"/>
      <c r="R332" s="74"/>
      <c r="S332" s="74"/>
      <c r="T332" s="75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21" t="s">
        <v>164</v>
      </c>
      <c r="AU332" s="21" t="s">
        <v>82</v>
      </c>
    </row>
    <row r="333" s="13" customFormat="1">
      <c r="A333" s="13"/>
      <c r="B333" s="185"/>
      <c r="C333" s="13"/>
      <c r="D333" s="186" t="s">
        <v>166</v>
      </c>
      <c r="E333" s="187" t="s">
        <v>3</v>
      </c>
      <c r="F333" s="188" t="s">
        <v>3754</v>
      </c>
      <c r="G333" s="13"/>
      <c r="H333" s="187" t="s">
        <v>3</v>
      </c>
      <c r="I333" s="189"/>
      <c r="J333" s="13"/>
      <c r="K333" s="13"/>
      <c r="L333" s="185"/>
      <c r="M333" s="190"/>
      <c r="N333" s="191"/>
      <c r="O333" s="191"/>
      <c r="P333" s="191"/>
      <c r="Q333" s="191"/>
      <c r="R333" s="191"/>
      <c r="S333" s="191"/>
      <c r="T333" s="19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166</v>
      </c>
      <c r="AU333" s="187" t="s">
        <v>82</v>
      </c>
      <c r="AV333" s="13" t="s">
        <v>80</v>
      </c>
      <c r="AW333" s="13" t="s">
        <v>34</v>
      </c>
      <c r="AX333" s="13" t="s">
        <v>72</v>
      </c>
      <c r="AY333" s="187" t="s">
        <v>154</v>
      </c>
    </row>
    <row r="334" s="14" customFormat="1">
      <c r="A334" s="14"/>
      <c r="B334" s="193"/>
      <c r="C334" s="14"/>
      <c r="D334" s="186" t="s">
        <v>166</v>
      </c>
      <c r="E334" s="194" t="s">
        <v>3</v>
      </c>
      <c r="F334" s="195" t="s">
        <v>3755</v>
      </c>
      <c r="G334" s="14"/>
      <c r="H334" s="196">
        <v>23.949999999999999</v>
      </c>
      <c r="I334" s="197"/>
      <c r="J334" s="14"/>
      <c r="K334" s="14"/>
      <c r="L334" s="193"/>
      <c r="M334" s="198"/>
      <c r="N334" s="199"/>
      <c r="O334" s="199"/>
      <c r="P334" s="199"/>
      <c r="Q334" s="199"/>
      <c r="R334" s="199"/>
      <c r="S334" s="199"/>
      <c r="T334" s="20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4" t="s">
        <v>166</v>
      </c>
      <c r="AU334" s="194" t="s">
        <v>82</v>
      </c>
      <c r="AV334" s="14" t="s">
        <v>82</v>
      </c>
      <c r="AW334" s="14" t="s">
        <v>34</v>
      </c>
      <c r="AX334" s="14" t="s">
        <v>72</v>
      </c>
      <c r="AY334" s="194" t="s">
        <v>154</v>
      </c>
    </row>
    <row r="335" s="13" customFormat="1">
      <c r="A335" s="13"/>
      <c r="B335" s="185"/>
      <c r="C335" s="13"/>
      <c r="D335" s="186" t="s">
        <v>166</v>
      </c>
      <c r="E335" s="187" t="s">
        <v>3</v>
      </c>
      <c r="F335" s="188" t="s">
        <v>3756</v>
      </c>
      <c r="G335" s="13"/>
      <c r="H335" s="187" t="s">
        <v>3</v>
      </c>
      <c r="I335" s="189"/>
      <c r="J335" s="13"/>
      <c r="K335" s="13"/>
      <c r="L335" s="185"/>
      <c r="M335" s="190"/>
      <c r="N335" s="191"/>
      <c r="O335" s="191"/>
      <c r="P335" s="191"/>
      <c r="Q335" s="191"/>
      <c r="R335" s="191"/>
      <c r="S335" s="191"/>
      <c r="T335" s="19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166</v>
      </c>
      <c r="AU335" s="187" t="s">
        <v>82</v>
      </c>
      <c r="AV335" s="13" t="s">
        <v>80</v>
      </c>
      <c r="AW335" s="13" t="s">
        <v>34</v>
      </c>
      <c r="AX335" s="13" t="s">
        <v>72</v>
      </c>
      <c r="AY335" s="187" t="s">
        <v>154</v>
      </c>
    </row>
    <row r="336" s="14" customFormat="1">
      <c r="A336" s="14"/>
      <c r="B336" s="193"/>
      <c r="C336" s="14"/>
      <c r="D336" s="186" t="s">
        <v>166</v>
      </c>
      <c r="E336" s="194" t="s">
        <v>3</v>
      </c>
      <c r="F336" s="195" t="s">
        <v>3757</v>
      </c>
      <c r="G336" s="14"/>
      <c r="H336" s="196">
        <v>4.2999999999999998</v>
      </c>
      <c r="I336" s="197"/>
      <c r="J336" s="14"/>
      <c r="K336" s="14"/>
      <c r="L336" s="193"/>
      <c r="M336" s="198"/>
      <c r="N336" s="199"/>
      <c r="O336" s="199"/>
      <c r="P336" s="199"/>
      <c r="Q336" s="199"/>
      <c r="R336" s="199"/>
      <c r="S336" s="199"/>
      <c r="T336" s="20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4" t="s">
        <v>166</v>
      </c>
      <c r="AU336" s="194" t="s">
        <v>82</v>
      </c>
      <c r="AV336" s="14" t="s">
        <v>82</v>
      </c>
      <c r="AW336" s="14" t="s">
        <v>34</v>
      </c>
      <c r="AX336" s="14" t="s">
        <v>72</v>
      </c>
      <c r="AY336" s="194" t="s">
        <v>154</v>
      </c>
    </row>
    <row r="337" s="15" customFormat="1">
      <c r="A337" s="15"/>
      <c r="B337" s="201"/>
      <c r="C337" s="15"/>
      <c r="D337" s="186" t="s">
        <v>166</v>
      </c>
      <c r="E337" s="202" t="s">
        <v>3</v>
      </c>
      <c r="F337" s="203" t="s">
        <v>171</v>
      </c>
      <c r="G337" s="15"/>
      <c r="H337" s="204">
        <v>28.25</v>
      </c>
      <c r="I337" s="205"/>
      <c r="J337" s="15"/>
      <c r="K337" s="15"/>
      <c r="L337" s="201"/>
      <c r="M337" s="206"/>
      <c r="N337" s="207"/>
      <c r="O337" s="207"/>
      <c r="P337" s="207"/>
      <c r="Q337" s="207"/>
      <c r="R337" s="207"/>
      <c r="S337" s="207"/>
      <c r="T337" s="20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02" t="s">
        <v>166</v>
      </c>
      <c r="AU337" s="202" t="s">
        <v>82</v>
      </c>
      <c r="AV337" s="15" t="s">
        <v>162</v>
      </c>
      <c r="AW337" s="15" t="s">
        <v>34</v>
      </c>
      <c r="AX337" s="15" t="s">
        <v>80</v>
      </c>
      <c r="AY337" s="202" t="s">
        <v>154</v>
      </c>
    </row>
    <row r="338" s="2" customFormat="1" ht="16.5" customHeight="1">
      <c r="A338" s="40"/>
      <c r="B338" s="166"/>
      <c r="C338" s="222" t="s">
        <v>720</v>
      </c>
      <c r="D338" s="222" t="s">
        <v>817</v>
      </c>
      <c r="E338" s="223" t="s">
        <v>3758</v>
      </c>
      <c r="F338" s="224" t="s">
        <v>3759</v>
      </c>
      <c r="G338" s="225" t="s">
        <v>160</v>
      </c>
      <c r="H338" s="226">
        <v>23.949999999999999</v>
      </c>
      <c r="I338" s="227"/>
      <c r="J338" s="228">
        <f>ROUND(I338*H338,2)</f>
        <v>0</v>
      </c>
      <c r="K338" s="224" t="s">
        <v>161</v>
      </c>
      <c r="L338" s="229"/>
      <c r="M338" s="230" t="s">
        <v>3</v>
      </c>
      <c r="N338" s="231" t="s">
        <v>43</v>
      </c>
      <c r="O338" s="74"/>
      <c r="P338" s="176">
        <f>O338*H338</f>
        <v>0</v>
      </c>
      <c r="Q338" s="176">
        <v>0.0035999999999999999</v>
      </c>
      <c r="R338" s="176">
        <f>Q338*H338</f>
        <v>0.086219999999999991</v>
      </c>
      <c r="S338" s="176">
        <v>0</v>
      </c>
      <c r="T338" s="17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178" t="s">
        <v>495</v>
      </c>
      <c r="AT338" s="178" t="s">
        <v>817</v>
      </c>
      <c r="AU338" s="178" t="s">
        <v>82</v>
      </c>
      <c r="AY338" s="21" t="s">
        <v>154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21" t="s">
        <v>80</v>
      </c>
      <c r="BK338" s="179">
        <f>ROUND(I338*H338,2)</f>
        <v>0</v>
      </c>
      <c r="BL338" s="21" t="s">
        <v>322</v>
      </c>
      <c r="BM338" s="178" t="s">
        <v>3760</v>
      </c>
    </row>
    <row r="339" s="13" customFormat="1">
      <c r="A339" s="13"/>
      <c r="B339" s="185"/>
      <c r="C339" s="13"/>
      <c r="D339" s="186" t="s">
        <v>166</v>
      </c>
      <c r="E339" s="187" t="s">
        <v>3</v>
      </c>
      <c r="F339" s="188" t="s">
        <v>3754</v>
      </c>
      <c r="G339" s="13"/>
      <c r="H339" s="187" t="s">
        <v>3</v>
      </c>
      <c r="I339" s="189"/>
      <c r="J339" s="13"/>
      <c r="K339" s="13"/>
      <c r="L339" s="185"/>
      <c r="M339" s="190"/>
      <c r="N339" s="191"/>
      <c r="O339" s="191"/>
      <c r="P339" s="191"/>
      <c r="Q339" s="191"/>
      <c r="R339" s="191"/>
      <c r="S339" s="191"/>
      <c r="T339" s="19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7" t="s">
        <v>166</v>
      </c>
      <c r="AU339" s="187" t="s">
        <v>82</v>
      </c>
      <c r="AV339" s="13" t="s">
        <v>80</v>
      </c>
      <c r="AW339" s="13" t="s">
        <v>34</v>
      </c>
      <c r="AX339" s="13" t="s">
        <v>72</v>
      </c>
      <c r="AY339" s="187" t="s">
        <v>154</v>
      </c>
    </row>
    <row r="340" s="14" customFormat="1">
      <c r="A340" s="14"/>
      <c r="B340" s="193"/>
      <c r="C340" s="14"/>
      <c r="D340" s="186" t="s">
        <v>166</v>
      </c>
      <c r="E340" s="194" t="s">
        <v>3</v>
      </c>
      <c r="F340" s="195" t="s">
        <v>3755</v>
      </c>
      <c r="G340" s="14"/>
      <c r="H340" s="196">
        <v>23.949999999999999</v>
      </c>
      <c r="I340" s="197"/>
      <c r="J340" s="14"/>
      <c r="K340" s="14"/>
      <c r="L340" s="193"/>
      <c r="M340" s="198"/>
      <c r="N340" s="199"/>
      <c r="O340" s="199"/>
      <c r="P340" s="199"/>
      <c r="Q340" s="199"/>
      <c r="R340" s="199"/>
      <c r="S340" s="199"/>
      <c r="T340" s="20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4" t="s">
        <v>166</v>
      </c>
      <c r="AU340" s="194" t="s">
        <v>82</v>
      </c>
      <c r="AV340" s="14" t="s">
        <v>82</v>
      </c>
      <c r="AW340" s="14" t="s">
        <v>34</v>
      </c>
      <c r="AX340" s="14" t="s">
        <v>80</v>
      </c>
      <c r="AY340" s="194" t="s">
        <v>154</v>
      </c>
    </row>
    <row r="341" s="2" customFormat="1" ht="16.5" customHeight="1">
      <c r="A341" s="40"/>
      <c r="B341" s="166"/>
      <c r="C341" s="222" t="s">
        <v>1132</v>
      </c>
      <c r="D341" s="222" t="s">
        <v>817</v>
      </c>
      <c r="E341" s="223" t="s">
        <v>3761</v>
      </c>
      <c r="F341" s="224" t="s">
        <v>3762</v>
      </c>
      <c r="G341" s="225" t="s">
        <v>160</v>
      </c>
      <c r="H341" s="226">
        <v>4.2999999999999998</v>
      </c>
      <c r="I341" s="227"/>
      <c r="J341" s="228">
        <f>ROUND(I341*H341,2)</f>
        <v>0</v>
      </c>
      <c r="K341" s="224" t="s">
        <v>161</v>
      </c>
      <c r="L341" s="229"/>
      <c r="M341" s="230" t="s">
        <v>3</v>
      </c>
      <c r="N341" s="231" t="s">
        <v>43</v>
      </c>
      <c r="O341" s="74"/>
      <c r="P341" s="176">
        <f>O341*H341</f>
        <v>0</v>
      </c>
      <c r="Q341" s="176">
        <v>0.0030000000000000001</v>
      </c>
      <c r="R341" s="176">
        <f>Q341*H341</f>
        <v>0.0129</v>
      </c>
      <c r="S341" s="176">
        <v>0</v>
      </c>
      <c r="T341" s="17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178" t="s">
        <v>495</v>
      </c>
      <c r="AT341" s="178" t="s">
        <v>817</v>
      </c>
      <c r="AU341" s="178" t="s">
        <v>82</v>
      </c>
      <c r="AY341" s="21" t="s">
        <v>154</v>
      </c>
      <c r="BE341" s="179">
        <f>IF(N341="základní",J341,0)</f>
        <v>0</v>
      </c>
      <c r="BF341" s="179">
        <f>IF(N341="snížená",J341,0)</f>
        <v>0</v>
      </c>
      <c r="BG341" s="179">
        <f>IF(N341="zákl. přenesená",J341,0)</f>
        <v>0</v>
      </c>
      <c r="BH341" s="179">
        <f>IF(N341="sníž. přenesená",J341,0)</f>
        <v>0</v>
      </c>
      <c r="BI341" s="179">
        <f>IF(N341="nulová",J341,0)</f>
        <v>0</v>
      </c>
      <c r="BJ341" s="21" t="s">
        <v>80</v>
      </c>
      <c r="BK341" s="179">
        <f>ROUND(I341*H341,2)</f>
        <v>0</v>
      </c>
      <c r="BL341" s="21" t="s">
        <v>322</v>
      </c>
      <c r="BM341" s="178" t="s">
        <v>3763</v>
      </c>
    </row>
    <row r="342" s="13" customFormat="1">
      <c r="A342" s="13"/>
      <c r="B342" s="185"/>
      <c r="C342" s="13"/>
      <c r="D342" s="186" t="s">
        <v>166</v>
      </c>
      <c r="E342" s="187" t="s">
        <v>3</v>
      </c>
      <c r="F342" s="188" t="s">
        <v>3756</v>
      </c>
      <c r="G342" s="13"/>
      <c r="H342" s="187" t="s">
        <v>3</v>
      </c>
      <c r="I342" s="189"/>
      <c r="J342" s="13"/>
      <c r="K342" s="13"/>
      <c r="L342" s="185"/>
      <c r="M342" s="190"/>
      <c r="N342" s="191"/>
      <c r="O342" s="191"/>
      <c r="P342" s="191"/>
      <c r="Q342" s="191"/>
      <c r="R342" s="191"/>
      <c r="S342" s="191"/>
      <c r="T342" s="19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7" t="s">
        <v>166</v>
      </c>
      <c r="AU342" s="187" t="s">
        <v>82</v>
      </c>
      <c r="AV342" s="13" t="s">
        <v>80</v>
      </c>
      <c r="AW342" s="13" t="s">
        <v>34</v>
      </c>
      <c r="AX342" s="13" t="s">
        <v>72</v>
      </c>
      <c r="AY342" s="187" t="s">
        <v>154</v>
      </c>
    </row>
    <row r="343" s="14" customFormat="1">
      <c r="A343" s="14"/>
      <c r="B343" s="193"/>
      <c r="C343" s="14"/>
      <c r="D343" s="186" t="s">
        <v>166</v>
      </c>
      <c r="E343" s="194" t="s">
        <v>3</v>
      </c>
      <c r="F343" s="195" t="s">
        <v>3757</v>
      </c>
      <c r="G343" s="14"/>
      <c r="H343" s="196">
        <v>4.2999999999999998</v>
      </c>
      <c r="I343" s="197"/>
      <c r="J343" s="14"/>
      <c r="K343" s="14"/>
      <c r="L343" s="193"/>
      <c r="M343" s="198"/>
      <c r="N343" s="199"/>
      <c r="O343" s="199"/>
      <c r="P343" s="199"/>
      <c r="Q343" s="199"/>
      <c r="R343" s="199"/>
      <c r="S343" s="199"/>
      <c r="T343" s="20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4" t="s">
        <v>166</v>
      </c>
      <c r="AU343" s="194" t="s">
        <v>82</v>
      </c>
      <c r="AV343" s="14" t="s">
        <v>82</v>
      </c>
      <c r="AW343" s="14" t="s">
        <v>34</v>
      </c>
      <c r="AX343" s="14" t="s">
        <v>72</v>
      </c>
      <c r="AY343" s="194" t="s">
        <v>154</v>
      </c>
    </row>
    <row r="344" s="15" customFormat="1">
      <c r="A344" s="15"/>
      <c r="B344" s="201"/>
      <c r="C344" s="15"/>
      <c r="D344" s="186" t="s">
        <v>166</v>
      </c>
      <c r="E344" s="202" t="s">
        <v>3</v>
      </c>
      <c r="F344" s="203" t="s">
        <v>171</v>
      </c>
      <c r="G344" s="15"/>
      <c r="H344" s="204">
        <v>4.2999999999999998</v>
      </c>
      <c r="I344" s="205"/>
      <c r="J344" s="15"/>
      <c r="K344" s="15"/>
      <c r="L344" s="201"/>
      <c r="M344" s="206"/>
      <c r="N344" s="207"/>
      <c r="O344" s="207"/>
      <c r="P344" s="207"/>
      <c r="Q344" s="207"/>
      <c r="R344" s="207"/>
      <c r="S344" s="207"/>
      <c r="T344" s="20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02" t="s">
        <v>166</v>
      </c>
      <c r="AU344" s="202" t="s">
        <v>82</v>
      </c>
      <c r="AV344" s="15" t="s">
        <v>162</v>
      </c>
      <c r="AW344" s="15" t="s">
        <v>34</v>
      </c>
      <c r="AX344" s="15" t="s">
        <v>80</v>
      </c>
      <c r="AY344" s="202" t="s">
        <v>154</v>
      </c>
    </row>
    <row r="345" s="2" customFormat="1" ht="16.5" customHeight="1">
      <c r="A345" s="40"/>
      <c r="B345" s="166"/>
      <c r="C345" s="222" t="s">
        <v>1138</v>
      </c>
      <c r="D345" s="222" t="s">
        <v>817</v>
      </c>
      <c r="E345" s="223" t="s">
        <v>3570</v>
      </c>
      <c r="F345" s="224" t="s">
        <v>3571</v>
      </c>
      <c r="G345" s="225" t="s">
        <v>3572</v>
      </c>
      <c r="H345" s="226">
        <v>26</v>
      </c>
      <c r="I345" s="227"/>
      <c r="J345" s="228">
        <f>ROUND(I345*H345,2)</f>
        <v>0</v>
      </c>
      <c r="K345" s="224" t="s">
        <v>161</v>
      </c>
      <c r="L345" s="229"/>
      <c r="M345" s="230" t="s">
        <v>3</v>
      </c>
      <c r="N345" s="231" t="s">
        <v>43</v>
      </c>
      <c r="O345" s="74"/>
      <c r="P345" s="176">
        <f>O345*H345</f>
        <v>0</v>
      </c>
      <c r="Q345" s="176">
        <v>0.00020000000000000001</v>
      </c>
      <c r="R345" s="176">
        <f>Q345*H345</f>
        <v>0.0052000000000000006</v>
      </c>
      <c r="S345" s="176">
        <v>0</v>
      </c>
      <c r="T345" s="17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178" t="s">
        <v>495</v>
      </c>
      <c r="AT345" s="178" t="s">
        <v>817</v>
      </c>
      <c r="AU345" s="178" t="s">
        <v>82</v>
      </c>
      <c r="AY345" s="21" t="s">
        <v>154</v>
      </c>
      <c r="BE345" s="179">
        <f>IF(N345="základní",J345,0)</f>
        <v>0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21" t="s">
        <v>80</v>
      </c>
      <c r="BK345" s="179">
        <f>ROUND(I345*H345,2)</f>
        <v>0</v>
      </c>
      <c r="BL345" s="21" t="s">
        <v>322</v>
      </c>
      <c r="BM345" s="178" t="s">
        <v>3764</v>
      </c>
    </row>
    <row r="346" s="13" customFormat="1">
      <c r="A346" s="13"/>
      <c r="B346" s="185"/>
      <c r="C346" s="13"/>
      <c r="D346" s="186" t="s">
        <v>166</v>
      </c>
      <c r="E346" s="187" t="s">
        <v>3</v>
      </c>
      <c r="F346" s="188" t="s">
        <v>3754</v>
      </c>
      <c r="G346" s="13"/>
      <c r="H346" s="187" t="s">
        <v>3</v>
      </c>
      <c r="I346" s="189"/>
      <c r="J346" s="13"/>
      <c r="K346" s="13"/>
      <c r="L346" s="185"/>
      <c r="M346" s="190"/>
      <c r="N346" s="191"/>
      <c r="O346" s="191"/>
      <c r="P346" s="191"/>
      <c r="Q346" s="191"/>
      <c r="R346" s="191"/>
      <c r="S346" s="191"/>
      <c r="T346" s="19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7" t="s">
        <v>166</v>
      </c>
      <c r="AU346" s="187" t="s">
        <v>82</v>
      </c>
      <c r="AV346" s="13" t="s">
        <v>80</v>
      </c>
      <c r="AW346" s="13" t="s">
        <v>34</v>
      </c>
      <c r="AX346" s="13" t="s">
        <v>72</v>
      </c>
      <c r="AY346" s="187" t="s">
        <v>154</v>
      </c>
    </row>
    <row r="347" s="14" customFormat="1">
      <c r="A347" s="14"/>
      <c r="B347" s="193"/>
      <c r="C347" s="14"/>
      <c r="D347" s="186" t="s">
        <v>166</v>
      </c>
      <c r="E347" s="194" t="s">
        <v>3</v>
      </c>
      <c r="F347" s="195" t="s">
        <v>3765</v>
      </c>
      <c r="G347" s="14"/>
      <c r="H347" s="196">
        <v>22</v>
      </c>
      <c r="I347" s="197"/>
      <c r="J347" s="14"/>
      <c r="K347" s="14"/>
      <c r="L347" s="193"/>
      <c r="M347" s="198"/>
      <c r="N347" s="199"/>
      <c r="O347" s="199"/>
      <c r="P347" s="199"/>
      <c r="Q347" s="199"/>
      <c r="R347" s="199"/>
      <c r="S347" s="199"/>
      <c r="T347" s="20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4" t="s">
        <v>166</v>
      </c>
      <c r="AU347" s="194" t="s">
        <v>82</v>
      </c>
      <c r="AV347" s="14" t="s">
        <v>82</v>
      </c>
      <c r="AW347" s="14" t="s">
        <v>34</v>
      </c>
      <c r="AX347" s="14" t="s">
        <v>72</v>
      </c>
      <c r="AY347" s="194" t="s">
        <v>154</v>
      </c>
    </row>
    <row r="348" s="13" customFormat="1">
      <c r="A348" s="13"/>
      <c r="B348" s="185"/>
      <c r="C348" s="13"/>
      <c r="D348" s="186" t="s">
        <v>166</v>
      </c>
      <c r="E348" s="187" t="s">
        <v>3</v>
      </c>
      <c r="F348" s="188" t="s">
        <v>3756</v>
      </c>
      <c r="G348" s="13"/>
      <c r="H348" s="187" t="s">
        <v>3</v>
      </c>
      <c r="I348" s="189"/>
      <c r="J348" s="13"/>
      <c r="K348" s="13"/>
      <c r="L348" s="185"/>
      <c r="M348" s="190"/>
      <c r="N348" s="191"/>
      <c r="O348" s="191"/>
      <c r="P348" s="191"/>
      <c r="Q348" s="191"/>
      <c r="R348" s="191"/>
      <c r="S348" s="191"/>
      <c r="T348" s="19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166</v>
      </c>
      <c r="AU348" s="187" t="s">
        <v>82</v>
      </c>
      <c r="AV348" s="13" t="s">
        <v>80</v>
      </c>
      <c r="AW348" s="13" t="s">
        <v>34</v>
      </c>
      <c r="AX348" s="13" t="s">
        <v>72</v>
      </c>
      <c r="AY348" s="187" t="s">
        <v>154</v>
      </c>
    </row>
    <row r="349" s="14" customFormat="1">
      <c r="A349" s="14"/>
      <c r="B349" s="193"/>
      <c r="C349" s="14"/>
      <c r="D349" s="186" t="s">
        <v>166</v>
      </c>
      <c r="E349" s="194" t="s">
        <v>3</v>
      </c>
      <c r="F349" s="195" t="s">
        <v>3766</v>
      </c>
      <c r="G349" s="14"/>
      <c r="H349" s="196">
        <v>4</v>
      </c>
      <c r="I349" s="197"/>
      <c r="J349" s="14"/>
      <c r="K349" s="14"/>
      <c r="L349" s="193"/>
      <c r="M349" s="198"/>
      <c r="N349" s="199"/>
      <c r="O349" s="199"/>
      <c r="P349" s="199"/>
      <c r="Q349" s="199"/>
      <c r="R349" s="199"/>
      <c r="S349" s="199"/>
      <c r="T349" s="20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4" t="s">
        <v>166</v>
      </c>
      <c r="AU349" s="194" t="s">
        <v>82</v>
      </c>
      <c r="AV349" s="14" t="s">
        <v>82</v>
      </c>
      <c r="AW349" s="14" t="s">
        <v>34</v>
      </c>
      <c r="AX349" s="14" t="s">
        <v>72</v>
      </c>
      <c r="AY349" s="194" t="s">
        <v>154</v>
      </c>
    </row>
    <row r="350" s="15" customFormat="1">
      <c r="A350" s="15"/>
      <c r="B350" s="201"/>
      <c r="C350" s="15"/>
      <c r="D350" s="186" t="s">
        <v>166</v>
      </c>
      <c r="E350" s="202" t="s">
        <v>3</v>
      </c>
      <c r="F350" s="203" t="s">
        <v>171</v>
      </c>
      <c r="G350" s="15"/>
      <c r="H350" s="204">
        <v>26</v>
      </c>
      <c r="I350" s="205"/>
      <c r="J350" s="15"/>
      <c r="K350" s="15"/>
      <c r="L350" s="201"/>
      <c r="M350" s="206"/>
      <c r="N350" s="207"/>
      <c r="O350" s="207"/>
      <c r="P350" s="207"/>
      <c r="Q350" s="207"/>
      <c r="R350" s="207"/>
      <c r="S350" s="207"/>
      <c r="T350" s="2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2" t="s">
        <v>166</v>
      </c>
      <c r="AU350" s="202" t="s">
        <v>82</v>
      </c>
      <c r="AV350" s="15" t="s">
        <v>162</v>
      </c>
      <c r="AW350" s="15" t="s">
        <v>34</v>
      </c>
      <c r="AX350" s="15" t="s">
        <v>80</v>
      </c>
      <c r="AY350" s="202" t="s">
        <v>154</v>
      </c>
    </row>
    <row r="351" s="2" customFormat="1" ht="16.5" customHeight="1">
      <c r="A351" s="40"/>
      <c r="B351" s="166"/>
      <c r="C351" s="167" t="s">
        <v>1145</v>
      </c>
      <c r="D351" s="167" t="s">
        <v>157</v>
      </c>
      <c r="E351" s="168" t="s">
        <v>3767</v>
      </c>
      <c r="F351" s="169" t="s">
        <v>3768</v>
      </c>
      <c r="G351" s="170" t="s">
        <v>317</v>
      </c>
      <c r="H351" s="171">
        <v>3</v>
      </c>
      <c r="I351" s="172"/>
      <c r="J351" s="173">
        <f>ROUND(I351*H351,2)</f>
        <v>0</v>
      </c>
      <c r="K351" s="169" t="s">
        <v>3</v>
      </c>
      <c r="L351" s="41"/>
      <c r="M351" s="174" t="s">
        <v>3</v>
      </c>
      <c r="N351" s="175" t="s">
        <v>43</v>
      </c>
      <c r="O351" s="74"/>
      <c r="P351" s="176">
        <f>O351*H351</f>
        <v>0</v>
      </c>
      <c r="Q351" s="176">
        <v>0</v>
      </c>
      <c r="R351" s="176">
        <f>Q351*H351</f>
        <v>0</v>
      </c>
      <c r="S351" s="176">
        <v>0</v>
      </c>
      <c r="T351" s="17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178" t="s">
        <v>322</v>
      </c>
      <c r="AT351" s="178" t="s">
        <v>157</v>
      </c>
      <c r="AU351" s="178" t="s">
        <v>82</v>
      </c>
      <c r="AY351" s="21" t="s">
        <v>154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21" t="s">
        <v>80</v>
      </c>
      <c r="BK351" s="179">
        <f>ROUND(I351*H351,2)</f>
        <v>0</v>
      </c>
      <c r="BL351" s="21" t="s">
        <v>322</v>
      </c>
      <c r="BM351" s="178" t="s">
        <v>3769</v>
      </c>
    </row>
    <row r="352" s="13" customFormat="1">
      <c r="A352" s="13"/>
      <c r="B352" s="185"/>
      <c r="C352" s="13"/>
      <c r="D352" s="186" t="s">
        <v>166</v>
      </c>
      <c r="E352" s="187" t="s">
        <v>3</v>
      </c>
      <c r="F352" s="188" t="s">
        <v>3770</v>
      </c>
      <c r="G352" s="13"/>
      <c r="H352" s="187" t="s">
        <v>3</v>
      </c>
      <c r="I352" s="189"/>
      <c r="J352" s="13"/>
      <c r="K352" s="13"/>
      <c r="L352" s="185"/>
      <c r="M352" s="190"/>
      <c r="N352" s="191"/>
      <c r="O352" s="191"/>
      <c r="P352" s="191"/>
      <c r="Q352" s="191"/>
      <c r="R352" s="191"/>
      <c r="S352" s="191"/>
      <c r="T352" s="19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7" t="s">
        <v>166</v>
      </c>
      <c r="AU352" s="187" t="s">
        <v>82</v>
      </c>
      <c r="AV352" s="13" t="s">
        <v>80</v>
      </c>
      <c r="AW352" s="13" t="s">
        <v>34</v>
      </c>
      <c r="AX352" s="13" t="s">
        <v>72</v>
      </c>
      <c r="AY352" s="187" t="s">
        <v>154</v>
      </c>
    </row>
    <row r="353" s="14" customFormat="1">
      <c r="A353" s="14"/>
      <c r="B353" s="193"/>
      <c r="C353" s="14"/>
      <c r="D353" s="186" t="s">
        <v>166</v>
      </c>
      <c r="E353" s="194" t="s">
        <v>3</v>
      </c>
      <c r="F353" s="195" t="s">
        <v>183</v>
      </c>
      <c r="G353" s="14"/>
      <c r="H353" s="196">
        <v>3</v>
      </c>
      <c r="I353" s="197"/>
      <c r="J353" s="14"/>
      <c r="K353" s="14"/>
      <c r="L353" s="193"/>
      <c r="M353" s="198"/>
      <c r="N353" s="199"/>
      <c r="O353" s="199"/>
      <c r="P353" s="199"/>
      <c r="Q353" s="199"/>
      <c r="R353" s="199"/>
      <c r="S353" s="199"/>
      <c r="T353" s="20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4" t="s">
        <v>166</v>
      </c>
      <c r="AU353" s="194" t="s">
        <v>82</v>
      </c>
      <c r="AV353" s="14" t="s">
        <v>82</v>
      </c>
      <c r="AW353" s="14" t="s">
        <v>34</v>
      </c>
      <c r="AX353" s="14" t="s">
        <v>80</v>
      </c>
      <c r="AY353" s="194" t="s">
        <v>154</v>
      </c>
    </row>
    <row r="354" s="2" customFormat="1" ht="49.05" customHeight="1">
      <c r="A354" s="40"/>
      <c r="B354" s="166"/>
      <c r="C354" s="167" t="s">
        <v>1151</v>
      </c>
      <c r="D354" s="167" t="s">
        <v>157</v>
      </c>
      <c r="E354" s="168" t="s">
        <v>1747</v>
      </c>
      <c r="F354" s="169" t="s">
        <v>1748</v>
      </c>
      <c r="G354" s="170" t="s">
        <v>435</v>
      </c>
      <c r="H354" s="171">
        <v>0.216</v>
      </c>
      <c r="I354" s="172"/>
      <c r="J354" s="173">
        <f>ROUND(I354*H354,2)</f>
        <v>0</v>
      </c>
      <c r="K354" s="169" t="s">
        <v>161</v>
      </c>
      <c r="L354" s="41"/>
      <c r="M354" s="174" t="s">
        <v>3</v>
      </c>
      <c r="N354" s="175" t="s">
        <v>43</v>
      </c>
      <c r="O354" s="74"/>
      <c r="P354" s="176">
        <f>O354*H354</f>
        <v>0</v>
      </c>
      <c r="Q354" s="176">
        <v>0</v>
      </c>
      <c r="R354" s="176">
        <f>Q354*H354</f>
        <v>0</v>
      </c>
      <c r="S354" s="176">
        <v>0</v>
      </c>
      <c r="T354" s="17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178" t="s">
        <v>322</v>
      </c>
      <c r="AT354" s="178" t="s">
        <v>157</v>
      </c>
      <c r="AU354" s="178" t="s">
        <v>82</v>
      </c>
      <c r="AY354" s="21" t="s">
        <v>154</v>
      </c>
      <c r="BE354" s="179">
        <f>IF(N354="základní",J354,0)</f>
        <v>0</v>
      </c>
      <c r="BF354" s="179">
        <f>IF(N354="snížená",J354,0)</f>
        <v>0</v>
      </c>
      <c r="BG354" s="179">
        <f>IF(N354="zákl. přenesená",J354,0)</f>
        <v>0</v>
      </c>
      <c r="BH354" s="179">
        <f>IF(N354="sníž. přenesená",J354,0)</f>
        <v>0</v>
      </c>
      <c r="BI354" s="179">
        <f>IF(N354="nulová",J354,0)</f>
        <v>0</v>
      </c>
      <c r="BJ354" s="21" t="s">
        <v>80</v>
      </c>
      <c r="BK354" s="179">
        <f>ROUND(I354*H354,2)</f>
        <v>0</v>
      </c>
      <c r="BL354" s="21" t="s">
        <v>322</v>
      </c>
      <c r="BM354" s="178" t="s">
        <v>3771</v>
      </c>
    </row>
    <row r="355" s="2" customFormat="1">
      <c r="A355" s="40"/>
      <c r="B355" s="41"/>
      <c r="C355" s="40"/>
      <c r="D355" s="180" t="s">
        <v>164</v>
      </c>
      <c r="E355" s="40"/>
      <c r="F355" s="181" t="s">
        <v>1750</v>
      </c>
      <c r="G355" s="40"/>
      <c r="H355" s="40"/>
      <c r="I355" s="182"/>
      <c r="J355" s="40"/>
      <c r="K355" s="40"/>
      <c r="L355" s="41"/>
      <c r="M355" s="183"/>
      <c r="N355" s="184"/>
      <c r="O355" s="74"/>
      <c r="P355" s="74"/>
      <c r="Q355" s="74"/>
      <c r="R355" s="74"/>
      <c r="S355" s="74"/>
      <c r="T355" s="75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21" t="s">
        <v>164</v>
      </c>
      <c r="AU355" s="21" t="s">
        <v>82</v>
      </c>
    </row>
    <row r="356" s="12" customFormat="1" ht="22.8" customHeight="1">
      <c r="A356" s="12"/>
      <c r="B356" s="153"/>
      <c r="C356" s="12"/>
      <c r="D356" s="154" t="s">
        <v>71</v>
      </c>
      <c r="E356" s="164" t="s">
        <v>663</v>
      </c>
      <c r="F356" s="164" t="s">
        <v>664</v>
      </c>
      <c r="G356" s="12"/>
      <c r="H356" s="12"/>
      <c r="I356" s="156"/>
      <c r="J356" s="165">
        <f>BK356</f>
        <v>0</v>
      </c>
      <c r="K356" s="12"/>
      <c r="L356" s="153"/>
      <c r="M356" s="158"/>
      <c r="N356" s="159"/>
      <c r="O356" s="159"/>
      <c r="P356" s="160">
        <f>SUM(P357:P375)</f>
        <v>0</v>
      </c>
      <c r="Q356" s="159"/>
      <c r="R356" s="160">
        <f>SUM(R357:R375)</f>
        <v>0.14401600000000001</v>
      </c>
      <c r="S356" s="159"/>
      <c r="T356" s="161">
        <f>SUM(T357:T375)</f>
        <v>0.035999999999999997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54" t="s">
        <v>82</v>
      </c>
      <c r="AT356" s="162" t="s">
        <v>71</v>
      </c>
      <c r="AU356" s="162" t="s">
        <v>80</v>
      </c>
      <c r="AY356" s="154" t="s">
        <v>154</v>
      </c>
      <c r="BK356" s="163">
        <f>SUM(BK357:BK375)</f>
        <v>0</v>
      </c>
    </row>
    <row r="357" s="2" customFormat="1" ht="16.5" customHeight="1">
      <c r="A357" s="40"/>
      <c r="B357" s="166"/>
      <c r="C357" s="167" t="s">
        <v>1156</v>
      </c>
      <c r="D357" s="167" t="s">
        <v>157</v>
      </c>
      <c r="E357" s="168" t="s">
        <v>3772</v>
      </c>
      <c r="F357" s="169" t="s">
        <v>3773</v>
      </c>
      <c r="G357" s="170" t="s">
        <v>317</v>
      </c>
      <c r="H357" s="171">
        <v>2</v>
      </c>
      <c r="I357" s="172"/>
      <c r="J357" s="173">
        <f>ROUND(I357*H357,2)</f>
        <v>0</v>
      </c>
      <c r="K357" s="169" t="s">
        <v>3</v>
      </c>
      <c r="L357" s="41"/>
      <c r="M357" s="174" t="s">
        <v>3</v>
      </c>
      <c r="N357" s="175" t="s">
        <v>43</v>
      </c>
      <c r="O357" s="74"/>
      <c r="P357" s="176">
        <f>O357*H357</f>
        <v>0</v>
      </c>
      <c r="Q357" s="176">
        <v>0</v>
      </c>
      <c r="R357" s="176">
        <f>Q357*H357</f>
        <v>0</v>
      </c>
      <c r="S357" s="176">
        <v>0.017999999999999999</v>
      </c>
      <c r="T357" s="177">
        <f>S357*H357</f>
        <v>0.035999999999999997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178" t="s">
        <v>162</v>
      </c>
      <c r="AT357" s="178" t="s">
        <v>157</v>
      </c>
      <c r="AU357" s="178" t="s">
        <v>82</v>
      </c>
      <c r="AY357" s="21" t="s">
        <v>154</v>
      </c>
      <c r="BE357" s="179">
        <f>IF(N357="základní",J357,0)</f>
        <v>0</v>
      </c>
      <c r="BF357" s="179">
        <f>IF(N357="snížená",J357,0)</f>
        <v>0</v>
      </c>
      <c r="BG357" s="179">
        <f>IF(N357="zákl. přenesená",J357,0)</f>
        <v>0</v>
      </c>
      <c r="BH357" s="179">
        <f>IF(N357="sníž. přenesená",J357,0)</f>
        <v>0</v>
      </c>
      <c r="BI357" s="179">
        <f>IF(N357="nulová",J357,0)</f>
        <v>0</v>
      </c>
      <c r="BJ357" s="21" t="s">
        <v>80</v>
      </c>
      <c r="BK357" s="179">
        <f>ROUND(I357*H357,2)</f>
        <v>0</v>
      </c>
      <c r="BL357" s="21" t="s">
        <v>162</v>
      </c>
      <c r="BM357" s="178" t="s">
        <v>3774</v>
      </c>
    </row>
    <row r="358" s="13" customFormat="1">
      <c r="A358" s="13"/>
      <c r="B358" s="185"/>
      <c r="C358" s="13"/>
      <c r="D358" s="186" t="s">
        <v>166</v>
      </c>
      <c r="E358" s="187" t="s">
        <v>3</v>
      </c>
      <c r="F358" s="188" t="s">
        <v>3775</v>
      </c>
      <c r="G358" s="13"/>
      <c r="H358" s="187" t="s">
        <v>3</v>
      </c>
      <c r="I358" s="189"/>
      <c r="J358" s="13"/>
      <c r="K358" s="13"/>
      <c r="L358" s="185"/>
      <c r="M358" s="190"/>
      <c r="N358" s="191"/>
      <c r="O358" s="191"/>
      <c r="P358" s="191"/>
      <c r="Q358" s="191"/>
      <c r="R358" s="191"/>
      <c r="S358" s="191"/>
      <c r="T358" s="19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166</v>
      </c>
      <c r="AU358" s="187" t="s">
        <v>82</v>
      </c>
      <c r="AV358" s="13" t="s">
        <v>80</v>
      </c>
      <c r="AW358" s="13" t="s">
        <v>34</v>
      </c>
      <c r="AX358" s="13" t="s">
        <v>72</v>
      </c>
      <c r="AY358" s="187" t="s">
        <v>154</v>
      </c>
    </row>
    <row r="359" s="14" customFormat="1">
      <c r="A359" s="14"/>
      <c r="B359" s="193"/>
      <c r="C359" s="14"/>
      <c r="D359" s="186" t="s">
        <v>166</v>
      </c>
      <c r="E359" s="194" t="s">
        <v>3</v>
      </c>
      <c r="F359" s="195" t="s">
        <v>82</v>
      </c>
      <c r="G359" s="14"/>
      <c r="H359" s="196">
        <v>2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166</v>
      </c>
      <c r="AU359" s="194" t="s">
        <v>82</v>
      </c>
      <c r="AV359" s="14" t="s">
        <v>82</v>
      </c>
      <c r="AW359" s="14" t="s">
        <v>34</v>
      </c>
      <c r="AX359" s="14" t="s">
        <v>80</v>
      </c>
      <c r="AY359" s="194" t="s">
        <v>154</v>
      </c>
    </row>
    <row r="360" s="2" customFormat="1" ht="33" customHeight="1">
      <c r="A360" s="40"/>
      <c r="B360" s="166"/>
      <c r="C360" s="167" t="s">
        <v>1161</v>
      </c>
      <c r="D360" s="167" t="s">
        <v>157</v>
      </c>
      <c r="E360" s="168" t="s">
        <v>1760</v>
      </c>
      <c r="F360" s="169" t="s">
        <v>1761</v>
      </c>
      <c r="G360" s="170" t="s">
        <v>160</v>
      </c>
      <c r="H360" s="171">
        <v>4.7999999999999998</v>
      </c>
      <c r="I360" s="172"/>
      <c r="J360" s="173">
        <f>ROUND(I360*H360,2)</f>
        <v>0</v>
      </c>
      <c r="K360" s="169" t="s">
        <v>161</v>
      </c>
      <c r="L360" s="41"/>
      <c r="M360" s="174" t="s">
        <v>3</v>
      </c>
      <c r="N360" s="175" t="s">
        <v>43</v>
      </c>
      <c r="O360" s="74"/>
      <c r="P360" s="176">
        <f>O360*H360</f>
        <v>0</v>
      </c>
      <c r="Q360" s="176">
        <v>0.00067000000000000002</v>
      </c>
      <c r="R360" s="176">
        <f>Q360*H360</f>
        <v>0.0032160000000000001</v>
      </c>
      <c r="S360" s="176">
        <v>0</v>
      </c>
      <c r="T360" s="17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178" t="s">
        <v>322</v>
      </c>
      <c r="AT360" s="178" t="s">
        <v>157</v>
      </c>
      <c r="AU360" s="178" t="s">
        <v>82</v>
      </c>
      <c r="AY360" s="21" t="s">
        <v>154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21" t="s">
        <v>80</v>
      </c>
      <c r="BK360" s="179">
        <f>ROUND(I360*H360,2)</f>
        <v>0</v>
      </c>
      <c r="BL360" s="21" t="s">
        <v>322</v>
      </c>
      <c r="BM360" s="178" t="s">
        <v>3776</v>
      </c>
    </row>
    <row r="361" s="2" customFormat="1">
      <c r="A361" s="40"/>
      <c r="B361" s="41"/>
      <c r="C361" s="40"/>
      <c r="D361" s="180" t="s">
        <v>164</v>
      </c>
      <c r="E361" s="40"/>
      <c r="F361" s="181" t="s">
        <v>1763</v>
      </c>
      <c r="G361" s="40"/>
      <c r="H361" s="40"/>
      <c r="I361" s="182"/>
      <c r="J361" s="40"/>
      <c r="K361" s="40"/>
      <c r="L361" s="41"/>
      <c r="M361" s="183"/>
      <c r="N361" s="184"/>
      <c r="O361" s="74"/>
      <c r="P361" s="74"/>
      <c r="Q361" s="74"/>
      <c r="R361" s="74"/>
      <c r="S361" s="74"/>
      <c r="T361" s="75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21" t="s">
        <v>164</v>
      </c>
      <c r="AU361" s="21" t="s">
        <v>82</v>
      </c>
    </row>
    <row r="362" s="13" customFormat="1">
      <c r="A362" s="13"/>
      <c r="B362" s="185"/>
      <c r="C362" s="13"/>
      <c r="D362" s="186" t="s">
        <v>166</v>
      </c>
      <c r="E362" s="187" t="s">
        <v>3</v>
      </c>
      <c r="F362" s="188" t="s">
        <v>3777</v>
      </c>
      <c r="G362" s="13"/>
      <c r="H362" s="187" t="s">
        <v>3</v>
      </c>
      <c r="I362" s="189"/>
      <c r="J362" s="13"/>
      <c r="K362" s="13"/>
      <c r="L362" s="185"/>
      <c r="M362" s="190"/>
      <c r="N362" s="191"/>
      <c r="O362" s="191"/>
      <c r="P362" s="191"/>
      <c r="Q362" s="191"/>
      <c r="R362" s="191"/>
      <c r="S362" s="191"/>
      <c r="T362" s="19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166</v>
      </c>
      <c r="AU362" s="187" t="s">
        <v>82</v>
      </c>
      <c r="AV362" s="13" t="s">
        <v>80</v>
      </c>
      <c r="AW362" s="13" t="s">
        <v>34</v>
      </c>
      <c r="AX362" s="13" t="s">
        <v>72</v>
      </c>
      <c r="AY362" s="187" t="s">
        <v>154</v>
      </c>
    </row>
    <row r="363" s="14" customFormat="1">
      <c r="A363" s="14"/>
      <c r="B363" s="193"/>
      <c r="C363" s="14"/>
      <c r="D363" s="186" t="s">
        <v>166</v>
      </c>
      <c r="E363" s="194" t="s">
        <v>3</v>
      </c>
      <c r="F363" s="195" t="s">
        <v>3778</v>
      </c>
      <c r="G363" s="14"/>
      <c r="H363" s="196">
        <v>4.7999999999999998</v>
      </c>
      <c r="I363" s="197"/>
      <c r="J363" s="14"/>
      <c r="K363" s="14"/>
      <c r="L363" s="193"/>
      <c r="M363" s="198"/>
      <c r="N363" s="199"/>
      <c r="O363" s="199"/>
      <c r="P363" s="199"/>
      <c r="Q363" s="199"/>
      <c r="R363" s="199"/>
      <c r="S363" s="199"/>
      <c r="T363" s="20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4" t="s">
        <v>166</v>
      </c>
      <c r="AU363" s="194" t="s">
        <v>82</v>
      </c>
      <c r="AV363" s="14" t="s">
        <v>82</v>
      </c>
      <c r="AW363" s="14" t="s">
        <v>34</v>
      </c>
      <c r="AX363" s="14" t="s">
        <v>72</v>
      </c>
      <c r="AY363" s="194" t="s">
        <v>154</v>
      </c>
    </row>
    <row r="364" s="15" customFormat="1">
      <c r="A364" s="15"/>
      <c r="B364" s="201"/>
      <c r="C364" s="15"/>
      <c r="D364" s="186" t="s">
        <v>166</v>
      </c>
      <c r="E364" s="202" t="s">
        <v>3</v>
      </c>
      <c r="F364" s="203" t="s">
        <v>171</v>
      </c>
      <c r="G364" s="15"/>
      <c r="H364" s="204">
        <v>4.7999999999999998</v>
      </c>
      <c r="I364" s="205"/>
      <c r="J364" s="15"/>
      <c r="K364" s="15"/>
      <c r="L364" s="201"/>
      <c r="M364" s="206"/>
      <c r="N364" s="207"/>
      <c r="O364" s="207"/>
      <c r="P364" s="207"/>
      <c r="Q364" s="207"/>
      <c r="R364" s="207"/>
      <c r="S364" s="207"/>
      <c r="T364" s="20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02" t="s">
        <v>166</v>
      </c>
      <c r="AU364" s="202" t="s">
        <v>82</v>
      </c>
      <c r="AV364" s="15" t="s">
        <v>162</v>
      </c>
      <c r="AW364" s="15" t="s">
        <v>34</v>
      </c>
      <c r="AX364" s="15" t="s">
        <v>80</v>
      </c>
      <c r="AY364" s="202" t="s">
        <v>154</v>
      </c>
    </row>
    <row r="365" s="2" customFormat="1" ht="24.15" customHeight="1">
      <c r="A365" s="40"/>
      <c r="B365" s="166"/>
      <c r="C365" s="222" t="s">
        <v>1167</v>
      </c>
      <c r="D365" s="222" t="s">
        <v>817</v>
      </c>
      <c r="E365" s="223" t="s">
        <v>1767</v>
      </c>
      <c r="F365" s="224" t="s">
        <v>1768</v>
      </c>
      <c r="G365" s="225" t="s">
        <v>160</v>
      </c>
      <c r="H365" s="226">
        <v>5.2800000000000002</v>
      </c>
      <c r="I365" s="227"/>
      <c r="J365" s="228">
        <f>ROUND(I365*H365,2)</f>
        <v>0</v>
      </c>
      <c r="K365" s="224" t="s">
        <v>161</v>
      </c>
      <c r="L365" s="229"/>
      <c r="M365" s="230" t="s">
        <v>3</v>
      </c>
      <c r="N365" s="231" t="s">
        <v>43</v>
      </c>
      <c r="O365" s="74"/>
      <c r="P365" s="176">
        <f>O365*H365</f>
        <v>0</v>
      </c>
      <c r="Q365" s="176">
        <v>0.025000000000000001</v>
      </c>
      <c r="R365" s="176">
        <f>Q365*H365</f>
        <v>0.13200000000000001</v>
      </c>
      <c r="S365" s="176">
        <v>0</v>
      </c>
      <c r="T365" s="17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178" t="s">
        <v>495</v>
      </c>
      <c r="AT365" s="178" t="s">
        <v>817</v>
      </c>
      <c r="AU365" s="178" t="s">
        <v>82</v>
      </c>
      <c r="AY365" s="21" t="s">
        <v>154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21" t="s">
        <v>80</v>
      </c>
      <c r="BK365" s="179">
        <f>ROUND(I365*H365,2)</f>
        <v>0</v>
      </c>
      <c r="BL365" s="21" t="s">
        <v>322</v>
      </c>
      <c r="BM365" s="178" t="s">
        <v>3779</v>
      </c>
    </row>
    <row r="366" s="13" customFormat="1">
      <c r="A366" s="13"/>
      <c r="B366" s="185"/>
      <c r="C366" s="13"/>
      <c r="D366" s="186" t="s">
        <v>166</v>
      </c>
      <c r="E366" s="187" t="s">
        <v>3</v>
      </c>
      <c r="F366" s="188" t="s">
        <v>3777</v>
      </c>
      <c r="G366" s="13"/>
      <c r="H366" s="187" t="s">
        <v>3</v>
      </c>
      <c r="I366" s="189"/>
      <c r="J366" s="13"/>
      <c r="K366" s="13"/>
      <c r="L366" s="185"/>
      <c r="M366" s="190"/>
      <c r="N366" s="191"/>
      <c r="O366" s="191"/>
      <c r="P366" s="191"/>
      <c r="Q366" s="191"/>
      <c r="R366" s="191"/>
      <c r="S366" s="191"/>
      <c r="T366" s="19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7" t="s">
        <v>166</v>
      </c>
      <c r="AU366" s="187" t="s">
        <v>82</v>
      </c>
      <c r="AV366" s="13" t="s">
        <v>80</v>
      </c>
      <c r="AW366" s="13" t="s">
        <v>34</v>
      </c>
      <c r="AX366" s="13" t="s">
        <v>72</v>
      </c>
      <c r="AY366" s="187" t="s">
        <v>154</v>
      </c>
    </row>
    <row r="367" s="14" customFormat="1">
      <c r="A367" s="14"/>
      <c r="B367" s="193"/>
      <c r="C367" s="14"/>
      <c r="D367" s="186" t="s">
        <v>166</v>
      </c>
      <c r="E367" s="194" t="s">
        <v>3</v>
      </c>
      <c r="F367" s="195" t="s">
        <v>3780</v>
      </c>
      <c r="G367" s="14"/>
      <c r="H367" s="196">
        <v>5.2800000000000002</v>
      </c>
      <c r="I367" s="197"/>
      <c r="J367" s="14"/>
      <c r="K367" s="14"/>
      <c r="L367" s="193"/>
      <c r="M367" s="198"/>
      <c r="N367" s="199"/>
      <c r="O367" s="199"/>
      <c r="P367" s="199"/>
      <c r="Q367" s="199"/>
      <c r="R367" s="199"/>
      <c r="S367" s="199"/>
      <c r="T367" s="20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4" t="s">
        <v>166</v>
      </c>
      <c r="AU367" s="194" t="s">
        <v>82</v>
      </c>
      <c r="AV367" s="14" t="s">
        <v>82</v>
      </c>
      <c r="AW367" s="14" t="s">
        <v>34</v>
      </c>
      <c r="AX367" s="14" t="s">
        <v>72</v>
      </c>
      <c r="AY367" s="194" t="s">
        <v>154</v>
      </c>
    </row>
    <row r="368" s="15" customFormat="1">
      <c r="A368" s="15"/>
      <c r="B368" s="201"/>
      <c r="C368" s="15"/>
      <c r="D368" s="186" t="s">
        <v>166</v>
      </c>
      <c r="E368" s="202" t="s">
        <v>3</v>
      </c>
      <c r="F368" s="203" t="s">
        <v>171</v>
      </c>
      <c r="G368" s="15"/>
      <c r="H368" s="204">
        <v>5.2800000000000002</v>
      </c>
      <c r="I368" s="205"/>
      <c r="J368" s="15"/>
      <c r="K368" s="15"/>
      <c r="L368" s="201"/>
      <c r="M368" s="206"/>
      <c r="N368" s="207"/>
      <c r="O368" s="207"/>
      <c r="P368" s="207"/>
      <c r="Q368" s="207"/>
      <c r="R368" s="207"/>
      <c r="S368" s="207"/>
      <c r="T368" s="20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02" t="s">
        <v>166</v>
      </c>
      <c r="AU368" s="202" t="s">
        <v>82</v>
      </c>
      <c r="AV368" s="15" t="s">
        <v>162</v>
      </c>
      <c r="AW368" s="15" t="s">
        <v>34</v>
      </c>
      <c r="AX368" s="15" t="s">
        <v>80</v>
      </c>
      <c r="AY368" s="202" t="s">
        <v>154</v>
      </c>
    </row>
    <row r="369" s="2" customFormat="1" ht="16.5" customHeight="1">
      <c r="A369" s="40"/>
      <c r="B369" s="166"/>
      <c r="C369" s="167" t="s">
        <v>1244</v>
      </c>
      <c r="D369" s="167" t="s">
        <v>157</v>
      </c>
      <c r="E369" s="168" t="s">
        <v>3781</v>
      </c>
      <c r="F369" s="169" t="s">
        <v>3782</v>
      </c>
      <c r="G369" s="170" t="s">
        <v>317</v>
      </c>
      <c r="H369" s="171">
        <v>2</v>
      </c>
      <c r="I369" s="172"/>
      <c r="J369" s="173">
        <f>ROUND(I369*H369,2)</f>
        <v>0</v>
      </c>
      <c r="K369" s="169" t="s">
        <v>3</v>
      </c>
      <c r="L369" s="41"/>
      <c r="M369" s="174" t="s">
        <v>3</v>
      </c>
      <c r="N369" s="175" t="s">
        <v>43</v>
      </c>
      <c r="O369" s="74"/>
      <c r="P369" s="176">
        <f>O369*H369</f>
        <v>0</v>
      </c>
      <c r="Q369" s="176">
        <v>0</v>
      </c>
      <c r="R369" s="176">
        <f>Q369*H369</f>
        <v>0</v>
      </c>
      <c r="S369" s="176">
        <v>0</v>
      </c>
      <c r="T369" s="177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178" t="s">
        <v>322</v>
      </c>
      <c r="AT369" s="178" t="s">
        <v>157</v>
      </c>
      <c r="AU369" s="178" t="s">
        <v>82</v>
      </c>
      <c r="AY369" s="21" t="s">
        <v>154</v>
      </c>
      <c r="BE369" s="179">
        <f>IF(N369="základní",J369,0)</f>
        <v>0</v>
      </c>
      <c r="BF369" s="179">
        <f>IF(N369="snížená",J369,0)</f>
        <v>0</v>
      </c>
      <c r="BG369" s="179">
        <f>IF(N369="zákl. přenesená",J369,0)</f>
        <v>0</v>
      </c>
      <c r="BH369" s="179">
        <f>IF(N369="sníž. přenesená",J369,0)</f>
        <v>0</v>
      </c>
      <c r="BI369" s="179">
        <f>IF(N369="nulová",J369,0)</f>
        <v>0</v>
      </c>
      <c r="BJ369" s="21" t="s">
        <v>80</v>
      </c>
      <c r="BK369" s="179">
        <f>ROUND(I369*H369,2)</f>
        <v>0</v>
      </c>
      <c r="BL369" s="21" t="s">
        <v>322</v>
      </c>
      <c r="BM369" s="178" t="s">
        <v>3783</v>
      </c>
    </row>
    <row r="370" s="2" customFormat="1" ht="24.15" customHeight="1">
      <c r="A370" s="40"/>
      <c r="B370" s="166"/>
      <c r="C370" s="222" t="s">
        <v>1251</v>
      </c>
      <c r="D370" s="222" t="s">
        <v>817</v>
      </c>
      <c r="E370" s="223" t="s">
        <v>3784</v>
      </c>
      <c r="F370" s="224" t="s">
        <v>3785</v>
      </c>
      <c r="G370" s="225" t="s">
        <v>317</v>
      </c>
      <c r="H370" s="226">
        <v>1</v>
      </c>
      <c r="I370" s="227"/>
      <c r="J370" s="228">
        <f>ROUND(I370*H370,2)</f>
        <v>0</v>
      </c>
      <c r="K370" s="224" t="s">
        <v>161</v>
      </c>
      <c r="L370" s="229"/>
      <c r="M370" s="230" t="s">
        <v>3</v>
      </c>
      <c r="N370" s="231" t="s">
        <v>43</v>
      </c>
      <c r="O370" s="74"/>
      <c r="P370" s="176">
        <f>O370*H370</f>
        <v>0</v>
      </c>
      <c r="Q370" s="176">
        <v>0.0028</v>
      </c>
      <c r="R370" s="176">
        <f>Q370*H370</f>
        <v>0.0028</v>
      </c>
      <c r="S370" s="176">
        <v>0</v>
      </c>
      <c r="T370" s="17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178" t="s">
        <v>495</v>
      </c>
      <c r="AT370" s="178" t="s">
        <v>817</v>
      </c>
      <c r="AU370" s="178" t="s">
        <v>82</v>
      </c>
      <c r="AY370" s="21" t="s">
        <v>154</v>
      </c>
      <c r="BE370" s="179">
        <f>IF(N370="základní",J370,0)</f>
        <v>0</v>
      </c>
      <c r="BF370" s="179">
        <f>IF(N370="snížená",J370,0)</f>
        <v>0</v>
      </c>
      <c r="BG370" s="179">
        <f>IF(N370="zákl. přenesená",J370,0)</f>
        <v>0</v>
      </c>
      <c r="BH370" s="179">
        <f>IF(N370="sníž. přenesená",J370,0)</f>
        <v>0</v>
      </c>
      <c r="BI370" s="179">
        <f>IF(N370="nulová",J370,0)</f>
        <v>0</v>
      </c>
      <c r="BJ370" s="21" t="s">
        <v>80</v>
      </c>
      <c r="BK370" s="179">
        <f>ROUND(I370*H370,2)</f>
        <v>0</v>
      </c>
      <c r="BL370" s="21" t="s">
        <v>322</v>
      </c>
      <c r="BM370" s="178" t="s">
        <v>3786</v>
      </c>
    </row>
    <row r="371" s="14" customFormat="1">
      <c r="A371" s="14"/>
      <c r="B371" s="193"/>
      <c r="C371" s="14"/>
      <c r="D371" s="186" t="s">
        <v>166</v>
      </c>
      <c r="E371" s="194" t="s">
        <v>3</v>
      </c>
      <c r="F371" s="195" t="s">
        <v>3787</v>
      </c>
      <c r="G371" s="14"/>
      <c r="H371" s="196">
        <v>1</v>
      </c>
      <c r="I371" s="197"/>
      <c r="J371" s="14"/>
      <c r="K371" s="14"/>
      <c r="L371" s="193"/>
      <c r="M371" s="198"/>
      <c r="N371" s="199"/>
      <c r="O371" s="199"/>
      <c r="P371" s="199"/>
      <c r="Q371" s="199"/>
      <c r="R371" s="199"/>
      <c r="S371" s="199"/>
      <c r="T371" s="20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4" t="s">
        <v>166</v>
      </c>
      <c r="AU371" s="194" t="s">
        <v>82</v>
      </c>
      <c r="AV371" s="14" t="s">
        <v>82</v>
      </c>
      <c r="AW371" s="14" t="s">
        <v>34</v>
      </c>
      <c r="AX371" s="14" t="s">
        <v>80</v>
      </c>
      <c r="AY371" s="194" t="s">
        <v>154</v>
      </c>
    </row>
    <row r="372" s="2" customFormat="1" ht="24.15" customHeight="1">
      <c r="A372" s="40"/>
      <c r="B372" s="166"/>
      <c r="C372" s="222" t="s">
        <v>1269</v>
      </c>
      <c r="D372" s="222" t="s">
        <v>817</v>
      </c>
      <c r="E372" s="223" t="s">
        <v>3788</v>
      </c>
      <c r="F372" s="224" t="s">
        <v>3789</v>
      </c>
      <c r="G372" s="225" t="s">
        <v>317</v>
      </c>
      <c r="H372" s="226">
        <v>1</v>
      </c>
      <c r="I372" s="227"/>
      <c r="J372" s="228">
        <f>ROUND(I372*H372,2)</f>
        <v>0</v>
      </c>
      <c r="K372" s="224" t="s">
        <v>161</v>
      </c>
      <c r="L372" s="229"/>
      <c r="M372" s="230" t="s">
        <v>3</v>
      </c>
      <c r="N372" s="231" t="s">
        <v>43</v>
      </c>
      <c r="O372" s="74"/>
      <c r="P372" s="176">
        <f>O372*H372</f>
        <v>0</v>
      </c>
      <c r="Q372" s="176">
        <v>0.0060000000000000001</v>
      </c>
      <c r="R372" s="176">
        <f>Q372*H372</f>
        <v>0.0060000000000000001</v>
      </c>
      <c r="S372" s="176">
        <v>0</v>
      </c>
      <c r="T372" s="17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178" t="s">
        <v>495</v>
      </c>
      <c r="AT372" s="178" t="s">
        <v>817</v>
      </c>
      <c r="AU372" s="178" t="s">
        <v>82</v>
      </c>
      <c r="AY372" s="21" t="s">
        <v>154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21" t="s">
        <v>80</v>
      </c>
      <c r="BK372" s="179">
        <f>ROUND(I372*H372,2)</f>
        <v>0</v>
      </c>
      <c r="BL372" s="21" t="s">
        <v>322</v>
      </c>
      <c r="BM372" s="178" t="s">
        <v>3790</v>
      </c>
    </row>
    <row r="373" s="14" customFormat="1">
      <c r="A373" s="14"/>
      <c r="B373" s="193"/>
      <c r="C373" s="14"/>
      <c r="D373" s="186" t="s">
        <v>166</v>
      </c>
      <c r="E373" s="194" t="s">
        <v>3</v>
      </c>
      <c r="F373" s="195" t="s">
        <v>80</v>
      </c>
      <c r="G373" s="14"/>
      <c r="H373" s="196">
        <v>1</v>
      </c>
      <c r="I373" s="197"/>
      <c r="J373" s="14"/>
      <c r="K373" s="14"/>
      <c r="L373" s="193"/>
      <c r="M373" s="198"/>
      <c r="N373" s="199"/>
      <c r="O373" s="199"/>
      <c r="P373" s="199"/>
      <c r="Q373" s="199"/>
      <c r="R373" s="199"/>
      <c r="S373" s="199"/>
      <c r="T373" s="20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4" t="s">
        <v>166</v>
      </c>
      <c r="AU373" s="194" t="s">
        <v>82</v>
      </c>
      <c r="AV373" s="14" t="s">
        <v>82</v>
      </c>
      <c r="AW373" s="14" t="s">
        <v>34</v>
      </c>
      <c r="AX373" s="14" t="s">
        <v>80</v>
      </c>
      <c r="AY373" s="194" t="s">
        <v>154</v>
      </c>
    </row>
    <row r="374" s="2" customFormat="1" ht="49.05" customHeight="1">
      <c r="A374" s="40"/>
      <c r="B374" s="166"/>
      <c r="C374" s="167" t="s">
        <v>1286</v>
      </c>
      <c r="D374" s="167" t="s">
        <v>157</v>
      </c>
      <c r="E374" s="168" t="s">
        <v>1822</v>
      </c>
      <c r="F374" s="169" t="s">
        <v>1823</v>
      </c>
      <c r="G374" s="170" t="s">
        <v>435</v>
      </c>
      <c r="H374" s="171">
        <v>0.14399999999999999</v>
      </c>
      <c r="I374" s="172"/>
      <c r="J374" s="173">
        <f>ROUND(I374*H374,2)</f>
        <v>0</v>
      </c>
      <c r="K374" s="169" t="s">
        <v>161</v>
      </c>
      <c r="L374" s="41"/>
      <c r="M374" s="174" t="s">
        <v>3</v>
      </c>
      <c r="N374" s="175" t="s">
        <v>43</v>
      </c>
      <c r="O374" s="74"/>
      <c r="P374" s="176">
        <f>O374*H374</f>
        <v>0</v>
      </c>
      <c r="Q374" s="176">
        <v>0</v>
      </c>
      <c r="R374" s="176">
        <f>Q374*H374</f>
        <v>0</v>
      </c>
      <c r="S374" s="176">
        <v>0</v>
      </c>
      <c r="T374" s="17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178" t="s">
        <v>322</v>
      </c>
      <c r="AT374" s="178" t="s">
        <v>157</v>
      </c>
      <c r="AU374" s="178" t="s">
        <v>82</v>
      </c>
      <c r="AY374" s="21" t="s">
        <v>154</v>
      </c>
      <c r="BE374" s="179">
        <f>IF(N374="základní",J374,0)</f>
        <v>0</v>
      </c>
      <c r="BF374" s="179">
        <f>IF(N374="snížená",J374,0)</f>
        <v>0</v>
      </c>
      <c r="BG374" s="179">
        <f>IF(N374="zákl. přenesená",J374,0)</f>
        <v>0</v>
      </c>
      <c r="BH374" s="179">
        <f>IF(N374="sníž. přenesená",J374,0)</f>
        <v>0</v>
      </c>
      <c r="BI374" s="179">
        <f>IF(N374="nulová",J374,0)</f>
        <v>0</v>
      </c>
      <c r="BJ374" s="21" t="s">
        <v>80</v>
      </c>
      <c r="BK374" s="179">
        <f>ROUND(I374*H374,2)</f>
        <v>0</v>
      </c>
      <c r="BL374" s="21" t="s">
        <v>322</v>
      </c>
      <c r="BM374" s="178" t="s">
        <v>3791</v>
      </c>
    </row>
    <row r="375" s="2" customFormat="1">
      <c r="A375" s="40"/>
      <c r="B375" s="41"/>
      <c r="C375" s="40"/>
      <c r="D375" s="180" t="s">
        <v>164</v>
      </c>
      <c r="E375" s="40"/>
      <c r="F375" s="181" t="s">
        <v>1825</v>
      </c>
      <c r="G375" s="40"/>
      <c r="H375" s="40"/>
      <c r="I375" s="182"/>
      <c r="J375" s="40"/>
      <c r="K375" s="40"/>
      <c r="L375" s="41"/>
      <c r="M375" s="217"/>
      <c r="N375" s="218"/>
      <c r="O375" s="219"/>
      <c r="P375" s="219"/>
      <c r="Q375" s="219"/>
      <c r="R375" s="219"/>
      <c r="S375" s="219"/>
      <c r="T375" s="22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21" t="s">
        <v>164</v>
      </c>
      <c r="AU375" s="21" t="s">
        <v>82</v>
      </c>
    </row>
    <row r="376" s="2" customFormat="1" ht="6.96" customHeight="1">
      <c r="A376" s="40"/>
      <c r="B376" s="57"/>
      <c r="C376" s="58"/>
      <c r="D376" s="58"/>
      <c r="E376" s="58"/>
      <c r="F376" s="58"/>
      <c r="G376" s="58"/>
      <c r="H376" s="58"/>
      <c r="I376" s="58"/>
      <c r="J376" s="58"/>
      <c r="K376" s="58"/>
      <c r="L376" s="41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autoFilter ref="C89:K37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21142001"/>
    <hyperlink ref="F98" r:id="rId2" display="https://podminky.urs.cz/item/CS_URS_2024_02/621211011"/>
    <hyperlink ref="F105" r:id="rId3" display="https://podminky.urs.cz/item/CS_URS_2024_02/622531012"/>
    <hyperlink ref="F115" r:id="rId4" display="https://podminky.urs.cz/item/CS_URS_2024_02/997013214"/>
    <hyperlink ref="F117" r:id="rId5" display="https://podminky.urs.cz/item/CS_URS_2024_02/997013501"/>
    <hyperlink ref="F119" r:id="rId6" display="https://podminky.urs.cz/item/CS_URS_2024_02/997013509"/>
    <hyperlink ref="F122" r:id="rId7" display="https://podminky.urs.cz/item/CS_URS_2024_02/997013871"/>
    <hyperlink ref="F125" r:id="rId8" display="https://podminky.urs.cz/item/CS_URS_2024_02/998011002"/>
    <hyperlink ref="F129" r:id="rId9" display="https://podminky.urs.cz/item/CS_URS_2024_02/762345811"/>
    <hyperlink ref="F134" r:id="rId10" display="https://podminky.urs.cz/item/CS_URS_2024_02/764212612"/>
    <hyperlink ref="F138" r:id="rId11" display="https://podminky.urs.cz/item/CS_URS_2024_02/764212634"/>
    <hyperlink ref="F140" r:id="rId12" display="https://podminky.urs.cz/item/CS_URS_2024_02/764212684"/>
    <hyperlink ref="F142" r:id="rId13" display="https://podminky.urs.cz/item/CS_URS_2024_02/764212612"/>
    <hyperlink ref="F146" r:id="rId14" display="https://podminky.urs.cz/item/CS_URS_2024_02/764216646"/>
    <hyperlink ref="F155" r:id="rId15" display="https://podminky.urs.cz/item/CS_URS_2024_02/764218624"/>
    <hyperlink ref="F166" r:id="rId16" display="https://podminky.urs.cz/item/CS_URS_2024_02/764218627"/>
    <hyperlink ref="F179" r:id="rId17" display="https://podminky.urs.cz/item/CS_URS_2024_02/764511602"/>
    <hyperlink ref="F186" r:id="rId18" display="https://podminky.urs.cz/item/CS_URS_2024_02/764511602.1"/>
    <hyperlink ref="F188" r:id="rId19" display="https://podminky.urs.cz/item/CS_URS_2024_02/764511642"/>
    <hyperlink ref="F191" r:id="rId20" display="https://podminky.urs.cz/item/CS_URS_2024_02/764518622"/>
    <hyperlink ref="F195" r:id="rId21" display="https://podminky.urs.cz/item/CS_URS_2024_02/764518622"/>
    <hyperlink ref="F197" r:id="rId22" display="https://podminky.urs.cz/item/CS_URS_2024_02/764212634"/>
    <hyperlink ref="F201" r:id="rId23" display="https://podminky.urs.cz/item/CS_URS_2024_02/764212635"/>
    <hyperlink ref="F205" r:id="rId24" display="https://podminky.urs.cz/item/CS_URS_2024_02/764212684.1"/>
    <hyperlink ref="F209" r:id="rId25" display="https://podminky.urs.cz/item/CS_URS_2024_02/764215607"/>
    <hyperlink ref="F213" r:id="rId26" display="https://podminky.urs.cz/item/CS_URS_2024_02/764215608"/>
    <hyperlink ref="F217" r:id="rId27" display="https://podminky.urs.cz/item/CS_URS_2024_02/764216644"/>
    <hyperlink ref="F221" r:id="rId28" display="https://podminky.urs.cz/item/CS_URS_2024_02/764216645"/>
    <hyperlink ref="F225" r:id="rId29" display="https://podminky.urs.cz/item/CS_URS_2024_02/764216646"/>
    <hyperlink ref="F231" r:id="rId30" display="https://podminky.urs.cz/item/CS_URS_2024_02/764218605"/>
    <hyperlink ref="F235" r:id="rId31" display="https://podminky.urs.cz/item/CS_URS_2024_02/764218624"/>
    <hyperlink ref="F239" r:id="rId32" display="https://podminky.urs.cz/item/CS_URS_2024_02/764311605"/>
    <hyperlink ref="F243" r:id="rId33" display="https://podminky.urs.cz/item/CS_URS_2024_02/764311605"/>
    <hyperlink ref="F247" r:id="rId34" display="https://podminky.urs.cz/item/CS_URS_2024_02/764511602"/>
    <hyperlink ref="F251" r:id="rId35" display="https://podminky.urs.cz/item/CS_URS_2024_02/764511602.2"/>
    <hyperlink ref="F255" r:id="rId36" display="https://podminky.urs.cz/item/CS_URS_2024_02/764511642"/>
    <hyperlink ref="F259" r:id="rId37" display="https://podminky.urs.cz/item/CS_URS_2024_02/764518622"/>
    <hyperlink ref="F263" r:id="rId38" display="https://podminky.urs.cz/item/CS_URS_2025_02/764518622.1"/>
    <hyperlink ref="F269" r:id="rId39" display="https://podminky.urs.cz/item/CS_URS_2024_02/765111821"/>
    <hyperlink ref="F274" r:id="rId40" display="https://podminky.urs.cz/item/CS_URS_2024_02/766622216"/>
    <hyperlink ref="F284" r:id="rId41" display="https://podminky.urs.cz/item/CS_URS_2024_02/766660729.1"/>
    <hyperlink ref="F291" r:id="rId42" display="https://podminky.urs.cz/item/CS_URS_2024_02/766682211"/>
    <hyperlink ref="F304" r:id="rId43" display="https://podminky.urs.cz/item/CS_URS_2024_02/766682211"/>
    <hyperlink ref="F317" r:id="rId44" display="https://podminky.urs.cz/item/CS_URS_2024_02/766694116"/>
    <hyperlink ref="F322" r:id="rId45" display="https://podminky.urs.cz/item/CS_URS_2024_02/766694116"/>
    <hyperlink ref="F332" r:id="rId46" display="https://podminky.urs.cz/item/CS_URS_2024_02/766694126"/>
    <hyperlink ref="F355" r:id="rId47" display="https://podminky.urs.cz/item/CS_URS_2024_02/998766102"/>
    <hyperlink ref="F361" r:id="rId48" display="https://podminky.urs.cz/item/CS_URS_2024_02/767163101"/>
    <hyperlink ref="F375" r:id="rId49" display="https://podminky.urs.cz/item/CS_URS_2024_02/998767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109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110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Stavební úpravy včetně změny užívání objektu Hradní 61, Žebrák 267 53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3792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9. 7. 2025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27</v>
      </c>
      <c r="F15" s="40"/>
      <c r="G15" s="40"/>
      <c r="H15" s="40"/>
      <c r="I15" s="34" t="s">
        <v>28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29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28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31</v>
      </c>
      <c r="E20" s="40"/>
      <c r="F20" s="40"/>
      <c r="G20" s="40"/>
      <c r="H20" s="40"/>
      <c r="I20" s="34" t="s">
        <v>26</v>
      </c>
      <c r="J20" s="29" t="s">
        <v>32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28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26</v>
      </c>
      <c r="J23" s="29" t="s">
        <v>32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33</v>
      </c>
      <c r="F24" s="40"/>
      <c r="G24" s="40"/>
      <c r="H24" s="40"/>
      <c r="I24" s="34" t="s">
        <v>28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36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38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40</v>
      </c>
      <c r="G32" s="40"/>
      <c r="H32" s="40"/>
      <c r="I32" s="45" t="s">
        <v>39</v>
      </c>
      <c r="J32" s="45" t="s">
        <v>41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42</v>
      </c>
      <c r="E33" s="34" t="s">
        <v>43</v>
      </c>
      <c r="F33" s="124">
        <f>ROUND((SUM(BE82:BE95)),  2)</f>
        <v>0</v>
      </c>
      <c r="G33" s="40"/>
      <c r="H33" s="40"/>
      <c r="I33" s="125">
        <v>0.20999999999999999</v>
      </c>
      <c r="J33" s="124">
        <f>ROUND(((SUM(BE82:BE95))*I33),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44</v>
      </c>
      <c r="F34" s="124">
        <f>ROUND((SUM(BF82:BF95)),  2)</f>
        <v>0</v>
      </c>
      <c r="G34" s="40"/>
      <c r="H34" s="40"/>
      <c r="I34" s="125">
        <v>0.12</v>
      </c>
      <c r="J34" s="124">
        <f>ROUND(((SUM(BF82:BF95))*I34),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45</v>
      </c>
      <c r="F35" s="124">
        <f>ROUND((SUM(BG82:BG95)),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46</v>
      </c>
      <c r="F36" s="124">
        <f>ROUND((SUM(BH82:BH95)),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47</v>
      </c>
      <c r="F37" s="124">
        <f>ROUND((SUM(BI82:BI95)),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48</v>
      </c>
      <c r="E39" s="78"/>
      <c r="F39" s="78"/>
      <c r="G39" s="128" t="s">
        <v>49</v>
      </c>
      <c r="H39" s="129" t="s">
        <v>50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Stavební úpravy včetně změny užívání objektu Hradní 61, Žebrák 267 53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10 - Vedlejší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Žebrák</v>
      </c>
      <c r="G52" s="40"/>
      <c r="H52" s="40"/>
      <c r="I52" s="34" t="s">
        <v>23</v>
      </c>
      <c r="J52" s="66" t="str">
        <f>IF(J12="","",J12)</f>
        <v>9. 7. 2025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0"/>
      <c r="E54" s="40"/>
      <c r="F54" s="29" t="str">
        <f>E15</f>
        <v>Město Žebrák; 00234079, Náměstí 1, 267 53 Žebrák</v>
      </c>
      <c r="G54" s="40"/>
      <c r="H54" s="40"/>
      <c r="I54" s="34" t="s">
        <v>31</v>
      </c>
      <c r="J54" s="38" t="str">
        <f>E21</f>
        <v>A.D.S. Rokycany s.r.o.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A.D.S. Rokycany s.r.o.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114</v>
      </c>
      <c r="D57" s="126"/>
      <c r="E57" s="126"/>
      <c r="F57" s="126"/>
      <c r="G57" s="126"/>
      <c r="H57" s="126"/>
      <c r="I57" s="126"/>
      <c r="J57" s="133" t="s">
        <v>115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70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116</v>
      </c>
    </row>
    <row r="60" s="9" customFormat="1" ht="24.96" customHeight="1">
      <c r="A60" s="9"/>
      <c r="B60" s="135"/>
      <c r="C60" s="9"/>
      <c r="D60" s="136" t="s">
        <v>137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2788</v>
      </c>
      <c r="E61" s="141"/>
      <c r="F61" s="141"/>
      <c r="G61" s="141"/>
      <c r="H61" s="141"/>
      <c r="I61" s="141"/>
      <c r="J61" s="142">
        <f>J84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3793</v>
      </c>
      <c r="E62" s="141"/>
      <c r="F62" s="141"/>
      <c r="G62" s="141"/>
      <c r="H62" s="141"/>
      <c r="I62" s="141"/>
      <c r="J62" s="142">
        <f>J93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139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0"/>
      <c r="D72" s="40"/>
      <c r="E72" s="117" t="str">
        <f>E7</f>
        <v>Stavební úpravy včetně změny užívání objektu Hradní 61, Žebrák 267 53</v>
      </c>
      <c r="F72" s="34"/>
      <c r="G72" s="34"/>
      <c r="H72" s="34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10 - Vedlejší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0"/>
      <c r="E76" s="40"/>
      <c r="F76" s="29" t="str">
        <f>F12</f>
        <v>Žebrák</v>
      </c>
      <c r="G76" s="40"/>
      <c r="H76" s="40"/>
      <c r="I76" s="34" t="s">
        <v>23</v>
      </c>
      <c r="J76" s="66" t="str">
        <f>IF(J12="","",J12)</f>
        <v>9. 7. 2025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0"/>
      <c r="E78" s="40"/>
      <c r="F78" s="29" t="str">
        <f>E15</f>
        <v>Město Žebrák; 00234079, Náměstí 1, 267 53 Žebrák</v>
      </c>
      <c r="G78" s="40"/>
      <c r="H78" s="40"/>
      <c r="I78" s="34" t="s">
        <v>31</v>
      </c>
      <c r="J78" s="38" t="str">
        <f>E21</f>
        <v>A.D.S. Rokycany s.r.o.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29</v>
      </c>
      <c r="D79" s="40"/>
      <c r="E79" s="40"/>
      <c r="F79" s="29" t="str">
        <f>IF(E18="","",E18)</f>
        <v>Vyplň údaj</v>
      </c>
      <c r="G79" s="40"/>
      <c r="H79" s="40"/>
      <c r="I79" s="34" t="s">
        <v>35</v>
      </c>
      <c r="J79" s="38" t="str">
        <f>E24</f>
        <v>A.D.S. Rokycany s.r.o.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140</v>
      </c>
      <c r="D81" s="146" t="s">
        <v>57</v>
      </c>
      <c r="E81" s="146" t="s">
        <v>53</v>
      </c>
      <c r="F81" s="146" t="s">
        <v>54</v>
      </c>
      <c r="G81" s="146" t="s">
        <v>141</v>
      </c>
      <c r="H81" s="146" t="s">
        <v>142</v>
      </c>
      <c r="I81" s="146" t="s">
        <v>143</v>
      </c>
      <c r="J81" s="146" t="s">
        <v>115</v>
      </c>
      <c r="K81" s="147" t="s">
        <v>144</v>
      </c>
      <c r="L81" s="148"/>
      <c r="M81" s="82" t="s">
        <v>3</v>
      </c>
      <c r="N81" s="83" t="s">
        <v>42</v>
      </c>
      <c r="O81" s="83" t="s">
        <v>145</v>
      </c>
      <c r="P81" s="83" t="s">
        <v>146</v>
      </c>
      <c r="Q81" s="83" t="s">
        <v>147</v>
      </c>
      <c r="R81" s="83" t="s">
        <v>148</v>
      </c>
      <c r="S81" s="83" t="s">
        <v>149</v>
      </c>
      <c r="T81" s="84" t="s">
        <v>150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151</v>
      </c>
      <c r="D82" s="40"/>
      <c r="E82" s="40"/>
      <c r="F82" s="40"/>
      <c r="G82" s="40"/>
      <c r="H82" s="40"/>
      <c r="I82" s="40"/>
      <c r="J82" s="149">
        <f>BK82</f>
        <v>0</v>
      </c>
      <c r="K82" s="40"/>
      <c r="L82" s="41"/>
      <c r="M82" s="85"/>
      <c r="N82" s="70"/>
      <c r="O82" s="86"/>
      <c r="P82" s="150">
        <f>P83</f>
        <v>0</v>
      </c>
      <c r="Q82" s="86"/>
      <c r="R82" s="150">
        <f>R83</f>
        <v>0</v>
      </c>
      <c r="S82" s="86"/>
      <c r="T82" s="151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1" t="s">
        <v>71</v>
      </c>
      <c r="AU82" s="21" t="s">
        <v>116</v>
      </c>
      <c r="BK82" s="152">
        <f>BK83</f>
        <v>0</v>
      </c>
    </row>
    <row r="83" s="12" customFormat="1" ht="25.92" customHeight="1">
      <c r="A83" s="12"/>
      <c r="B83" s="153"/>
      <c r="C83" s="12"/>
      <c r="D83" s="154" t="s">
        <v>71</v>
      </c>
      <c r="E83" s="155" t="s">
        <v>716</v>
      </c>
      <c r="F83" s="155" t="s">
        <v>717</v>
      </c>
      <c r="G83" s="12"/>
      <c r="H83" s="12"/>
      <c r="I83" s="156"/>
      <c r="J83" s="157">
        <f>BK83</f>
        <v>0</v>
      </c>
      <c r="K83" s="12"/>
      <c r="L83" s="153"/>
      <c r="M83" s="158"/>
      <c r="N83" s="159"/>
      <c r="O83" s="159"/>
      <c r="P83" s="160">
        <f>P84+P93</f>
        <v>0</v>
      </c>
      <c r="Q83" s="159"/>
      <c r="R83" s="160">
        <f>R84+R93</f>
        <v>0</v>
      </c>
      <c r="S83" s="159"/>
      <c r="T83" s="161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4" t="s">
        <v>197</v>
      </c>
      <c r="AT83" s="162" t="s">
        <v>71</v>
      </c>
      <c r="AU83" s="162" t="s">
        <v>72</v>
      </c>
      <c r="AY83" s="154" t="s">
        <v>154</v>
      </c>
      <c r="BK83" s="163">
        <f>BK84+BK93</f>
        <v>0</v>
      </c>
    </row>
    <row r="84" s="12" customFormat="1" ht="22.8" customHeight="1">
      <c r="A84" s="12"/>
      <c r="B84" s="153"/>
      <c r="C84" s="12"/>
      <c r="D84" s="154" t="s">
        <v>71</v>
      </c>
      <c r="E84" s="164" t="s">
        <v>3107</v>
      </c>
      <c r="F84" s="164" t="s">
        <v>3108</v>
      </c>
      <c r="G84" s="12"/>
      <c r="H84" s="12"/>
      <c r="I84" s="156"/>
      <c r="J84" s="165">
        <f>BK84</f>
        <v>0</v>
      </c>
      <c r="K84" s="12"/>
      <c r="L84" s="153"/>
      <c r="M84" s="158"/>
      <c r="N84" s="159"/>
      <c r="O84" s="159"/>
      <c r="P84" s="160">
        <f>SUM(P85:P92)</f>
        <v>0</v>
      </c>
      <c r="Q84" s="159"/>
      <c r="R84" s="160">
        <f>SUM(R85:R92)</f>
        <v>0</v>
      </c>
      <c r="S84" s="159"/>
      <c r="T84" s="161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197</v>
      </c>
      <c r="AT84" s="162" t="s">
        <v>71</v>
      </c>
      <c r="AU84" s="162" t="s">
        <v>80</v>
      </c>
      <c r="AY84" s="154" t="s">
        <v>154</v>
      </c>
      <c r="BK84" s="163">
        <f>SUM(BK85:BK92)</f>
        <v>0</v>
      </c>
    </row>
    <row r="85" s="2" customFormat="1" ht="16.5" customHeight="1">
      <c r="A85" s="40"/>
      <c r="B85" s="166"/>
      <c r="C85" s="167" t="s">
        <v>80</v>
      </c>
      <c r="D85" s="167" t="s">
        <v>157</v>
      </c>
      <c r="E85" s="168" t="s">
        <v>3794</v>
      </c>
      <c r="F85" s="169" t="s">
        <v>3795</v>
      </c>
      <c r="G85" s="170" t="s">
        <v>491</v>
      </c>
      <c r="H85" s="171">
        <v>1</v>
      </c>
      <c r="I85" s="172"/>
      <c r="J85" s="173">
        <f>ROUND(I85*H85,2)</f>
        <v>0</v>
      </c>
      <c r="K85" s="169" t="s">
        <v>3796</v>
      </c>
      <c r="L85" s="41"/>
      <c r="M85" s="174" t="s">
        <v>3</v>
      </c>
      <c r="N85" s="175" t="s">
        <v>43</v>
      </c>
      <c r="O85" s="74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178" t="s">
        <v>723</v>
      </c>
      <c r="AT85" s="178" t="s">
        <v>157</v>
      </c>
      <c r="AU85" s="178" t="s">
        <v>82</v>
      </c>
      <c r="AY85" s="21" t="s">
        <v>154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21" t="s">
        <v>80</v>
      </c>
      <c r="BK85" s="179">
        <f>ROUND(I85*H85,2)</f>
        <v>0</v>
      </c>
      <c r="BL85" s="21" t="s">
        <v>723</v>
      </c>
      <c r="BM85" s="178" t="s">
        <v>3797</v>
      </c>
    </row>
    <row r="86" s="2" customFormat="1">
      <c r="A86" s="40"/>
      <c r="B86" s="41"/>
      <c r="C86" s="40"/>
      <c r="D86" s="180" t="s">
        <v>164</v>
      </c>
      <c r="E86" s="40"/>
      <c r="F86" s="181" t="s">
        <v>3798</v>
      </c>
      <c r="G86" s="40"/>
      <c r="H86" s="40"/>
      <c r="I86" s="182"/>
      <c r="J86" s="40"/>
      <c r="K86" s="40"/>
      <c r="L86" s="41"/>
      <c r="M86" s="183"/>
      <c r="N86" s="184"/>
      <c r="O86" s="74"/>
      <c r="P86" s="74"/>
      <c r="Q86" s="74"/>
      <c r="R86" s="74"/>
      <c r="S86" s="74"/>
      <c r="T86" s="75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1" t="s">
        <v>164</v>
      </c>
      <c r="AU86" s="21" t="s">
        <v>82</v>
      </c>
    </row>
    <row r="87" s="2" customFormat="1" ht="16.5" customHeight="1">
      <c r="A87" s="40"/>
      <c r="B87" s="166"/>
      <c r="C87" s="167" t="s">
        <v>82</v>
      </c>
      <c r="D87" s="167" t="s">
        <v>157</v>
      </c>
      <c r="E87" s="168" t="s">
        <v>3109</v>
      </c>
      <c r="F87" s="169" t="s">
        <v>3110</v>
      </c>
      <c r="G87" s="170" t="s">
        <v>491</v>
      </c>
      <c r="H87" s="171">
        <v>1</v>
      </c>
      <c r="I87" s="172"/>
      <c r="J87" s="173">
        <f>ROUND(I87*H87,2)</f>
        <v>0</v>
      </c>
      <c r="K87" s="169" t="s">
        <v>3796</v>
      </c>
      <c r="L87" s="41"/>
      <c r="M87" s="174" t="s">
        <v>3</v>
      </c>
      <c r="N87" s="175" t="s">
        <v>43</v>
      </c>
      <c r="O87" s="74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8" t="s">
        <v>723</v>
      </c>
      <c r="AT87" s="178" t="s">
        <v>157</v>
      </c>
      <c r="AU87" s="178" t="s">
        <v>82</v>
      </c>
      <c r="AY87" s="21" t="s">
        <v>154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21" t="s">
        <v>80</v>
      </c>
      <c r="BK87" s="179">
        <f>ROUND(I87*H87,2)</f>
        <v>0</v>
      </c>
      <c r="BL87" s="21" t="s">
        <v>723</v>
      </c>
      <c r="BM87" s="178" t="s">
        <v>3799</v>
      </c>
    </row>
    <row r="88" s="2" customFormat="1">
      <c r="A88" s="40"/>
      <c r="B88" s="41"/>
      <c r="C88" s="40"/>
      <c r="D88" s="180" t="s">
        <v>164</v>
      </c>
      <c r="E88" s="40"/>
      <c r="F88" s="181" t="s">
        <v>3800</v>
      </c>
      <c r="G88" s="40"/>
      <c r="H88" s="40"/>
      <c r="I88" s="182"/>
      <c r="J88" s="40"/>
      <c r="K88" s="40"/>
      <c r="L88" s="41"/>
      <c r="M88" s="183"/>
      <c r="N88" s="184"/>
      <c r="O88" s="74"/>
      <c r="P88" s="74"/>
      <c r="Q88" s="74"/>
      <c r="R88" s="74"/>
      <c r="S88" s="74"/>
      <c r="T88" s="75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1" t="s">
        <v>164</v>
      </c>
      <c r="AU88" s="21" t="s">
        <v>82</v>
      </c>
    </row>
    <row r="89" s="2" customFormat="1" ht="16.5" customHeight="1">
      <c r="A89" s="40"/>
      <c r="B89" s="166"/>
      <c r="C89" s="167" t="s">
        <v>183</v>
      </c>
      <c r="D89" s="167" t="s">
        <v>157</v>
      </c>
      <c r="E89" s="168" t="s">
        <v>3801</v>
      </c>
      <c r="F89" s="169" t="s">
        <v>3802</v>
      </c>
      <c r="G89" s="170" t="s">
        <v>491</v>
      </c>
      <c r="H89" s="171">
        <v>1</v>
      </c>
      <c r="I89" s="172"/>
      <c r="J89" s="173">
        <f>ROUND(I89*H89,2)</f>
        <v>0</v>
      </c>
      <c r="K89" s="169" t="s">
        <v>3796</v>
      </c>
      <c r="L89" s="41"/>
      <c r="M89" s="174" t="s">
        <v>3</v>
      </c>
      <c r="N89" s="175" t="s">
        <v>43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723</v>
      </c>
      <c r="AT89" s="178" t="s">
        <v>157</v>
      </c>
      <c r="AU89" s="178" t="s">
        <v>82</v>
      </c>
      <c r="AY89" s="21" t="s">
        <v>154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1" t="s">
        <v>80</v>
      </c>
      <c r="BK89" s="179">
        <f>ROUND(I89*H89,2)</f>
        <v>0</v>
      </c>
      <c r="BL89" s="21" t="s">
        <v>723</v>
      </c>
      <c r="BM89" s="178" t="s">
        <v>3803</v>
      </c>
    </row>
    <row r="90" s="2" customFormat="1">
      <c r="A90" s="40"/>
      <c r="B90" s="41"/>
      <c r="C90" s="40"/>
      <c r="D90" s="180" t="s">
        <v>164</v>
      </c>
      <c r="E90" s="40"/>
      <c r="F90" s="181" t="s">
        <v>3804</v>
      </c>
      <c r="G90" s="40"/>
      <c r="H90" s="40"/>
      <c r="I90" s="182"/>
      <c r="J90" s="40"/>
      <c r="K90" s="40"/>
      <c r="L90" s="41"/>
      <c r="M90" s="183"/>
      <c r="N90" s="184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1" t="s">
        <v>164</v>
      </c>
      <c r="AU90" s="21" t="s">
        <v>82</v>
      </c>
    </row>
    <row r="91" s="13" customFormat="1">
      <c r="A91" s="13"/>
      <c r="B91" s="185"/>
      <c r="C91" s="13"/>
      <c r="D91" s="186" t="s">
        <v>166</v>
      </c>
      <c r="E91" s="187" t="s">
        <v>3</v>
      </c>
      <c r="F91" s="188" t="s">
        <v>3805</v>
      </c>
      <c r="G91" s="13"/>
      <c r="H91" s="187" t="s">
        <v>3</v>
      </c>
      <c r="I91" s="189"/>
      <c r="J91" s="13"/>
      <c r="K91" s="13"/>
      <c r="L91" s="185"/>
      <c r="M91" s="190"/>
      <c r="N91" s="191"/>
      <c r="O91" s="191"/>
      <c r="P91" s="191"/>
      <c r="Q91" s="191"/>
      <c r="R91" s="191"/>
      <c r="S91" s="191"/>
      <c r="T91" s="19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7" t="s">
        <v>166</v>
      </c>
      <c r="AU91" s="187" t="s">
        <v>82</v>
      </c>
      <c r="AV91" s="13" t="s">
        <v>80</v>
      </c>
      <c r="AW91" s="13" t="s">
        <v>34</v>
      </c>
      <c r="AX91" s="13" t="s">
        <v>72</v>
      </c>
      <c r="AY91" s="187" t="s">
        <v>154</v>
      </c>
    </row>
    <row r="92" s="14" customFormat="1">
      <c r="A92" s="14"/>
      <c r="B92" s="193"/>
      <c r="C92" s="14"/>
      <c r="D92" s="186" t="s">
        <v>166</v>
      </c>
      <c r="E92" s="194" t="s">
        <v>3</v>
      </c>
      <c r="F92" s="195" t="s">
        <v>80</v>
      </c>
      <c r="G92" s="14"/>
      <c r="H92" s="196">
        <v>1</v>
      </c>
      <c r="I92" s="197"/>
      <c r="J92" s="14"/>
      <c r="K92" s="14"/>
      <c r="L92" s="193"/>
      <c r="M92" s="198"/>
      <c r="N92" s="199"/>
      <c r="O92" s="199"/>
      <c r="P92" s="199"/>
      <c r="Q92" s="199"/>
      <c r="R92" s="199"/>
      <c r="S92" s="199"/>
      <c r="T92" s="20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194" t="s">
        <v>166</v>
      </c>
      <c r="AU92" s="194" t="s">
        <v>82</v>
      </c>
      <c r="AV92" s="14" t="s">
        <v>82</v>
      </c>
      <c r="AW92" s="14" t="s">
        <v>34</v>
      </c>
      <c r="AX92" s="14" t="s">
        <v>80</v>
      </c>
      <c r="AY92" s="194" t="s">
        <v>154</v>
      </c>
    </row>
    <row r="93" s="12" customFormat="1" ht="22.8" customHeight="1">
      <c r="A93" s="12"/>
      <c r="B93" s="153"/>
      <c r="C93" s="12"/>
      <c r="D93" s="154" t="s">
        <v>71</v>
      </c>
      <c r="E93" s="164" t="s">
        <v>3806</v>
      </c>
      <c r="F93" s="164" t="s">
        <v>3807</v>
      </c>
      <c r="G93" s="12"/>
      <c r="H93" s="12"/>
      <c r="I93" s="156"/>
      <c r="J93" s="165">
        <f>BK93</f>
        <v>0</v>
      </c>
      <c r="K93" s="12"/>
      <c r="L93" s="153"/>
      <c r="M93" s="158"/>
      <c r="N93" s="159"/>
      <c r="O93" s="159"/>
      <c r="P93" s="160">
        <f>SUM(P94:P95)</f>
        <v>0</v>
      </c>
      <c r="Q93" s="159"/>
      <c r="R93" s="160">
        <f>SUM(R94:R95)</f>
        <v>0</v>
      </c>
      <c r="S93" s="159"/>
      <c r="T93" s="16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4" t="s">
        <v>197</v>
      </c>
      <c r="AT93" s="162" t="s">
        <v>71</v>
      </c>
      <c r="AU93" s="162" t="s">
        <v>80</v>
      </c>
      <c r="AY93" s="154" t="s">
        <v>154</v>
      </c>
      <c r="BK93" s="163">
        <f>SUM(BK94:BK95)</f>
        <v>0</v>
      </c>
    </row>
    <row r="94" s="2" customFormat="1" ht="16.5" customHeight="1">
      <c r="A94" s="40"/>
      <c r="B94" s="166"/>
      <c r="C94" s="167" t="s">
        <v>162</v>
      </c>
      <c r="D94" s="167" t="s">
        <v>157</v>
      </c>
      <c r="E94" s="168" t="s">
        <v>3808</v>
      </c>
      <c r="F94" s="169" t="s">
        <v>3807</v>
      </c>
      <c r="G94" s="170" t="s">
        <v>3809</v>
      </c>
      <c r="H94" s="171">
        <v>1</v>
      </c>
      <c r="I94" s="172"/>
      <c r="J94" s="173">
        <f>ROUND(I94*H94,2)</f>
        <v>0</v>
      </c>
      <c r="K94" s="169" t="s">
        <v>3</v>
      </c>
      <c r="L94" s="41"/>
      <c r="M94" s="174" t="s">
        <v>3</v>
      </c>
      <c r="N94" s="175" t="s">
        <v>43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723</v>
      </c>
      <c r="AT94" s="178" t="s">
        <v>157</v>
      </c>
      <c r="AU94" s="178" t="s">
        <v>82</v>
      </c>
      <c r="AY94" s="21" t="s">
        <v>154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1" t="s">
        <v>80</v>
      </c>
      <c r="BK94" s="179">
        <f>ROUND(I94*H94,2)</f>
        <v>0</v>
      </c>
      <c r="BL94" s="21" t="s">
        <v>723</v>
      </c>
      <c r="BM94" s="178" t="s">
        <v>3810</v>
      </c>
    </row>
    <row r="95" s="2" customFormat="1" ht="16.5" customHeight="1">
      <c r="A95" s="40"/>
      <c r="B95" s="166"/>
      <c r="C95" s="167" t="s">
        <v>197</v>
      </c>
      <c r="D95" s="167" t="s">
        <v>157</v>
      </c>
      <c r="E95" s="168" t="s">
        <v>3811</v>
      </c>
      <c r="F95" s="169" t="s">
        <v>3812</v>
      </c>
      <c r="G95" s="170" t="s">
        <v>3809</v>
      </c>
      <c r="H95" s="171">
        <v>1</v>
      </c>
      <c r="I95" s="172"/>
      <c r="J95" s="173">
        <f>ROUND(I95*H95,2)</f>
        <v>0</v>
      </c>
      <c r="K95" s="169" t="s">
        <v>3</v>
      </c>
      <c r="L95" s="41"/>
      <c r="M95" s="236" t="s">
        <v>3</v>
      </c>
      <c r="N95" s="237" t="s">
        <v>43</v>
      </c>
      <c r="O95" s="219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723</v>
      </c>
      <c r="AT95" s="178" t="s">
        <v>157</v>
      </c>
      <c r="AU95" s="178" t="s">
        <v>82</v>
      </c>
      <c r="AY95" s="21" t="s">
        <v>154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1" t="s">
        <v>80</v>
      </c>
      <c r="BK95" s="179">
        <f>ROUND(I95*H95,2)</f>
        <v>0</v>
      </c>
      <c r="BL95" s="21" t="s">
        <v>723</v>
      </c>
      <c r="BM95" s="178" t="s">
        <v>3813</v>
      </c>
    </row>
    <row r="96" s="2" customFormat="1" ht="6.96" customHeight="1">
      <c r="A96" s="40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41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2/013244000"/>
    <hyperlink ref="F88" r:id="rId2" display="https://podminky.urs.cz/item/CS_URS_2022_02/013254000"/>
    <hyperlink ref="F90" r:id="rId3" display="https://podminky.urs.cz/item/CS_URS_2022_02/0132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2"/>
      <c r="C3" s="23"/>
      <c r="D3" s="23"/>
      <c r="E3" s="23"/>
      <c r="F3" s="23"/>
      <c r="G3" s="23"/>
      <c r="H3" s="24"/>
    </row>
    <row r="4" s="1" customFormat="1" ht="24.96" customHeight="1">
      <c r="B4" s="24"/>
      <c r="C4" s="25" t="s">
        <v>3814</v>
      </c>
      <c r="H4" s="24"/>
    </row>
    <row r="5" s="1" customFormat="1" ht="12" customHeight="1">
      <c r="B5" s="24"/>
      <c r="C5" s="28" t="s">
        <v>14</v>
      </c>
      <c r="D5" s="38" t="s">
        <v>15</v>
      </c>
      <c r="E5" s="1"/>
      <c r="F5" s="1"/>
      <c r="H5" s="24"/>
    </row>
    <row r="6" s="1" customFormat="1" ht="36.96" customHeight="1">
      <c r="B6" s="24"/>
      <c r="C6" s="31" t="s">
        <v>17</v>
      </c>
      <c r="D6" s="32" t="s">
        <v>18</v>
      </c>
      <c r="E6" s="1"/>
      <c r="F6" s="1"/>
      <c r="H6" s="24"/>
    </row>
    <row r="7" s="1" customFormat="1" ht="16.5" customHeight="1">
      <c r="B7" s="24"/>
      <c r="C7" s="34" t="s">
        <v>23</v>
      </c>
      <c r="D7" s="66" t="str">
        <f>'Rekapitulace stavby'!AN8</f>
        <v>9. 7. 2025</v>
      </c>
      <c r="H7" s="24"/>
    </row>
    <row r="8" s="2" customFormat="1" ht="10.8" customHeight="1">
      <c r="A8" s="40"/>
      <c r="B8" s="41"/>
      <c r="C8" s="40"/>
      <c r="D8" s="40"/>
      <c r="E8" s="40"/>
      <c r="F8" s="40"/>
      <c r="G8" s="40"/>
      <c r="H8" s="41"/>
    </row>
    <row r="9" s="11" customFormat="1" ht="29.28" customHeight="1">
      <c r="A9" s="143"/>
      <c r="B9" s="144"/>
      <c r="C9" s="145" t="s">
        <v>53</v>
      </c>
      <c r="D9" s="146" t="s">
        <v>54</v>
      </c>
      <c r="E9" s="146" t="s">
        <v>141</v>
      </c>
      <c r="F9" s="147" t="s">
        <v>3815</v>
      </c>
      <c r="G9" s="143"/>
      <c r="H9" s="144"/>
    </row>
    <row r="10" s="2" customFormat="1" ht="26.4" customHeight="1">
      <c r="A10" s="40"/>
      <c r="B10" s="41"/>
      <c r="C10" s="240" t="s">
        <v>83</v>
      </c>
      <c r="D10" s="240" t="s">
        <v>84</v>
      </c>
      <c r="E10" s="40"/>
      <c r="F10" s="40"/>
      <c r="G10" s="40"/>
      <c r="H10" s="41"/>
    </row>
    <row r="11" s="2" customFormat="1" ht="16.8" customHeight="1">
      <c r="A11" s="40"/>
      <c r="B11" s="41"/>
      <c r="C11" s="241" t="s">
        <v>2154</v>
      </c>
      <c r="D11" s="242" t="s">
        <v>3816</v>
      </c>
      <c r="E11" s="243" t="s">
        <v>186</v>
      </c>
      <c r="F11" s="244">
        <v>32</v>
      </c>
      <c r="G11" s="40"/>
      <c r="H11" s="41"/>
    </row>
    <row r="12" s="2" customFormat="1" ht="16.8" customHeight="1">
      <c r="A12" s="40"/>
      <c r="B12" s="41"/>
      <c r="C12" s="245" t="s">
        <v>3</v>
      </c>
      <c r="D12" s="245" t="s">
        <v>3403</v>
      </c>
      <c r="E12" s="21" t="s">
        <v>3</v>
      </c>
      <c r="F12" s="246">
        <v>0</v>
      </c>
      <c r="G12" s="40"/>
      <c r="H12" s="41"/>
    </row>
    <row r="13" s="2" customFormat="1" ht="16.8" customHeight="1">
      <c r="A13" s="40"/>
      <c r="B13" s="41"/>
      <c r="C13" s="245" t="s">
        <v>3</v>
      </c>
      <c r="D13" s="245" t="s">
        <v>495</v>
      </c>
      <c r="E13" s="21" t="s">
        <v>3</v>
      </c>
      <c r="F13" s="246">
        <v>32</v>
      </c>
      <c r="G13" s="40"/>
      <c r="H13" s="41"/>
    </row>
    <row r="14" s="2" customFormat="1" ht="16.8" customHeight="1">
      <c r="A14" s="40"/>
      <c r="B14" s="41"/>
      <c r="C14" s="245" t="s">
        <v>3</v>
      </c>
      <c r="D14" s="245" t="s">
        <v>171</v>
      </c>
      <c r="E14" s="21" t="s">
        <v>3</v>
      </c>
      <c r="F14" s="246">
        <v>32</v>
      </c>
      <c r="G14" s="40"/>
      <c r="H14" s="41"/>
    </row>
    <row r="15" s="2" customFormat="1" ht="16.8" customHeight="1">
      <c r="A15" s="40"/>
      <c r="B15" s="41"/>
      <c r="C15" s="241" t="s">
        <v>726</v>
      </c>
      <c r="D15" s="242" t="s">
        <v>727</v>
      </c>
      <c r="E15" s="243" t="s">
        <v>186</v>
      </c>
      <c r="F15" s="244">
        <v>163.50999999999999</v>
      </c>
      <c r="G15" s="40"/>
      <c r="H15" s="41"/>
    </row>
    <row r="16" s="2" customFormat="1" ht="16.8" customHeight="1">
      <c r="A16" s="40"/>
      <c r="B16" s="41"/>
      <c r="C16" s="245" t="s">
        <v>3</v>
      </c>
      <c r="D16" s="245" t="s">
        <v>195</v>
      </c>
      <c r="E16" s="21" t="s">
        <v>3</v>
      </c>
      <c r="F16" s="246">
        <v>0</v>
      </c>
      <c r="G16" s="40"/>
      <c r="H16" s="41"/>
    </row>
    <row r="17" s="2" customFormat="1" ht="16.8" customHeight="1">
      <c r="A17" s="40"/>
      <c r="B17" s="41"/>
      <c r="C17" s="245" t="s">
        <v>3</v>
      </c>
      <c r="D17" s="245" t="s">
        <v>3817</v>
      </c>
      <c r="E17" s="21" t="s">
        <v>3</v>
      </c>
      <c r="F17" s="246">
        <v>83.680000000000007</v>
      </c>
      <c r="G17" s="40"/>
      <c r="H17" s="41"/>
    </row>
    <row r="18" s="2" customFormat="1" ht="16.8" customHeight="1">
      <c r="A18" s="40"/>
      <c r="B18" s="41"/>
      <c r="C18" s="245" t="s">
        <v>3</v>
      </c>
      <c r="D18" s="245" t="s">
        <v>222</v>
      </c>
      <c r="E18" s="21" t="s">
        <v>3</v>
      </c>
      <c r="F18" s="246">
        <v>0</v>
      </c>
      <c r="G18" s="40"/>
      <c r="H18" s="41"/>
    </row>
    <row r="19" s="2" customFormat="1" ht="16.8" customHeight="1">
      <c r="A19" s="40"/>
      <c r="B19" s="41"/>
      <c r="C19" s="245" t="s">
        <v>3</v>
      </c>
      <c r="D19" s="245" t="s">
        <v>3818</v>
      </c>
      <c r="E19" s="21" t="s">
        <v>3</v>
      </c>
      <c r="F19" s="246">
        <v>61.380000000000003</v>
      </c>
      <c r="G19" s="40"/>
      <c r="H19" s="41"/>
    </row>
    <row r="20" s="2" customFormat="1" ht="16.8" customHeight="1">
      <c r="A20" s="40"/>
      <c r="B20" s="41"/>
      <c r="C20" s="245" t="s">
        <v>3</v>
      </c>
      <c r="D20" s="245" t="s">
        <v>246</v>
      </c>
      <c r="E20" s="21" t="s">
        <v>3</v>
      </c>
      <c r="F20" s="246">
        <v>0</v>
      </c>
      <c r="G20" s="40"/>
      <c r="H20" s="41"/>
    </row>
    <row r="21" s="2" customFormat="1" ht="16.8" customHeight="1">
      <c r="A21" s="40"/>
      <c r="B21" s="41"/>
      <c r="C21" s="245" t="s">
        <v>3</v>
      </c>
      <c r="D21" s="245" t="s">
        <v>3819</v>
      </c>
      <c r="E21" s="21" t="s">
        <v>3</v>
      </c>
      <c r="F21" s="246">
        <v>18.449999999999999</v>
      </c>
      <c r="G21" s="40"/>
      <c r="H21" s="41"/>
    </row>
    <row r="22" s="2" customFormat="1" ht="16.8" customHeight="1">
      <c r="A22" s="40"/>
      <c r="B22" s="41"/>
      <c r="C22" s="245" t="s">
        <v>3</v>
      </c>
      <c r="D22" s="245" t="s">
        <v>171</v>
      </c>
      <c r="E22" s="21" t="s">
        <v>3</v>
      </c>
      <c r="F22" s="246">
        <v>163.50999999999999</v>
      </c>
      <c r="G22" s="40"/>
      <c r="H22" s="41"/>
    </row>
    <row r="23" s="2" customFormat="1" ht="16.8" customHeight="1">
      <c r="A23" s="40"/>
      <c r="B23" s="41"/>
      <c r="C23" s="247" t="s">
        <v>3820</v>
      </c>
      <c r="D23" s="40"/>
      <c r="E23" s="40"/>
      <c r="F23" s="40"/>
      <c r="G23" s="40"/>
      <c r="H23" s="41"/>
    </row>
    <row r="24" s="2" customFormat="1" ht="16.8" customHeight="1">
      <c r="A24" s="40"/>
      <c r="B24" s="41"/>
      <c r="C24" s="245" t="s">
        <v>1829</v>
      </c>
      <c r="D24" s="245" t="s">
        <v>1830</v>
      </c>
      <c r="E24" s="21" t="s">
        <v>186</v>
      </c>
      <c r="F24" s="246">
        <v>163.50999999999999</v>
      </c>
      <c r="G24" s="40"/>
      <c r="H24" s="41"/>
    </row>
    <row r="25" s="2" customFormat="1">
      <c r="A25" s="40"/>
      <c r="B25" s="41"/>
      <c r="C25" s="245" t="s">
        <v>1892</v>
      </c>
      <c r="D25" s="245" t="s">
        <v>1893</v>
      </c>
      <c r="E25" s="21" t="s">
        <v>186</v>
      </c>
      <c r="F25" s="246">
        <v>163.50999999999999</v>
      </c>
      <c r="G25" s="40"/>
      <c r="H25" s="41"/>
    </row>
    <row r="26" s="2" customFormat="1" ht="16.8" customHeight="1">
      <c r="A26" s="40"/>
      <c r="B26" s="41"/>
      <c r="C26" s="245" t="s">
        <v>1912</v>
      </c>
      <c r="D26" s="245" t="s">
        <v>3821</v>
      </c>
      <c r="E26" s="21" t="s">
        <v>186</v>
      </c>
      <c r="F26" s="246">
        <v>163.50999999999999</v>
      </c>
      <c r="G26" s="40"/>
      <c r="H26" s="41"/>
    </row>
    <row r="27" s="2" customFormat="1" ht="16.8" customHeight="1">
      <c r="A27" s="40"/>
      <c r="B27" s="41"/>
      <c r="C27" s="245" t="s">
        <v>1917</v>
      </c>
      <c r="D27" s="245" t="s">
        <v>1918</v>
      </c>
      <c r="E27" s="21" t="s">
        <v>186</v>
      </c>
      <c r="F27" s="246">
        <v>163.50999999999999</v>
      </c>
      <c r="G27" s="40"/>
      <c r="H27" s="41"/>
    </row>
    <row r="28" s="2" customFormat="1" ht="16.8" customHeight="1">
      <c r="A28" s="40"/>
      <c r="B28" s="41"/>
      <c r="C28" s="245" t="s">
        <v>1887</v>
      </c>
      <c r="D28" s="245" t="s">
        <v>1888</v>
      </c>
      <c r="E28" s="21" t="s">
        <v>186</v>
      </c>
      <c r="F28" s="246">
        <v>163.50999999999999</v>
      </c>
      <c r="G28" s="40"/>
      <c r="H28" s="41"/>
    </row>
    <row r="29" s="2" customFormat="1" ht="16.8" customHeight="1">
      <c r="A29" s="40"/>
      <c r="B29" s="41"/>
      <c r="C29" s="245" t="s">
        <v>1897</v>
      </c>
      <c r="D29" s="245" t="s">
        <v>1898</v>
      </c>
      <c r="E29" s="21" t="s">
        <v>186</v>
      </c>
      <c r="F29" s="246">
        <v>190.673</v>
      </c>
      <c r="G29" s="40"/>
      <c r="H29" s="41"/>
    </row>
    <row r="30" s="2" customFormat="1" ht="16.8" customHeight="1">
      <c r="A30" s="40"/>
      <c r="B30" s="41"/>
      <c r="C30" s="241" t="s">
        <v>729</v>
      </c>
      <c r="D30" s="242" t="s">
        <v>730</v>
      </c>
      <c r="E30" s="243" t="s">
        <v>186</v>
      </c>
      <c r="F30" s="244">
        <v>255.16999999999999</v>
      </c>
      <c r="G30" s="40"/>
      <c r="H30" s="41"/>
    </row>
    <row r="31" s="2" customFormat="1" ht="16.8" customHeight="1">
      <c r="A31" s="40"/>
      <c r="B31" s="41"/>
      <c r="C31" s="245" t="s">
        <v>3</v>
      </c>
      <c r="D31" s="245" t="s">
        <v>195</v>
      </c>
      <c r="E31" s="21" t="s">
        <v>3</v>
      </c>
      <c r="F31" s="246">
        <v>0</v>
      </c>
      <c r="G31" s="40"/>
      <c r="H31" s="41"/>
    </row>
    <row r="32" s="2" customFormat="1" ht="16.8" customHeight="1">
      <c r="A32" s="40"/>
      <c r="B32" s="41"/>
      <c r="C32" s="245" t="s">
        <v>3</v>
      </c>
      <c r="D32" s="245" t="s">
        <v>3822</v>
      </c>
      <c r="E32" s="21" t="s">
        <v>3</v>
      </c>
      <c r="F32" s="246">
        <v>70.349999999999994</v>
      </c>
      <c r="G32" s="40"/>
      <c r="H32" s="41"/>
    </row>
    <row r="33" s="2" customFormat="1" ht="16.8" customHeight="1">
      <c r="A33" s="40"/>
      <c r="B33" s="41"/>
      <c r="C33" s="245" t="s">
        <v>3</v>
      </c>
      <c r="D33" s="245" t="s">
        <v>222</v>
      </c>
      <c r="E33" s="21" t="s">
        <v>3</v>
      </c>
      <c r="F33" s="246">
        <v>0</v>
      </c>
      <c r="G33" s="40"/>
      <c r="H33" s="41"/>
    </row>
    <row r="34" s="2" customFormat="1" ht="16.8" customHeight="1">
      <c r="A34" s="40"/>
      <c r="B34" s="41"/>
      <c r="C34" s="245" t="s">
        <v>3</v>
      </c>
      <c r="D34" s="245" t="s">
        <v>1962</v>
      </c>
      <c r="E34" s="21" t="s">
        <v>3</v>
      </c>
      <c r="F34" s="246">
        <v>79.680000000000007</v>
      </c>
      <c r="G34" s="40"/>
      <c r="H34" s="41"/>
    </row>
    <row r="35" s="2" customFormat="1" ht="16.8" customHeight="1">
      <c r="A35" s="40"/>
      <c r="B35" s="41"/>
      <c r="C35" s="245" t="s">
        <v>3</v>
      </c>
      <c r="D35" s="245" t="s">
        <v>246</v>
      </c>
      <c r="E35" s="21" t="s">
        <v>3</v>
      </c>
      <c r="F35" s="246">
        <v>0</v>
      </c>
      <c r="G35" s="40"/>
      <c r="H35" s="41"/>
    </row>
    <row r="36" s="2" customFormat="1" ht="16.8" customHeight="1">
      <c r="A36" s="40"/>
      <c r="B36" s="41"/>
      <c r="C36" s="245" t="s">
        <v>3</v>
      </c>
      <c r="D36" s="245" t="s">
        <v>3823</v>
      </c>
      <c r="E36" s="21" t="s">
        <v>3</v>
      </c>
      <c r="F36" s="246">
        <v>105.14</v>
      </c>
      <c r="G36" s="40"/>
      <c r="H36" s="41"/>
    </row>
    <row r="37" s="2" customFormat="1" ht="16.8" customHeight="1">
      <c r="A37" s="40"/>
      <c r="B37" s="41"/>
      <c r="C37" s="245" t="s">
        <v>3</v>
      </c>
      <c r="D37" s="245" t="s">
        <v>171</v>
      </c>
      <c r="E37" s="21" t="s">
        <v>3</v>
      </c>
      <c r="F37" s="246">
        <v>255.16999999999999</v>
      </c>
      <c r="G37" s="40"/>
      <c r="H37" s="41"/>
    </row>
    <row r="38" s="2" customFormat="1" ht="16.8" customHeight="1">
      <c r="A38" s="40"/>
      <c r="B38" s="41"/>
      <c r="C38" s="247" t="s">
        <v>3820</v>
      </c>
      <c r="D38" s="40"/>
      <c r="E38" s="40"/>
      <c r="F38" s="40"/>
      <c r="G38" s="40"/>
      <c r="H38" s="41"/>
    </row>
    <row r="39" s="2" customFormat="1" ht="16.8" customHeight="1">
      <c r="A39" s="40"/>
      <c r="B39" s="41"/>
      <c r="C39" s="245" t="s">
        <v>1927</v>
      </c>
      <c r="D39" s="245" t="s">
        <v>3824</v>
      </c>
      <c r="E39" s="21" t="s">
        <v>186</v>
      </c>
      <c r="F39" s="246">
        <v>255.16999999999999</v>
      </c>
      <c r="G39" s="40"/>
      <c r="H39" s="41"/>
    </row>
    <row r="40" s="2" customFormat="1" ht="16.8" customHeight="1">
      <c r="A40" s="40"/>
      <c r="B40" s="41"/>
      <c r="C40" s="245" t="s">
        <v>1932</v>
      </c>
      <c r="D40" s="245" t="s">
        <v>3825</v>
      </c>
      <c r="E40" s="21" t="s">
        <v>186</v>
      </c>
      <c r="F40" s="246">
        <v>255.16999999999999</v>
      </c>
      <c r="G40" s="40"/>
      <c r="H40" s="41"/>
    </row>
    <row r="41" s="2" customFormat="1">
      <c r="A41" s="40"/>
      <c r="B41" s="41"/>
      <c r="C41" s="245" t="s">
        <v>1937</v>
      </c>
      <c r="D41" s="245" t="s">
        <v>3826</v>
      </c>
      <c r="E41" s="21" t="s">
        <v>186</v>
      </c>
      <c r="F41" s="246">
        <v>112.72</v>
      </c>
      <c r="G41" s="40"/>
      <c r="H41" s="41"/>
    </row>
    <row r="42" s="2" customFormat="1" ht="16.8" customHeight="1">
      <c r="A42" s="40"/>
      <c r="B42" s="41"/>
      <c r="C42" s="245" t="s">
        <v>1945</v>
      </c>
      <c r="D42" s="245" t="s">
        <v>1946</v>
      </c>
      <c r="E42" s="21" t="s">
        <v>186</v>
      </c>
      <c r="F42" s="246">
        <v>112.72</v>
      </c>
      <c r="G42" s="40"/>
      <c r="H42" s="41"/>
    </row>
    <row r="43" s="2" customFormat="1" ht="16.8" customHeight="1">
      <c r="A43" s="40"/>
      <c r="B43" s="41"/>
      <c r="C43" s="245" t="s">
        <v>1954</v>
      </c>
      <c r="D43" s="245" t="s">
        <v>3827</v>
      </c>
      <c r="E43" s="21" t="s">
        <v>186</v>
      </c>
      <c r="F43" s="246">
        <v>112.72</v>
      </c>
      <c r="G43" s="40"/>
      <c r="H43" s="41"/>
    </row>
    <row r="44" s="2" customFormat="1" ht="16.8" customHeight="1">
      <c r="A44" s="40"/>
      <c r="B44" s="41"/>
      <c r="C44" s="245" t="s">
        <v>1964</v>
      </c>
      <c r="D44" s="245" t="s">
        <v>1965</v>
      </c>
      <c r="E44" s="21" t="s">
        <v>186</v>
      </c>
      <c r="F44" s="246">
        <v>280.68700000000001</v>
      </c>
      <c r="G44" s="40"/>
      <c r="H44" s="41"/>
    </row>
    <row r="45" s="2" customFormat="1" ht="16.8" customHeight="1">
      <c r="A45" s="40"/>
      <c r="B45" s="41"/>
      <c r="C45" s="245" t="s">
        <v>1949</v>
      </c>
      <c r="D45" s="245" t="s">
        <v>1950</v>
      </c>
      <c r="E45" s="21" t="s">
        <v>186</v>
      </c>
      <c r="F45" s="246">
        <v>138.237</v>
      </c>
      <c r="G45" s="40"/>
      <c r="H45" s="41"/>
    </row>
    <row r="46" s="2" customFormat="1" ht="16.8" customHeight="1">
      <c r="A46" s="40"/>
      <c r="B46" s="41"/>
      <c r="C46" s="241" t="s">
        <v>3147</v>
      </c>
      <c r="D46" s="242" t="s">
        <v>3148</v>
      </c>
      <c r="E46" s="243" t="s">
        <v>186</v>
      </c>
      <c r="F46" s="244">
        <v>2.6379999999999999</v>
      </c>
      <c r="G46" s="40"/>
      <c r="H46" s="41"/>
    </row>
    <row r="47" s="2" customFormat="1" ht="16.8" customHeight="1">
      <c r="A47" s="40"/>
      <c r="B47" s="41"/>
      <c r="C47" s="245" t="s">
        <v>3</v>
      </c>
      <c r="D47" s="245" t="s">
        <v>3828</v>
      </c>
      <c r="E47" s="21" t="s">
        <v>3</v>
      </c>
      <c r="F47" s="246">
        <v>2.6379999999999999</v>
      </c>
      <c r="G47" s="40"/>
      <c r="H47" s="41"/>
    </row>
    <row r="48" s="2" customFormat="1" ht="16.8" customHeight="1">
      <c r="A48" s="40"/>
      <c r="B48" s="41"/>
      <c r="C48" s="245" t="s">
        <v>3</v>
      </c>
      <c r="D48" s="245" t="s">
        <v>171</v>
      </c>
      <c r="E48" s="21" t="s">
        <v>3</v>
      </c>
      <c r="F48" s="246">
        <v>2.6379999999999999</v>
      </c>
      <c r="G48" s="40"/>
      <c r="H48" s="41"/>
    </row>
    <row r="49" s="2" customFormat="1" ht="16.8" customHeight="1">
      <c r="A49" s="40"/>
      <c r="B49" s="41"/>
      <c r="C49" s="241" t="s">
        <v>732</v>
      </c>
      <c r="D49" s="242" t="s">
        <v>733</v>
      </c>
      <c r="E49" s="243" t="s">
        <v>186</v>
      </c>
      <c r="F49" s="244">
        <v>273.54599999999999</v>
      </c>
      <c r="G49" s="40"/>
      <c r="H49" s="41"/>
    </row>
    <row r="50" s="2" customFormat="1" ht="16.8" customHeight="1">
      <c r="A50" s="40"/>
      <c r="B50" s="41"/>
      <c r="C50" s="245" t="s">
        <v>3</v>
      </c>
      <c r="D50" s="245" t="s">
        <v>195</v>
      </c>
      <c r="E50" s="21" t="s">
        <v>3</v>
      </c>
      <c r="F50" s="246">
        <v>0</v>
      </c>
      <c r="G50" s="40"/>
      <c r="H50" s="41"/>
    </row>
    <row r="51" s="2" customFormat="1" ht="16.8" customHeight="1">
      <c r="A51" s="40"/>
      <c r="B51" s="41"/>
      <c r="C51" s="245" t="s">
        <v>3</v>
      </c>
      <c r="D51" s="245" t="s">
        <v>3829</v>
      </c>
      <c r="E51" s="21" t="s">
        <v>3</v>
      </c>
      <c r="F51" s="246">
        <v>11.220000000000001</v>
      </c>
      <c r="G51" s="40"/>
      <c r="H51" s="41"/>
    </row>
    <row r="52" s="2" customFormat="1" ht="16.8" customHeight="1">
      <c r="A52" s="40"/>
      <c r="B52" s="41"/>
      <c r="C52" s="245" t="s">
        <v>3</v>
      </c>
      <c r="D52" s="245" t="s">
        <v>3830</v>
      </c>
      <c r="E52" s="21" t="s">
        <v>3</v>
      </c>
      <c r="F52" s="246">
        <v>-2.8279999999999998</v>
      </c>
      <c r="G52" s="40"/>
      <c r="H52" s="41"/>
    </row>
    <row r="53" s="2" customFormat="1" ht="16.8" customHeight="1">
      <c r="A53" s="40"/>
      <c r="B53" s="41"/>
      <c r="C53" s="245" t="s">
        <v>3</v>
      </c>
      <c r="D53" s="245" t="s">
        <v>3831</v>
      </c>
      <c r="E53" s="21" t="s">
        <v>3</v>
      </c>
      <c r="F53" s="246">
        <v>9.1959999999999997</v>
      </c>
      <c r="G53" s="40"/>
      <c r="H53" s="41"/>
    </row>
    <row r="54" s="2" customFormat="1" ht="16.8" customHeight="1">
      <c r="A54" s="40"/>
      <c r="B54" s="41"/>
      <c r="C54" s="245" t="s">
        <v>3</v>
      </c>
      <c r="D54" s="245" t="s">
        <v>232</v>
      </c>
      <c r="E54" s="21" t="s">
        <v>3</v>
      </c>
      <c r="F54" s="246">
        <v>-1.379</v>
      </c>
      <c r="G54" s="40"/>
      <c r="H54" s="41"/>
    </row>
    <row r="55" s="2" customFormat="1" ht="16.8" customHeight="1">
      <c r="A55" s="40"/>
      <c r="B55" s="41"/>
      <c r="C55" s="245" t="s">
        <v>3</v>
      </c>
      <c r="D55" s="245" t="s">
        <v>3832</v>
      </c>
      <c r="E55" s="21" t="s">
        <v>3</v>
      </c>
      <c r="F55" s="246">
        <v>23.100000000000001</v>
      </c>
      <c r="G55" s="40"/>
      <c r="H55" s="41"/>
    </row>
    <row r="56" s="2" customFormat="1" ht="16.8" customHeight="1">
      <c r="A56" s="40"/>
      <c r="B56" s="41"/>
      <c r="C56" s="245" t="s">
        <v>3</v>
      </c>
      <c r="D56" s="245" t="s">
        <v>237</v>
      </c>
      <c r="E56" s="21" t="s">
        <v>3</v>
      </c>
      <c r="F56" s="246">
        <v>-1.5760000000000001</v>
      </c>
      <c r="G56" s="40"/>
      <c r="H56" s="41"/>
    </row>
    <row r="57" s="2" customFormat="1" ht="16.8" customHeight="1">
      <c r="A57" s="40"/>
      <c r="B57" s="41"/>
      <c r="C57" s="245" t="s">
        <v>3</v>
      </c>
      <c r="D57" s="245" t="s">
        <v>3833</v>
      </c>
      <c r="E57" s="21" t="s">
        <v>3</v>
      </c>
      <c r="F57" s="246">
        <v>11.66</v>
      </c>
      <c r="G57" s="40"/>
      <c r="H57" s="41"/>
    </row>
    <row r="58" s="2" customFormat="1" ht="16.8" customHeight="1">
      <c r="A58" s="40"/>
      <c r="B58" s="41"/>
      <c r="C58" s="245" t="s">
        <v>3</v>
      </c>
      <c r="D58" s="245" t="s">
        <v>232</v>
      </c>
      <c r="E58" s="21" t="s">
        <v>3</v>
      </c>
      <c r="F58" s="246">
        <v>-1.379</v>
      </c>
      <c r="G58" s="40"/>
      <c r="H58" s="41"/>
    </row>
    <row r="59" s="2" customFormat="1" ht="16.8" customHeight="1">
      <c r="A59" s="40"/>
      <c r="B59" s="41"/>
      <c r="C59" s="245" t="s">
        <v>3</v>
      </c>
      <c r="D59" s="245" t="s">
        <v>3834</v>
      </c>
      <c r="E59" s="21" t="s">
        <v>3</v>
      </c>
      <c r="F59" s="246">
        <v>24.199999999999999</v>
      </c>
      <c r="G59" s="40"/>
      <c r="H59" s="41"/>
    </row>
    <row r="60" s="2" customFormat="1" ht="16.8" customHeight="1">
      <c r="A60" s="40"/>
      <c r="B60" s="41"/>
      <c r="C60" s="245" t="s">
        <v>3</v>
      </c>
      <c r="D60" s="245" t="s">
        <v>3835</v>
      </c>
      <c r="E60" s="21" t="s">
        <v>3</v>
      </c>
      <c r="F60" s="246">
        <v>4.0259999999999998</v>
      </c>
      <c r="G60" s="40"/>
      <c r="H60" s="41"/>
    </row>
    <row r="61" s="2" customFormat="1" ht="16.8" customHeight="1">
      <c r="A61" s="40"/>
      <c r="B61" s="41"/>
      <c r="C61" s="245" t="s">
        <v>3</v>
      </c>
      <c r="D61" s="245" t="s">
        <v>3836</v>
      </c>
      <c r="E61" s="21" t="s">
        <v>3</v>
      </c>
      <c r="F61" s="246">
        <v>3.496</v>
      </c>
      <c r="G61" s="40"/>
      <c r="H61" s="41"/>
    </row>
    <row r="62" s="2" customFormat="1" ht="16.8" customHeight="1">
      <c r="A62" s="40"/>
      <c r="B62" s="41"/>
      <c r="C62" s="245" t="s">
        <v>3</v>
      </c>
      <c r="D62" s="245" t="s">
        <v>234</v>
      </c>
      <c r="E62" s="21" t="s">
        <v>3</v>
      </c>
      <c r="F62" s="246">
        <v>79.736000000000004</v>
      </c>
      <c r="G62" s="40"/>
      <c r="H62" s="41"/>
    </row>
    <row r="63" s="2" customFormat="1" ht="16.8" customHeight="1">
      <c r="A63" s="40"/>
      <c r="B63" s="41"/>
      <c r="C63" s="245" t="s">
        <v>3</v>
      </c>
      <c r="D63" s="245" t="s">
        <v>222</v>
      </c>
      <c r="E63" s="21" t="s">
        <v>3</v>
      </c>
      <c r="F63" s="246">
        <v>0</v>
      </c>
      <c r="G63" s="40"/>
      <c r="H63" s="41"/>
    </row>
    <row r="64" s="2" customFormat="1" ht="16.8" customHeight="1">
      <c r="A64" s="40"/>
      <c r="B64" s="41"/>
      <c r="C64" s="245" t="s">
        <v>3</v>
      </c>
      <c r="D64" s="245" t="s">
        <v>3837</v>
      </c>
      <c r="E64" s="21" t="s">
        <v>3</v>
      </c>
      <c r="F64" s="246">
        <v>6.6219999999999999</v>
      </c>
      <c r="G64" s="40"/>
      <c r="H64" s="41"/>
    </row>
    <row r="65" s="2" customFormat="1" ht="16.8" customHeight="1">
      <c r="A65" s="40"/>
      <c r="B65" s="41"/>
      <c r="C65" s="245" t="s">
        <v>3</v>
      </c>
      <c r="D65" s="245" t="s">
        <v>3838</v>
      </c>
      <c r="E65" s="21" t="s">
        <v>3</v>
      </c>
      <c r="F65" s="246">
        <v>7.7210000000000001</v>
      </c>
      <c r="G65" s="40"/>
      <c r="H65" s="41"/>
    </row>
    <row r="66" s="2" customFormat="1" ht="16.8" customHeight="1">
      <c r="A66" s="40"/>
      <c r="B66" s="41"/>
      <c r="C66" s="245" t="s">
        <v>3</v>
      </c>
      <c r="D66" s="245" t="s">
        <v>3839</v>
      </c>
      <c r="E66" s="21" t="s">
        <v>3</v>
      </c>
      <c r="F66" s="246">
        <v>12.584</v>
      </c>
      <c r="G66" s="40"/>
      <c r="H66" s="41"/>
    </row>
    <row r="67" s="2" customFormat="1" ht="16.8" customHeight="1">
      <c r="A67" s="40"/>
      <c r="B67" s="41"/>
      <c r="C67" s="245" t="s">
        <v>3</v>
      </c>
      <c r="D67" s="245" t="s">
        <v>232</v>
      </c>
      <c r="E67" s="21" t="s">
        <v>3</v>
      </c>
      <c r="F67" s="246">
        <v>-1.379</v>
      </c>
      <c r="G67" s="40"/>
      <c r="H67" s="41"/>
    </row>
    <row r="68" s="2" customFormat="1" ht="16.8" customHeight="1">
      <c r="A68" s="40"/>
      <c r="B68" s="41"/>
      <c r="C68" s="245" t="s">
        <v>3</v>
      </c>
      <c r="D68" s="245" t="s">
        <v>3840</v>
      </c>
      <c r="E68" s="21" t="s">
        <v>3</v>
      </c>
      <c r="F68" s="246">
        <v>44.439999999999998</v>
      </c>
      <c r="G68" s="40"/>
      <c r="H68" s="41"/>
    </row>
    <row r="69" s="2" customFormat="1" ht="16.8" customHeight="1">
      <c r="A69" s="40"/>
      <c r="B69" s="41"/>
      <c r="C69" s="245" t="s">
        <v>3</v>
      </c>
      <c r="D69" s="245" t="s">
        <v>237</v>
      </c>
      <c r="E69" s="21" t="s">
        <v>3</v>
      </c>
      <c r="F69" s="246">
        <v>-1.5760000000000001</v>
      </c>
      <c r="G69" s="40"/>
      <c r="H69" s="41"/>
    </row>
    <row r="70" s="2" customFormat="1" ht="16.8" customHeight="1">
      <c r="A70" s="40"/>
      <c r="B70" s="41"/>
      <c r="C70" s="245" t="s">
        <v>3</v>
      </c>
      <c r="D70" s="245" t="s">
        <v>232</v>
      </c>
      <c r="E70" s="21" t="s">
        <v>3</v>
      </c>
      <c r="F70" s="246">
        <v>-1.379</v>
      </c>
      <c r="G70" s="40"/>
      <c r="H70" s="41"/>
    </row>
    <row r="71" s="2" customFormat="1" ht="16.8" customHeight="1">
      <c r="A71" s="40"/>
      <c r="B71" s="41"/>
      <c r="C71" s="245" t="s">
        <v>3</v>
      </c>
      <c r="D71" s="245" t="s">
        <v>3841</v>
      </c>
      <c r="E71" s="21" t="s">
        <v>3</v>
      </c>
      <c r="F71" s="246">
        <v>24.815999999999999</v>
      </c>
      <c r="G71" s="40"/>
      <c r="H71" s="41"/>
    </row>
    <row r="72" s="2" customFormat="1" ht="16.8" customHeight="1">
      <c r="A72" s="40"/>
      <c r="B72" s="41"/>
      <c r="C72" s="245" t="s">
        <v>3</v>
      </c>
      <c r="D72" s="245" t="s">
        <v>237</v>
      </c>
      <c r="E72" s="21" t="s">
        <v>3</v>
      </c>
      <c r="F72" s="246">
        <v>-1.5760000000000001</v>
      </c>
      <c r="G72" s="40"/>
      <c r="H72" s="41"/>
    </row>
    <row r="73" s="2" customFormat="1" ht="16.8" customHeight="1">
      <c r="A73" s="40"/>
      <c r="B73" s="41"/>
      <c r="C73" s="245" t="s">
        <v>3</v>
      </c>
      <c r="D73" s="245" t="s">
        <v>232</v>
      </c>
      <c r="E73" s="21" t="s">
        <v>3</v>
      </c>
      <c r="F73" s="246">
        <v>-1.379</v>
      </c>
      <c r="G73" s="40"/>
      <c r="H73" s="41"/>
    </row>
    <row r="74" s="2" customFormat="1" ht="16.8" customHeight="1">
      <c r="A74" s="40"/>
      <c r="B74" s="41"/>
      <c r="C74" s="245" t="s">
        <v>3</v>
      </c>
      <c r="D74" s="245" t="s">
        <v>3842</v>
      </c>
      <c r="E74" s="21" t="s">
        <v>3</v>
      </c>
      <c r="F74" s="246">
        <v>16.808</v>
      </c>
      <c r="G74" s="40"/>
      <c r="H74" s="41"/>
    </row>
    <row r="75" s="2" customFormat="1" ht="16.8" customHeight="1">
      <c r="A75" s="40"/>
      <c r="B75" s="41"/>
      <c r="C75" s="245" t="s">
        <v>3</v>
      </c>
      <c r="D75" s="245" t="s">
        <v>246</v>
      </c>
      <c r="E75" s="21" t="s">
        <v>3</v>
      </c>
      <c r="F75" s="246">
        <v>0</v>
      </c>
      <c r="G75" s="40"/>
      <c r="H75" s="41"/>
    </row>
    <row r="76" s="2" customFormat="1" ht="16.8" customHeight="1">
      <c r="A76" s="40"/>
      <c r="B76" s="41"/>
      <c r="C76" s="245" t="s">
        <v>3</v>
      </c>
      <c r="D76" s="245" t="s">
        <v>3843</v>
      </c>
      <c r="E76" s="21" t="s">
        <v>3</v>
      </c>
      <c r="F76" s="246">
        <v>17.754000000000001</v>
      </c>
      <c r="G76" s="40"/>
      <c r="H76" s="41"/>
    </row>
    <row r="77" s="2" customFormat="1" ht="16.8" customHeight="1">
      <c r="A77" s="40"/>
      <c r="B77" s="41"/>
      <c r="C77" s="245" t="s">
        <v>3</v>
      </c>
      <c r="D77" s="245" t="s">
        <v>232</v>
      </c>
      <c r="E77" s="21" t="s">
        <v>3</v>
      </c>
      <c r="F77" s="246">
        <v>-1.379</v>
      </c>
      <c r="G77" s="40"/>
      <c r="H77" s="41"/>
    </row>
    <row r="78" s="2" customFormat="1" ht="16.8" customHeight="1">
      <c r="A78" s="40"/>
      <c r="B78" s="41"/>
      <c r="C78" s="245" t="s">
        <v>3</v>
      </c>
      <c r="D78" s="245" t="s">
        <v>3844</v>
      </c>
      <c r="E78" s="21" t="s">
        <v>3</v>
      </c>
      <c r="F78" s="246">
        <v>18.48</v>
      </c>
      <c r="G78" s="40"/>
      <c r="H78" s="41"/>
    </row>
    <row r="79" s="2" customFormat="1" ht="16.8" customHeight="1">
      <c r="A79" s="40"/>
      <c r="B79" s="41"/>
      <c r="C79" s="245" t="s">
        <v>3</v>
      </c>
      <c r="D79" s="245" t="s">
        <v>3845</v>
      </c>
      <c r="E79" s="21" t="s">
        <v>3</v>
      </c>
      <c r="F79" s="246">
        <v>-4.1369999999999996</v>
      </c>
      <c r="G79" s="40"/>
      <c r="H79" s="41"/>
    </row>
    <row r="80" s="2" customFormat="1" ht="16.8" customHeight="1">
      <c r="A80" s="40"/>
      <c r="B80" s="41"/>
      <c r="C80" s="245" t="s">
        <v>3</v>
      </c>
      <c r="D80" s="245" t="s">
        <v>3846</v>
      </c>
      <c r="E80" s="21" t="s">
        <v>3</v>
      </c>
      <c r="F80" s="246">
        <v>17.754000000000001</v>
      </c>
      <c r="G80" s="40"/>
      <c r="H80" s="41"/>
    </row>
    <row r="81" s="2" customFormat="1" ht="16.8" customHeight="1">
      <c r="A81" s="40"/>
      <c r="B81" s="41"/>
      <c r="C81" s="245" t="s">
        <v>3</v>
      </c>
      <c r="D81" s="245" t="s">
        <v>232</v>
      </c>
      <c r="E81" s="21" t="s">
        <v>3</v>
      </c>
      <c r="F81" s="246">
        <v>-1.379</v>
      </c>
      <c r="G81" s="40"/>
      <c r="H81" s="41"/>
    </row>
    <row r="82" s="2" customFormat="1" ht="16.8" customHeight="1">
      <c r="A82" s="40"/>
      <c r="B82" s="41"/>
      <c r="C82" s="245" t="s">
        <v>3</v>
      </c>
      <c r="D82" s="245" t="s">
        <v>3847</v>
      </c>
      <c r="E82" s="21" t="s">
        <v>3</v>
      </c>
      <c r="F82" s="246">
        <v>18.018000000000001</v>
      </c>
      <c r="G82" s="40"/>
      <c r="H82" s="41"/>
    </row>
    <row r="83" s="2" customFormat="1" ht="16.8" customHeight="1">
      <c r="A83" s="40"/>
      <c r="B83" s="41"/>
      <c r="C83" s="245" t="s">
        <v>3</v>
      </c>
      <c r="D83" s="245" t="s">
        <v>232</v>
      </c>
      <c r="E83" s="21" t="s">
        <v>3</v>
      </c>
      <c r="F83" s="246">
        <v>-1.379</v>
      </c>
      <c r="G83" s="40"/>
      <c r="H83" s="41"/>
    </row>
    <row r="84" s="2" customFormat="1" ht="16.8" customHeight="1">
      <c r="A84" s="40"/>
      <c r="B84" s="41"/>
      <c r="C84" s="245" t="s">
        <v>3</v>
      </c>
      <c r="D84" s="245" t="s">
        <v>3848</v>
      </c>
      <c r="E84" s="21" t="s">
        <v>3</v>
      </c>
      <c r="F84" s="246">
        <v>25.396999999999998</v>
      </c>
      <c r="G84" s="40"/>
      <c r="H84" s="41"/>
    </row>
    <row r="85" s="2" customFormat="1" ht="16.8" customHeight="1">
      <c r="A85" s="40"/>
      <c r="B85" s="41"/>
      <c r="C85" s="245" t="s">
        <v>3</v>
      </c>
      <c r="D85" s="245" t="s">
        <v>236</v>
      </c>
      <c r="E85" s="21" t="s">
        <v>3</v>
      </c>
      <c r="F85" s="246">
        <v>-2.758</v>
      </c>
      <c r="G85" s="40"/>
      <c r="H85" s="41"/>
    </row>
    <row r="86" s="2" customFormat="1" ht="16.8" customHeight="1">
      <c r="A86" s="40"/>
      <c r="B86" s="41"/>
      <c r="C86" s="245" t="s">
        <v>3</v>
      </c>
      <c r="D86" s="245" t="s">
        <v>3849</v>
      </c>
      <c r="E86" s="21" t="s">
        <v>3</v>
      </c>
      <c r="F86" s="246">
        <v>1.7370000000000001</v>
      </c>
      <c r="G86" s="40"/>
      <c r="H86" s="41"/>
    </row>
    <row r="87" s="2" customFormat="1" ht="16.8" customHeight="1">
      <c r="A87" s="40"/>
      <c r="B87" s="41"/>
      <c r="C87" s="245" t="s">
        <v>3</v>
      </c>
      <c r="D87" s="245" t="s">
        <v>171</v>
      </c>
      <c r="E87" s="21" t="s">
        <v>3</v>
      </c>
      <c r="F87" s="246">
        <v>273.54599999999999</v>
      </c>
      <c r="G87" s="40"/>
      <c r="H87" s="41"/>
    </row>
    <row r="88" s="2" customFormat="1" ht="16.8" customHeight="1">
      <c r="A88" s="40"/>
      <c r="B88" s="41"/>
      <c r="C88" s="247" t="s">
        <v>3820</v>
      </c>
      <c r="D88" s="40"/>
      <c r="E88" s="40"/>
      <c r="F88" s="40"/>
      <c r="G88" s="40"/>
      <c r="H88" s="41"/>
    </row>
    <row r="89" s="2" customFormat="1" ht="16.8" customHeight="1">
      <c r="A89" s="40"/>
      <c r="B89" s="41"/>
      <c r="C89" s="245" t="s">
        <v>1245</v>
      </c>
      <c r="D89" s="245" t="s">
        <v>3850</v>
      </c>
      <c r="E89" s="21" t="s">
        <v>186</v>
      </c>
      <c r="F89" s="246">
        <v>1059.539</v>
      </c>
      <c r="G89" s="40"/>
      <c r="H89" s="41"/>
    </row>
    <row r="90" s="2" customFormat="1" ht="16.8" customHeight="1">
      <c r="A90" s="40"/>
      <c r="B90" s="41"/>
      <c r="C90" s="245" t="s">
        <v>2009</v>
      </c>
      <c r="D90" s="245" t="s">
        <v>2010</v>
      </c>
      <c r="E90" s="21" t="s">
        <v>186</v>
      </c>
      <c r="F90" s="246">
        <v>273.54599999999999</v>
      </c>
      <c r="G90" s="40"/>
      <c r="H90" s="41"/>
    </row>
    <row r="91" s="2" customFormat="1" ht="16.8" customHeight="1">
      <c r="A91" s="40"/>
      <c r="B91" s="41"/>
      <c r="C91" s="245" t="s">
        <v>2014</v>
      </c>
      <c r="D91" s="245" t="s">
        <v>2015</v>
      </c>
      <c r="E91" s="21" t="s">
        <v>186</v>
      </c>
      <c r="F91" s="246">
        <v>273.54599999999999</v>
      </c>
      <c r="G91" s="40"/>
      <c r="H91" s="41"/>
    </row>
    <row r="92" s="2" customFormat="1" ht="16.8" customHeight="1">
      <c r="A92" s="40"/>
      <c r="B92" s="41"/>
      <c r="C92" s="245" t="s">
        <v>2019</v>
      </c>
      <c r="D92" s="245" t="s">
        <v>3851</v>
      </c>
      <c r="E92" s="21" t="s">
        <v>186</v>
      </c>
      <c r="F92" s="246">
        <v>273.54599999999999</v>
      </c>
      <c r="G92" s="40"/>
      <c r="H92" s="41"/>
    </row>
    <row r="93" s="2" customFormat="1">
      <c r="A93" s="40"/>
      <c r="B93" s="41"/>
      <c r="C93" s="245" t="s">
        <v>2024</v>
      </c>
      <c r="D93" s="245" t="s">
        <v>2025</v>
      </c>
      <c r="E93" s="21" t="s">
        <v>186</v>
      </c>
      <c r="F93" s="246">
        <v>273.54599999999999</v>
      </c>
      <c r="G93" s="40"/>
      <c r="H93" s="41"/>
    </row>
    <row r="94" s="2" customFormat="1" ht="16.8" customHeight="1">
      <c r="A94" s="40"/>
      <c r="B94" s="41"/>
      <c r="C94" s="245" t="s">
        <v>2046</v>
      </c>
      <c r="D94" s="245" t="s">
        <v>2047</v>
      </c>
      <c r="E94" s="21" t="s">
        <v>186</v>
      </c>
      <c r="F94" s="246">
        <v>273.54599999999999</v>
      </c>
      <c r="G94" s="40"/>
      <c r="H94" s="41"/>
    </row>
    <row r="95" s="2" customFormat="1" ht="16.8" customHeight="1">
      <c r="A95" s="40"/>
      <c r="B95" s="41"/>
      <c r="C95" s="245" t="s">
        <v>2064</v>
      </c>
      <c r="D95" s="245" t="s">
        <v>2065</v>
      </c>
      <c r="E95" s="21" t="s">
        <v>186</v>
      </c>
      <c r="F95" s="246">
        <v>1321.569</v>
      </c>
      <c r="G95" s="40"/>
      <c r="H95" s="41"/>
    </row>
    <row r="96" s="2" customFormat="1" ht="16.8" customHeight="1">
      <c r="A96" s="40"/>
      <c r="B96" s="41"/>
      <c r="C96" s="245" t="s">
        <v>2029</v>
      </c>
      <c r="D96" s="245" t="s">
        <v>2030</v>
      </c>
      <c r="E96" s="21" t="s">
        <v>186</v>
      </c>
      <c r="F96" s="246">
        <v>300.90100000000001</v>
      </c>
      <c r="G96" s="40"/>
      <c r="H96" s="41"/>
    </row>
    <row r="97" s="2" customFormat="1" ht="16.8" customHeight="1">
      <c r="A97" s="40"/>
      <c r="B97" s="41"/>
      <c r="C97" s="241" t="s">
        <v>3852</v>
      </c>
      <c r="D97" s="242" t="s">
        <v>3853</v>
      </c>
      <c r="E97" s="243" t="s">
        <v>186</v>
      </c>
      <c r="F97" s="244">
        <v>4</v>
      </c>
      <c r="G97" s="40"/>
      <c r="H97" s="41"/>
    </row>
    <row r="98" s="2" customFormat="1" ht="16.8" customHeight="1">
      <c r="A98" s="40"/>
      <c r="B98" s="41"/>
      <c r="C98" s="245" t="s">
        <v>3</v>
      </c>
      <c r="D98" s="245" t="s">
        <v>3854</v>
      </c>
      <c r="E98" s="21" t="s">
        <v>3</v>
      </c>
      <c r="F98" s="246">
        <v>4</v>
      </c>
      <c r="G98" s="40"/>
      <c r="H98" s="41"/>
    </row>
    <row r="99" s="2" customFormat="1" ht="16.8" customHeight="1">
      <c r="A99" s="40"/>
      <c r="B99" s="41"/>
      <c r="C99" s="245" t="s">
        <v>3</v>
      </c>
      <c r="D99" s="245" t="s">
        <v>171</v>
      </c>
      <c r="E99" s="21" t="s">
        <v>3</v>
      </c>
      <c r="F99" s="246">
        <v>4</v>
      </c>
      <c r="G99" s="40"/>
      <c r="H99" s="41"/>
    </row>
    <row r="100" s="2" customFormat="1" ht="16.8" customHeight="1">
      <c r="A100" s="40"/>
      <c r="B100" s="41"/>
      <c r="C100" s="241" t="s">
        <v>3855</v>
      </c>
      <c r="D100" s="242" t="s">
        <v>3856</v>
      </c>
      <c r="E100" s="243" t="s">
        <v>186</v>
      </c>
      <c r="F100" s="244">
        <v>491.72899999999998</v>
      </c>
      <c r="G100" s="40"/>
      <c r="H100" s="41"/>
    </row>
    <row r="101" s="2" customFormat="1" ht="16.8" customHeight="1">
      <c r="A101" s="40"/>
      <c r="B101" s="41"/>
      <c r="C101" s="241" t="s">
        <v>3857</v>
      </c>
      <c r="D101" s="242" t="s">
        <v>3858</v>
      </c>
      <c r="E101" s="243" t="s">
        <v>186</v>
      </c>
      <c r="F101" s="244">
        <v>442.387</v>
      </c>
      <c r="G101" s="40"/>
      <c r="H101" s="41"/>
    </row>
    <row r="102" s="2" customFormat="1" ht="16.8" customHeight="1">
      <c r="A102" s="40"/>
      <c r="B102" s="41"/>
      <c r="C102" s="241" t="s">
        <v>3859</v>
      </c>
      <c r="D102" s="242" t="s">
        <v>3860</v>
      </c>
      <c r="E102" s="243" t="s">
        <v>186</v>
      </c>
      <c r="F102" s="244">
        <v>11.01</v>
      </c>
      <c r="G102" s="40"/>
      <c r="H102" s="41"/>
    </row>
    <row r="103" s="2" customFormat="1" ht="16.8" customHeight="1">
      <c r="A103" s="40"/>
      <c r="B103" s="41"/>
      <c r="C103" s="241" t="s">
        <v>3861</v>
      </c>
      <c r="D103" s="242" t="s">
        <v>3862</v>
      </c>
      <c r="E103" s="243" t="s">
        <v>186</v>
      </c>
      <c r="F103" s="244">
        <v>26.460000000000001</v>
      </c>
      <c r="G103" s="40"/>
      <c r="H103" s="41"/>
    </row>
    <row r="104" s="2" customFormat="1" ht="16.8" customHeight="1">
      <c r="A104" s="40"/>
      <c r="B104" s="41"/>
      <c r="C104" s="245" t="s">
        <v>3</v>
      </c>
      <c r="D104" s="245" t="s">
        <v>3863</v>
      </c>
      <c r="E104" s="21" t="s">
        <v>3</v>
      </c>
      <c r="F104" s="246">
        <v>26.460000000000001</v>
      </c>
      <c r="G104" s="40"/>
      <c r="H104" s="41"/>
    </row>
    <row r="105" s="2" customFormat="1" ht="16.8" customHeight="1">
      <c r="A105" s="40"/>
      <c r="B105" s="41"/>
      <c r="C105" s="245" t="s">
        <v>3</v>
      </c>
      <c r="D105" s="245" t="s">
        <v>171</v>
      </c>
      <c r="E105" s="21" t="s">
        <v>3</v>
      </c>
      <c r="F105" s="246">
        <v>26.460000000000001</v>
      </c>
      <c r="G105" s="40"/>
      <c r="H105" s="41"/>
    </row>
    <row r="106" s="2" customFormat="1" ht="26.4" customHeight="1">
      <c r="A106" s="40"/>
      <c r="B106" s="41"/>
      <c r="C106" s="240" t="s">
        <v>89</v>
      </c>
      <c r="D106" s="240" t="s">
        <v>90</v>
      </c>
      <c r="E106" s="40"/>
      <c r="F106" s="40"/>
      <c r="G106" s="40"/>
      <c r="H106" s="41"/>
    </row>
    <row r="107" s="2" customFormat="1" ht="16.8" customHeight="1">
      <c r="A107" s="40"/>
      <c r="B107" s="41"/>
      <c r="C107" s="241" t="s">
        <v>2154</v>
      </c>
      <c r="D107" s="242" t="s">
        <v>2155</v>
      </c>
      <c r="E107" s="243" t="s">
        <v>174</v>
      </c>
      <c r="F107" s="244">
        <v>61.689999999999998</v>
      </c>
      <c r="G107" s="40"/>
      <c r="H107" s="41"/>
    </row>
    <row r="108" s="2" customFormat="1" ht="16.8" customHeight="1">
      <c r="A108" s="40"/>
      <c r="B108" s="41"/>
      <c r="C108" s="245" t="s">
        <v>3</v>
      </c>
      <c r="D108" s="245" t="s">
        <v>2226</v>
      </c>
      <c r="E108" s="21" t="s">
        <v>3</v>
      </c>
      <c r="F108" s="246">
        <v>0</v>
      </c>
      <c r="G108" s="40"/>
      <c r="H108" s="41"/>
    </row>
    <row r="109" s="2" customFormat="1" ht="16.8" customHeight="1">
      <c r="A109" s="40"/>
      <c r="B109" s="41"/>
      <c r="C109" s="245" t="s">
        <v>3</v>
      </c>
      <c r="D109" s="245" t="s">
        <v>2373</v>
      </c>
      <c r="E109" s="21" t="s">
        <v>3</v>
      </c>
      <c r="F109" s="246">
        <v>61.689999999999998</v>
      </c>
      <c r="G109" s="40"/>
      <c r="H109" s="41"/>
    </row>
    <row r="110" s="2" customFormat="1" ht="16.8" customHeight="1">
      <c r="A110" s="40"/>
      <c r="B110" s="41"/>
      <c r="C110" s="247" t="s">
        <v>3820</v>
      </c>
      <c r="D110" s="40"/>
      <c r="E110" s="40"/>
      <c r="F110" s="40"/>
      <c r="G110" s="40"/>
      <c r="H110" s="41"/>
    </row>
    <row r="111" s="2" customFormat="1">
      <c r="A111" s="40"/>
      <c r="B111" s="41"/>
      <c r="C111" s="245" t="s">
        <v>2336</v>
      </c>
      <c r="D111" s="245" t="s">
        <v>2337</v>
      </c>
      <c r="E111" s="21" t="s">
        <v>174</v>
      </c>
      <c r="F111" s="246">
        <v>1.419</v>
      </c>
      <c r="G111" s="40"/>
      <c r="H111" s="41"/>
    </row>
    <row r="112" s="2" customFormat="1" ht="16.8" customHeight="1">
      <c r="A112" s="40"/>
      <c r="B112" s="41"/>
      <c r="C112" s="245" t="s">
        <v>2434</v>
      </c>
      <c r="D112" s="245" t="s">
        <v>3864</v>
      </c>
      <c r="E112" s="21" t="s">
        <v>186</v>
      </c>
      <c r="F112" s="246">
        <v>61.689999999999998</v>
      </c>
      <c r="G112" s="40"/>
      <c r="H112" s="41"/>
    </row>
    <row r="113" s="2" customFormat="1" ht="16.8" customHeight="1">
      <c r="A113" s="40"/>
      <c r="B113" s="41"/>
      <c r="C113" s="245" t="s">
        <v>2460</v>
      </c>
      <c r="D113" s="245" t="s">
        <v>2461</v>
      </c>
      <c r="E113" s="21" t="s">
        <v>160</v>
      </c>
      <c r="F113" s="246">
        <v>61.689999999999998</v>
      </c>
      <c r="G113" s="40"/>
      <c r="H113" s="41"/>
    </row>
    <row r="114" s="2" customFormat="1" ht="16.8" customHeight="1">
      <c r="A114" s="40"/>
      <c r="B114" s="41"/>
      <c r="C114" s="245" t="s">
        <v>2503</v>
      </c>
      <c r="D114" s="245" t="s">
        <v>2504</v>
      </c>
      <c r="E114" s="21" t="s">
        <v>186</v>
      </c>
      <c r="F114" s="246">
        <v>61.689999999999998</v>
      </c>
      <c r="G114" s="40"/>
      <c r="H114" s="41"/>
    </row>
    <row r="115" s="2" customFormat="1" ht="16.8" customHeight="1">
      <c r="A115" s="40"/>
      <c r="B115" s="41"/>
      <c r="C115" s="245" t="s">
        <v>2070</v>
      </c>
      <c r="D115" s="245" t="s">
        <v>2507</v>
      </c>
      <c r="E115" s="21" t="s">
        <v>186</v>
      </c>
      <c r="F115" s="246">
        <v>61.689999999999998</v>
      </c>
      <c r="G115" s="40"/>
      <c r="H115" s="41"/>
    </row>
    <row r="116" s="2" customFormat="1" ht="16.8" customHeight="1">
      <c r="A116" s="40"/>
      <c r="B116" s="41"/>
      <c r="C116" s="245" t="s">
        <v>2464</v>
      </c>
      <c r="D116" s="245" t="s">
        <v>2465</v>
      </c>
      <c r="E116" s="21" t="s">
        <v>160</v>
      </c>
      <c r="F116" s="246">
        <v>67.858999999999995</v>
      </c>
      <c r="G116" s="40"/>
      <c r="H116" s="41"/>
    </row>
    <row r="117" s="2" customFormat="1" ht="16.8" customHeight="1">
      <c r="A117" s="40"/>
      <c r="B117" s="41"/>
      <c r="C117" s="241" t="s">
        <v>726</v>
      </c>
      <c r="D117" s="242" t="s">
        <v>727</v>
      </c>
      <c r="E117" s="243" t="s">
        <v>186</v>
      </c>
      <c r="F117" s="244">
        <v>34.409999999999997</v>
      </c>
      <c r="G117" s="40"/>
      <c r="H117" s="41"/>
    </row>
    <row r="118" s="2" customFormat="1" ht="16.8" customHeight="1">
      <c r="A118" s="40"/>
      <c r="B118" s="41"/>
      <c r="C118" s="245" t="s">
        <v>3</v>
      </c>
      <c r="D118" s="245" t="s">
        <v>3865</v>
      </c>
      <c r="E118" s="21" t="s">
        <v>3</v>
      </c>
      <c r="F118" s="246">
        <v>0</v>
      </c>
      <c r="G118" s="40"/>
      <c r="H118" s="41"/>
    </row>
    <row r="119" s="2" customFormat="1" ht="16.8" customHeight="1">
      <c r="A119" s="40"/>
      <c r="B119" s="41"/>
      <c r="C119" s="245" t="s">
        <v>3</v>
      </c>
      <c r="D119" s="245" t="s">
        <v>2261</v>
      </c>
      <c r="E119" s="21" t="s">
        <v>3</v>
      </c>
      <c r="F119" s="246">
        <v>34.409999999999997</v>
      </c>
      <c r="G119" s="40"/>
      <c r="H119" s="41"/>
    </row>
    <row r="120" s="2" customFormat="1" ht="16.8" customHeight="1">
      <c r="A120" s="40"/>
      <c r="B120" s="41"/>
      <c r="C120" s="247" t="s">
        <v>3820</v>
      </c>
      <c r="D120" s="40"/>
      <c r="E120" s="40"/>
      <c r="F120" s="40"/>
      <c r="G120" s="40"/>
      <c r="H120" s="41"/>
    </row>
    <row r="121" s="2" customFormat="1" ht="16.8" customHeight="1">
      <c r="A121" s="40"/>
      <c r="B121" s="41"/>
      <c r="C121" s="245" t="s">
        <v>1829</v>
      </c>
      <c r="D121" s="245" t="s">
        <v>1830</v>
      </c>
      <c r="E121" s="21" t="s">
        <v>186</v>
      </c>
      <c r="F121" s="246">
        <v>34.409999999999997</v>
      </c>
      <c r="G121" s="40"/>
      <c r="H121" s="41"/>
    </row>
    <row r="122" s="2" customFormat="1">
      <c r="A122" s="40"/>
      <c r="B122" s="41"/>
      <c r="C122" s="245" t="s">
        <v>1892</v>
      </c>
      <c r="D122" s="245" t="s">
        <v>1893</v>
      </c>
      <c r="E122" s="21" t="s">
        <v>186</v>
      </c>
      <c r="F122" s="246">
        <v>34.409999999999997</v>
      </c>
      <c r="G122" s="40"/>
      <c r="H122" s="41"/>
    </row>
    <row r="123" s="2" customFormat="1" ht="16.8" customHeight="1">
      <c r="A123" s="40"/>
      <c r="B123" s="41"/>
      <c r="C123" s="245" t="s">
        <v>1912</v>
      </c>
      <c r="D123" s="245" t="s">
        <v>3821</v>
      </c>
      <c r="E123" s="21" t="s">
        <v>186</v>
      </c>
      <c r="F123" s="246">
        <v>34.409999999999997</v>
      </c>
      <c r="G123" s="40"/>
      <c r="H123" s="41"/>
    </row>
    <row r="124" s="2" customFormat="1" ht="16.8" customHeight="1">
      <c r="A124" s="40"/>
      <c r="B124" s="41"/>
      <c r="C124" s="245" t="s">
        <v>1917</v>
      </c>
      <c r="D124" s="245" t="s">
        <v>1918</v>
      </c>
      <c r="E124" s="21" t="s">
        <v>186</v>
      </c>
      <c r="F124" s="246">
        <v>34.409999999999997</v>
      </c>
      <c r="G124" s="40"/>
      <c r="H124" s="41"/>
    </row>
    <row r="125" s="2" customFormat="1" ht="16.8" customHeight="1">
      <c r="A125" s="40"/>
      <c r="B125" s="41"/>
      <c r="C125" s="245" t="s">
        <v>1897</v>
      </c>
      <c r="D125" s="245" t="s">
        <v>1898</v>
      </c>
      <c r="E125" s="21" t="s">
        <v>186</v>
      </c>
      <c r="F125" s="246">
        <v>37.850999999999999</v>
      </c>
      <c r="G125" s="40"/>
      <c r="H125" s="41"/>
    </row>
    <row r="126" s="2" customFormat="1" ht="16.8" customHeight="1">
      <c r="A126" s="40"/>
      <c r="B126" s="41"/>
      <c r="C126" s="241" t="s">
        <v>732</v>
      </c>
      <c r="D126" s="242" t="s">
        <v>733</v>
      </c>
      <c r="E126" s="243" t="s">
        <v>186</v>
      </c>
      <c r="F126" s="244">
        <v>273.54599999999999</v>
      </c>
      <c r="G126" s="40"/>
      <c r="H126" s="41"/>
    </row>
    <row r="127" s="2" customFormat="1" ht="16.8" customHeight="1">
      <c r="A127" s="40"/>
      <c r="B127" s="41"/>
      <c r="C127" s="245" t="s">
        <v>3</v>
      </c>
      <c r="D127" s="245" t="s">
        <v>195</v>
      </c>
      <c r="E127" s="21" t="s">
        <v>3</v>
      </c>
      <c r="F127" s="246">
        <v>0</v>
      </c>
      <c r="G127" s="40"/>
      <c r="H127" s="41"/>
    </row>
    <row r="128" s="2" customFormat="1" ht="16.8" customHeight="1">
      <c r="A128" s="40"/>
      <c r="B128" s="41"/>
      <c r="C128" s="245" t="s">
        <v>3</v>
      </c>
      <c r="D128" s="245" t="s">
        <v>3829</v>
      </c>
      <c r="E128" s="21" t="s">
        <v>3</v>
      </c>
      <c r="F128" s="246">
        <v>11.220000000000001</v>
      </c>
      <c r="G128" s="40"/>
      <c r="H128" s="41"/>
    </row>
    <row r="129" s="2" customFormat="1" ht="16.8" customHeight="1">
      <c r="A129" s="40"/>
      <c r="B129" s="41"/>
      <c r="C129" s="245" t="s">
        <v>3</v>
      </c>
      <c r="D129" s="245" t="s">
        <v>3830</v>
      </c>
      <c r="E129" s="21" t="s">
        <v>3</v>
      </c>
      <c r="F129" s="246">
        <v>-2.8279999999999998</v>
      </c>
      <c r="G129" s="40"/>
      <c r="H129" s="41"/>
    </row>
    <row r="130" s="2" customFormat="1" ht="16.8" customHeight="1">
      <c r="A130" s="40"/>
      <c r="B130" s="41"/>
      <c r="C130" s="245" t="s">
        <v>3</v>
      </c>
      <c r="D130" s="245" t="s">
        <v>3831</v>
      </c>
      <c r="E130" s="21" t="s">
        <v>3</v>
      </c>
      <c r="F130" s="246">
        <v>9.1959999999999997</v>
      </c>
      <c r="G130" s="40"/>
      <c r="H130" s="41"/>
    </row>
    <row r="131" s="2" customFormat="1" ht="16.8" customHeight="1">
      <c r="A131" s="40"/>
      <c r="B131" s="41"/>
      <c r="C131" s="245" t="s">
        <v>3</v>
      </c>
      <c r="D131" s="245" t="s">
        <v>232</v>
      </c>
      <c r="E131" s="21" t="s">
        <v>3</v>
      </c>
      <c r="F131" s="246">
        <v>-1.379</v>
      </c>
      <c r="G131" s="40"/>
      <c r="H131" s="41"/>
    </row>
    <row r="132" s="2" customFormat="1" ht="16.8" customHeight="1">
      <c r="A132" s="40"/>
      <c r="B132" s="41"/>
      <c r="C132" s="245" t="s">
        <v>3</v>
      </c>
      <c r="D132" s="245" t="s">
        <v>3832</v>
      </c>
      <c r="E132" s="21" t="s">
        <v>3</v>
      </c>
      <c r="F132" s="246">
        <v>23.100000000000001</v>
      </c>
      <c r="G132" s="40"/>
      <c r="H132" s="41"/>
    </row>
    <row r="133" s="2" customFormat="1" ht="16.8" customHeight="1">
      <c r="A133" s="40"/>
      <c r="B133" s="41"/>
      <c r="C133" s="245" t="s">
        <v>3</v>
      </c>
      <c r="D133" s="245" t="s">
        <v>237</v>
      </c>
      <c r="E133" s="21" t="s">
        <v>3</v>
      </c>
      <c r="F133" s="246">
        <v>-1.5760000000000001</v>
      </c>
      <c r="G133" s="40"/>
      <c r="H133" s="41"/>
    </row>
    <row r="134" s="2" customFormat="1" ht="16.8" customHeight="1">
      <c r="A134" s="40"/>
      <c r="B134" s="41"/>
      <c r="C134" s="245" t="s">
        <v>3</v>
      </c>
      <c r="D134" s="245" t="s">
        <v>3833</v>
      </c>
      <c r="E134" s="21" t="s">
        <v>3</v>
      </c>
      <c r="F134" s="246">
        <v>11.66</v>
      </c>
      <c r="G134" s="40"/>
      <c r="H134" s="41"/>
    </row>
    <row r="135" s="2" customFormat="1" ht="16.8" customHeight="1">
      <c r="A135" s="40"/>
      <c r="B135" s="41"/>
      <c r="C135" s="245" t="s">
        <v>3</v>
      </c>
      <c r="D135" s="245" t="s">
        <v>232</v>
      </c>
      <c r="E135" s="21" t="s">
        <v>3</v>
      </c>
      <c r="F135" s="246">
        <v>-1.379</v>
      </c>
      <c r="G135" s="40"/>
      <c r="H135" s="41"/>
    </row>
    <row r="136" s="2" customFormat="1" ht="16.8" customHeight="1">
      <c r="A136" s="40"/>
      <c r="B136" s="41"/>
      <c r="C136" s="245" t="s">
        <v>3</v>
      </c>
      <c r="D136" s="245" t="s">
        <v>3834</v>
      </c>
      <c r="E136" s="21" t="s">
        <v>3</v>
      </c>
      <c r="F136" s="246">
        <v>24.199999999999999</v>
      </c>
      <c r="G136" s="40"/>
      <c r="H136" s="41"/>
    </row>
    <row r="137" s="2" customFormat="1" ht="16.8" customHeight="1">
      <c r="A137" s="40"/>
      <c r="B137" s="41"/>
      <c r="C137" s="245" t="s">
        <v>3</v>
      </c>
      <c r="D137" s="245" t="s">
        <v>3835</v>
      </c>
      <c r="E137" s="21" t="s">
        <v>3</v>
      </c>
      <c r="F137" s="246">
        <v>4.0259999999999998</v>
      </c>
      <c r="G137" s="40"/>
      <c r="H137" s="41"/>
    </row>
    <row r="138" s="2" customFormat="1" ht="16.8" customHeight="1">
      <c r="A138" s="40"/>
      <c r="B138" s="41"/>
      <c r="C138" s="245" t="s">
        <v>3</v>
      </c>
      <c r="D138" s="245" t="s">
        <v>3836</v>
      </c>
      <c r="E138" s="21" t="s">
        <v>3</v>
      </c>
      <c r="F138" s="246">
        <v>3.496</v>
      </c>
      <c r="G138" s="40"/>
      <c r="H138" s="41"/>
    </row>
    <row r="139" s="2" customFormat="1" ht="16.8" customHeight="1">
      <c r="A139" s="40"/>
      <c r="B139" s="41"/>
      <c r="C139" s="245" t="s">
        <v>3</v>
      </c>
      <c r="D139" s="245" t="s">
        <v>234</v>
      </c>
      <c r="E139" s="21" t="s">
        <v>3</v>
      </c>
      <c r="F139" s="246">
        <v>79.736000000000004</v>
      </c>
      <c r="G139" s="40"/>
      <c r="H139" s="41"/>
    </row>
    <row r="140" s="2" customFormat="1" ht="16.8" customHeight="1">
      <c r="A140" s="40"/>
      <c r="B140" s="41"/>
      <c r="C140" s="245" t="s">
        <v>3</v>
      </c>
      <c r="D140" s="245" t="s">
        <v>222</v>
      </c>
      <c r="E140" s="21" t="s">
        <v>3</v>
      </c>
      <c r="F140" s="246">
        <v>0</v>
      </c>
      <c r="G140" s="40"/>
      <c r="H140" s="41"/>
    </row>
    <row r="141" s="2" customFormat="1" ht="16.8" customHeight="1">
      <c r="A141" s="40"/>
      <c r="B141" s="41"/>
      <c r="C141" s="245" t="s">
        <v>3</v>
      </c>
      <c r="D141" s="245" t="s">
        <v>3837</v>
      </c>
      <c r="E141" s="21" t="s">
        <v>3</v>
      </c>
      <c r="F141" s="246">
        <v>6.6219999999999999</v>
      </c>
      <c r="G141" s="40"/>
      <c r="H141" s="41"/>
    </row>
    <row r="142" s="2" customFormat="1" ht="16.8" customHeight="1">
      <c r="A142" s="40"/>
      <c r="B142" s="41"/>
      <c r="C142" s="245" t="s">
        <v>3</v>
      </c>
      <c r="D142" s="245" t="s">
        <v>3838</v>
      </c>
      <c r="E142" s="21" t="s">
        <v>3</v>
      </c>
      <c r="F142" s="246">
        <v>7.7210000000000001</v>
      </c>
      <c r="G142" s="40"/>
      <c r="H142" s="41"/>
    </row>
    <row r="143" s="2" customFormat="1" ht="16.8" customHeight="1">
      <c r="A143" s="40"/>
      <c r="B143" s="41"/>
      <c r="C143" s="245" t="s">
        <v>3</v>
      </c>
      <c r="D143" s="245" t="s">
        <v>3839</v>
      </c>
      <c r="E143" s="21" t="s">
        <v>3</v>
      </c>
      <c r="F143" s="246">
        <v>12.584</v>
      </c>
      <c r="G143" s="40"/>
      <c r="H143" s="41"/>
    </row>
    <row r="144" s="2" customFormat="1" ht="16.8" customHeight="1">
      <c r="A144" s="40"/>
      <c r="B144" s="41"/>
      <c r="C144" s="245" t="s">
        <v>3</v>
      </c>
      <c r="D144" s="245" t="s">
        <v>232</v>
      </c>
      <c r="E144" s="21" t="s">
        <v>3</v>
      </c>
      <c r="F144" s="246">
        <v>-1.379</v>
      </c>
      <c r="G144" s="40"/>
      <c r="H144" s="41"/>
    </row>
    <row r="145" s="2" customFormat="1" ht="16.8" customHeight="1">
      <c r="A145" s="40"/>
      <c r="B145" s="41"/>
      <c r="C145" s="245" t="s">
        <v>3</v>
      </c>
      <c r="D145" s="245" t="s">
        <v>3840</v>
      </c>
      <c r="E145" s="21" t="s">
        <v>3</v>
      </c>
      <c r="F145" s="246">
        <v>44.439999999999998</v>
      </c>
      <c r="G145" s="40"/>
      <c r="H145" s="41"/>
    </row>
    <row r="146" s="2" customFormat="1" ht="16.8" customHeight="1">
      <c r="A146" s="40"/>
      <c r="B146" s="41"/>
      <c r="C146" s="245" t="s">
        <v>3</v>
      </c>
      <c r="D146" s="245" t="s">
        <v>237</v>
      </c>
      <c r="E146" s="21" t="s">
        <v>3</v>
      </c>
      <c r="F146" s="246">
        <v>-1.5760000000000001</v>
      </c>
      <c r="G146" s="40"/>
      <c r="H146" s="41"/>
    </row>
    <row r="147" s="2" customFormat="1" ht="16.8" customHeight="1">
      <c r="A147" s="40"/>
      <c r="B147" s="41"/>
      <c r="C147" s="245" t="s">
        <v>3</v>
      </c>
      <c r="D147" s="245" t="s">
        <v>232</v>
      </c>
      <c r="E147" s="21" t="s">
        <v>3</v>
      </c>
      <c r="F147" s="246">
        <v>-1.379</v>
      </c>
      <c r="G147" s="40"/>
      <c r="H147" s="41"/>
    </row>
    <row r="148" s="2" customFormat="1" ht="16.8" customHeight="1">
      <c r="A148" s="40"/>
      <c r="B148" s="41"/>
      <c r="C148" s="245" t="s">
        <v>3</v>
      </c>
      <c r="D148" s="245" t="s">
        <v>3841</v>
      </c>
      <c r="E148" s="21" t="s">
        <v>3</v>
      </c>
      <c r="F148" s="246">
        <v>24.815999999999999</v>
      </c>
      <c r="G148" s="40"/>
      <c r="H148" s="41"/>
    </row>
    <row r="149" s="2" customFormat="1" ht="16.8" customHeight="1">
      <c r="A149" s="40"/>
      <c r="B149" s="41"/>
      <c r="C149" s="245" t="s">
        <v>3</v>
      </c>
      <c r="D149" s="245" t="s">
        <v>237</v>
      </c>
      <c r="E149" s="21" t="s">
        <v>3</v>
      </c>
      <c r="F149" s="246">
        <v>-1.5760000000000001</v>
      </c>
      <c r="G149" s="40"/>
      <c r="H149" s="41"/>
    </row>
    <row r="150" s="2" customFormat="1" ht="16.8" customHeight="1">
      <c r="A150" s="40"/>
      <c r="B150" s="41"/>
      <c r="C150" s="245" t="s">
        <v>3</v>
      </c>
      <c r="D150" s="245" t="s">
        <v>232</v>
      </c>
      <c r="E150" s="21" t="s">
        <v>3</v>
      </c>
      <c r="F150" s="246">
        <v>-1.379</v>
      </c>
      <c r="G150" s="40"/>
      <c r="H150" s="41"/>
    </row>
    <row r="151" s="2" customFormat="1" ht="16.8" customHeight="1">
      <c r="A151" s="40"/>
      <c r="B151" s="41"/>
      <c r="C151" s="245" t="s">
        <v>3</v>
      </c>
      <c r="D151" s="245" t="s">
        <v>3842</v>
      </c>
      <c r="E151" s="21" t="s">
        <v>3</v>
      </c>
      <c r="F151" s="246">
        <v>16.808</v>
      </c>
      <c r="G151" s="40"/>
      <c r="H151" s="41"/>
    </row>
    <row r="152" s="2" customFormat="1" ht="16.8" customHeight="1">
      <c r="A152" s="40"/>
      <c r="B152" s="41"/>
      <c r="C152" s="245" t="s">
        <v>3</v>
      </c>
      <c r="D152" s="245" t="s">
        <v>246</v>
      </c>
      <c r="E152" s="21" t="s">
        <v>3</v>
      </c>
      <c r="F152" s="246">
        <v>0</v>
      </c>
      <c r="G152" s="40"/>
      <c r="H152" s="41"/>
    </row>
    <row r="153" s="2" customFormat="1" ht="16.8" customHeight="1">
      <c r="A153" s="40"/>
      <c r="B153" s="41"/>
      <c r="C153" s="245" t="s">
        <v>3</v>
      </c>
      <c r="D153" s="245" t="s">
        <v>3843</v>
      </c>
      <c r="E153" s="21" t="s">
        <v>3</v>
      </c>
      <c r="F153" s="246">
        <v>17.754000000000001</v>
      </c>
      <c r="G153" s="40"/>
      <c r="H153" s="41"/>
    </row>
    <row r="154" s="2" customFormat="1" ht="16.8" customHeight="1">
      <c r="A154" s="40"/>
      <c r="B154" s="41"/>
      <c r="C154" s="245" t="s">
        <v>3</v>
      </c>
      <c r="D154" s="245" t="s">
        <v>232</v>
      </c>
      <c r="E154" s="21" t="s">
        <v>3</v>
      </c>
      <c r="F154" s="246">
        <v>-1.379</v>
      </c>
      <c r="G154" s="40"/>
      <c r="H154" s="41"/>
    </row>
    <row r="155" s="2" customFormat="1" ht="16.8" customHeight="1">
      <c r="A155" s="40"/>
      <c r="B155" s="41"/>
      <c r="C155" s="245" t="s">
        <v>3</v>
      </c>
      <c r="D155" s="245" t="s">
        <v>3844</v>
      </c>
      <c r="E155" s="21" t="s">
        <v>3</v>
      </c>
      <c r="F155" s="246">
        <v>18.48</v>
      </c>
      <c r="G155" s="40"/>
      <c r="H155" s="41"/>
    </row>
    <row r="156" s="2" customFormat="1" ht="16.8" customHeight="1">
      <c r="A156" s="40"/>
      <c r="B156" s="41"/>
      <c r="C156" s="245" t="s">
        <v>3</v>
      </c>
      <c r="D156" s="245" t="s">
        <v>3845</v>
      </c>
      <c r="E156" s="21" t="s">
        <v>3</v>
      </c>
      <c r="F156" s="246">
        <v>-4.1369999999999996</v>
      </c>
      <c r="G156" s="40"/>
      <c r="H156" s="41"/>
    </row>
    <row r="157" s="2" customFormat="1" ht="16.8" customHeight="1">
      <c r="A157" s="40"/>
      <c r="B157" s="41"/>
      <c r="C157" s="245" t="s">
        <v>3</v>
      </c>
      <c r="D157" s="245" t="s">
        <v>3846</v>
      </c>
      <c r="E157" s="21" t="s">
        <v>3</v>
      </c>
      <c r="F157" s="246">
        <v>17.754000000000001</v>
      </c>
      <c r="G157" s="40"/>
      <c r="H157" s="41"/>
    </row>
    <row r="158" s="2" customFormat="1" ht="16.8" customHeight="1">
      <c r="A158" s="40"/>
      <c r="B158" s="41"/>
      <c r="C158" s="245" t="s">
        <v>3</v>
      </c>
      <c r="D158" s="245" t="s">
        <v>232</v>
      </c>
      <c r="E158" s="21" t="s">
        <v>3</v>
      </c>
      <c r="F158" s="246">
        <v>-1.379</v>
      </c>
      <c r="G158" s="40"/>
      <c r="H158" s="41"/>
    </row>
    <row r="159" s="2" customFormat="1" ht="16.8" customHeight="1">
      <c r="A159" s="40"/>
      <c r="B159" s="41"/>
      <c r="C159" s="245" t="s">
        <v>3</v>
      </c>
      <c r="D159" s="245" t="s">
        <v>3847</v>
      </c>
      <c r="E159" s="21" t="s">
        <v>3</v>
      </c>
      <c r="F159" s="246">
        <v>18.018000000000001</v>
      </c>
      <c r="G159" s="40"/>
      <c r="H159" s="41"/>
    </row>
    <row r="160" s="2" customFormat="1" ht="16.8" customHeight="1">
      <c r="A160" s="40"/>
      <c r="B160" s="41"/>
      <c r="C160" s="245" t="s">
        <v>3</v>
      </c>
      <c r="D160" s="245" t="s">
        <v>232</v>
      </c>
      <c r="E160" s="21" t="s">
        <v>3</v>
      </c>
      <c r="F160" s="246">
        <v>-1.379</v>
      </c>
      <c r="G160" s="40"/>
      <c r="H160" s="41"/>
    </row>
    <row r="161" s="2" customFormat="1" ht="16.8" customHeight="1">
      <c r="A161" s="40"/>
      <c r="B161" s="41"/>
      <c r="C161" s="245" t="s">
        <v>3</v>
      </c>
      <c r="D161" s="245" t="s">
        <v>3848</v>
      </c>
      <c r="E161" s="21" t="s">
        <v>3</v>
      </c>
      <c r="F161" s="246">
        <v>25.396999999999998</v>
      </c>
      <c r="G161" s="40"/>
      <c r="H161" s="41"/>
    </row>
    <row r="162" s="2" customFormat="1" ht="16.8" customHeight="1">
      <c r="A162" s="40"/>
      <c r="B162" s="41"/>
      <c r="C162" s="245" t="s">
        <v>3</v>
      </c>
      <c r="D162" s="245" t="s">
        <v>236</v>
      </c>
      <c r="E162" s="21" t="s">
        <v>3</v>
      </c>
      <c r="F162" s="246">
        <v>-2.758</v>
      </c>
      <c r="G162" s="40"/>
      <c r="H162" s="41"/>
    </row>
    <row r="163" s="2" customFormat="1" ht="16.8" customHeight="1">
      <c r="A163" s="40"/>
      <c r="B163" s="41"/>
      <c r="C163" s="245" t="s">
        <v>3</v>
      </c>
      <c r="D163" s="245" t="s">
        <v>3849</v>
      </c>
      <c r="E163" s="21" t="s">
        <v>3</v>
      </c>
      <c r="F163" s="246">
        <v>1.7370000000000001</v>
      </c>
      <c r="G163" s="40"/>
      <c r="H163" s="41"/>
    </row>
    <row r="164" s="2" customFormat="1" ht="16.8" customHeight="1">
      <c r="A164" s="40"/>
      <c r="B164" s="41"/>
      <c r="C164" s="245" t="s">
        <v>3</v>
      </c>
      <c r="D164" s="245" t="s">
        <v>171</v>
      </c>
      <c r="E164" s="21" t="s">
        <v>3</v>
      </c>
      <c r="F164" s="246">
        <v>273.54599999999999</v>
      </c>
      <c r="G164" s="40"/>
      <c r="H164" s="41"/>
    </row>
    <row r="165" s="2" customFormat="1" ht="26.4" customHeight="1">
      <c r="A165" s="40"/>
      <c r="B165" s="41"/>
      <c r="C165" s="240" t="s">
        <v>101</v>
      </c>
      <c r="D165" s="240" t="s">
        <v>102</v>
      </c>
      <c r="E165" s="40"/>
      <c r="F165" s="40"/>
      <c r="G165" s="40"/>
      <c r="H165" s="41"/>
    </row>
    <row r="166" s="2" customFormat="1" ht="16.8" customHeight="1">
      <c r="A166" s="40"/>
      <c r="B166" s="41"/>
      <c r="C166" s="241" t="s">
        <v>2154</v>
      </c>
      <c r="D166" s="242" t="s">
        <v>3150</v>
      </c>
      <c r="E166" s="243" t="s">
        <v>186</v>
      </c>
      <c r="F166" s="244">
        <v>32</v>
      </c>
      <c r="G166" s="40"/>
      <c r="H166" s="41"/>
    </row>
    <row r="167" s="2" customFormat="1" ht="16.8" customHeight="1">
      <c r="A167" s="40"/>
      <c r="B167" s="41"/>
      <c r="C167" s="245" t="s">
        <v>3</v>
      </c>
      <c r="D167" s="245" t="s">
        <v>3403</v>
      </c>
      <c r="E167" s="21" t="s">
        <v>3</v>
      </c>
      <c r="F167" s="246">
        <v>0</v>
      </c>
      <c r="G167" s="40"/>
      <c r="H167" s="41"/>
    </row>
    <row r="168" s="2" customFormat="1" ht="16.8" customHeight="1">
      <c r="A168" s="40"/>
      <c r="B168" s="41"/>
      <c r="C168" s="245" t="s">
        <v>3</v>
      </c>
      <c r="D168" s="245" t="s">
        <v>495</v>
      </c>
      <c r="E168" s="21" t="s">
        <v>3</v>
      </c>
      <c r="F168" s="246">
        <v>32</v>
      </c>
      <c r="G168" s="40"/>
      <c r="H168" s="41"/>
    </row>
    <row r="169" s="2" customFormat="1" ht="16.8" customHeight="1">
      <c r="A169" s="40"/>
      <c r="B169" s="41"/>
      <c r="C169" s="245" t="s">
        <v>3</v>
      </c>
      <c r="D169" s="245" t="s">
        <v>171</v>
      </c>
      <c r="E169" s="21" t="s">
        <v>3</v>
      </c>
      <c r="F169" s="246">
        <v>32</v>
      </c>
      <c r="G169" s="40"/>
      <c r="H169" s="41"/>
    </row>
    <row r="170" s="2" customFormat="1" ht="16.8" customHeight="1">
      <c r="A170" s="40"/>
      <c r="B170" s="41"/>
      <c r="C170" s="247" t="s">
        <v>3820</v>
      </c>
      <c r="D170" s="40"/>
      <c r="E170" s="40"/>
      <c r="F170" s="40"/>
      <c r="G170" s="40"/>
      <c r="H170" s="41"/>
    </row>
    <row r="171" s="2" customFormat="1" ht="16.8" customHeight="1">
      <c r="A171" s="40"/>
      <c r="B171" s="41"/>
      <c r="C171" s="245" t="s">
        <v>3390</v>
      </c>
      <c r="D171" s="245" t="s">
        <v>3391</v>
      </c>
      <c r="E171" s="21" t="s">
        <v>186</v>
      </c>
      <c r="F171" s="246">
        <v>34.637999999999998</v>
      </c>
      <c r="G171" s="40"/>
      <c r="H171" s="41"/>
    </row>
    <row r="172" s="2" customFormat="1" ht="16.8" customHeight="1">
      <c r="A172" s="40"/>
      <c r="B172" s="41"/>
      <c r="C172" s="245" t="s">
        <v>3405</v>
      </c>
      <c r="D172" s="245" t="s">
        <v>3406</v>
      </c>
      <c r="E172" s="21" t="s">
        <v>186</v>
      </c>
      <c r="F172" s="246">
        <v>155.184</v>
      </c>
      <c r="G172" s="40"/>
      <c r="H172" s="41"/>
    </row>
    <row r="173" s="2" customFormat="1" ht="16.8" customHeight="1">
      <c r="A173" s="40"/>
      <c r="B173" s="41"/>
      <c r="C173" s="245" t="s">
        <v>3460</v>
      </c>
      <c r="D173" s="245" t="s">
        <v>3866</v>
      </c>
      <c r="E173" s="21" t="s">
        <v>186</v>
      </c>
      <c r="F173" s="246">
        <v>34.637999999999998</v>
      </c>
      <c r="G173" s="40"/>
      <c r="H173" s="41"/>
    </row>
    <row r="174" s="2" customFormat="1" ht="16.8" customHeight="1">
      <c r="A174" s="40"/>
      <c r="B174" s="41"/>
      <c r="C174" s="245" t="s">
        <v>3479</v>
      </c>
      <c r="D174" s="245" t="s">
        <v>3867</v>
      </c>
      <c r="E174" s="21" t="s">
        <v>186</v>
      </c>
      <c r="F174" s="246">
        <v>34.637999999999998</v>
      </c>
      <c r="G174" s="40"/>
      <c r="H174" s="41"/>
    </row>
    <row r="175" s="2" customFormat="1" ht="16.8" customHeight="1">
      <c r="A175" s="40"/>
      <c r="B175" s="41"/>
      <c r="C175" s="245" t="s">
        <v>3464</v>
      </c>
      <c r="D175" s="245" t="s">
        <v>3465</v>
      </c>
      <c r="E175" s="21" t="s">
        <v>186</v>
      </c>
      <c r="F175" s="246">
        <v>38.101999999999997</v>
      </c>
      <c r="G175" s="40"/>
      <c r="H175" s="41"/>
    </row>
    <row r="176" s="2" customFormat="1">
      <c r="A176" s="40"/>
      <c r="B176" s="41"/>
      <c r="C176" s="245" t="s">
        <v>2328</v>
      </c>
      <c r="D176" s="245" t="s">
        <v>2329</v>
      </c>
      <c r="E176" s="21" t="s">
        <v>186</v>
      </c>
      <c r="F176" s="246">
        <v>56.901000000000003</v>
      </c>
      <c r="G176" s="40"/>
      <c r="H176" s="41"/>
    </row>
    <row r="177" s="2" customFormat="1">
      <c r="A177" s="40"/>
      <c r="B177" s="41"/>
      <c r="C177" s="245" t="s">
        <v>3412</v>
      </c>
      <c r="D177" s="245" t="s">
        <v>3413</v>
      </c>
      <c r="E177" s="21" t="s">
        <v>186</v>
      </c>
      <c r="F177" s="246">
        <v>56.901000000000003</v>
      </c>
      <c r="G177" s="40"/>
      <c r="H177" s="41"/>
    </row>
    <row r="178" s="2" customFormat="1">
      <c r="A178" s="40"/>
      <c r="B178" s="41"/>
      <c r="C178" s="245" t="s">
        <v>3417</v>
      </c>
      <c r="D178" s="245" t="s">
        <v>3418</v>
      </c>
      <c r="E178" s="21" t="s">
        <v>186</v>
      </c>
      <c r="F178" s="246">
        <v>56.901000000000003</v>
      </c>
      <c r="G178" s="40"/>
      <c r="H178" s="41"/>
    </row>
    <row r="179" s="2" customFormat="1" ht="16.8" customHeight="1">
      <c r="A179" s="40"/>
      <c r="B179" s="41"/>
      <c r="C179" s="241" t="s">
        <v>3147</v>
      </c>
      <c r="D179" s="242" t="s">
        <v>3148</v>
      </c>
      <c r="E179" s="243" t="s">
        <v>186</v>
      </c>
      <c r="F179" s="244">
        <v>2.6379999999999999</v>
      </c>
      <c r="G179" s="40"/>
      <c r="H179" s="41"/>
    </row>
    <row r="180" s="2" customFormat="1" ht="16.8" customHeight="1">
      <c r="A180" s="40"/>
      <c r="B180" s="41"/>
      <c r="C180" s="245" t="s">
        <v>3</v>
      </c>
      <c r="D180" s="245" t="s">
        <v>3828</v>
      </c>
      <c r="E180" s="21" t="s">
        <v>3</v>
      </c>
      <c r="F180" s="246">
        <v>2.6379999999999999</v>
      </c>
      <c r="G180" s="40"/>
      <c r="H180" s="41"/>
    </row>
    <row r="181" s="2" customFormat="1" ht="16.8" customHeight="1">
      <c r="A181" s="40"/>
      <c r="B181" s="41"/>
      <c r="C181" s="245" t="s">
        <v>3</v>
      </c>
      <c r="D181" s="245" t="s">
        <v>171</v>
      </c>
      <c r="E181" s="21" t="s">
        <v>3</v>
      </c>
      <c r="F181" s="246">
        <v>2.6379999999999999</v>
      </c>
      <c r="G181" s="40"/>
      <c r="H181" s="41"/>
    </row>
    <row r="182" s="2" customFormat="1" ht="16.8" customHeight="1">
      <c r="A182" s="40"/>
      <c r="B182" s="41"/>
      <c r="C182" s="247" t="s">
        <v>3820</v>
      </c>
      <c r="D182" s="40"/>
      <c r="E182" s="40"/>
      <c r="F182" s="40"/>
      <c r="G182" s="40"/>
      <c r="H182" s="41"/>
    </row>
    <row r="183" s="2" customFormat="1" ht="16.8" customHeight="1">
      <c r="A183" s="40"/>
      <c r="B183" s="41"/>
      <c r="C183" s="245" t="s">
        <v>3390</v>
      </c>
      <c r="D183" s="245" t="s">
        <v>3391</v>
      </c>
      <c r="E183" s="21" t="s">
        <v>186</v>
      </c>
      <c r="F183" s="246">
        <v>34.637999999999998</v>
      </c>
      <c r="G183" s="40"/>
      <c r="H183" s="41"/>
    </row>
    <row r="184" s="2" customFormat="1" ht="16.8" customHeight="1">
      <c r="A184" s="40"/>
      <c r="B184" s="41"/>
      <c r="C184" s="245" t="s">
        <v>3405</v>
      </c>
      <c r="D184" s="245" t="s">
        <v>3406</v>
      </c>
      <c r="E184" s="21" t="s">
        <v>186</v>
      </c>
      <c r="F184" s="246">
        <v>155.184</v>
      </c>
      <c r="G184" s="40"/>
      <c r="H184" s="41"/>
    </row>
    <row r="185" s="2" customFormat="1" ht="16.8" customHeight="1">
      <c r="A185" s="40"/>
      <c r="B185" s="41"/>
      <c r="C185" s="245" t="s">
        <v>3460</v>
      </c>
      <c r="D185" s="245" t="s">
        <v>3866</v>
      </c>
      <c r="E185" s="21" t="s">
        <v>186</v>
      </c>
      <c r="F185" s="246">
        <v>34.637999999999998</v>
      </c>
      <c r="G185" s="40"/>
      <c r="H185" s="41"/>
    </row>
    <row r="186" s="2" customFormat="1" ht="16.8" customHeight="1">
      <c r="A186" s="40"/>
      <c r="B186" s="41"/>
      <c r="C186" s="245" t="s">
        <v>3479</v>
      </c>
      <c r="D186" s="245" t="s">
        <v>3867</v>
      </c>
      <c r="E186" s="21" t="s">
        <v>186</v>
      </c>
      <c r="F186" s="246">
        <v>34.637999999999998</v>
      </c>
      <c r="G186" s="40"/>
      <c r="H186" s="41"/>
    </row>
    <row r="187" s="2" customFormat="1" ht="16.8" customHeight="1">
      <c r="A187" s="40"/>
      <c r="B187" s="41"/>
      <c r="C187" s="245" t="s">
        <v>3464</v>
      </c>
      <c r="D187" s="245" t="s">
        <v>3465</v>
      </c>
      <c r="E187" s="21" t="s">
        <v>186</v>
      </c>
      <c r="F187" s="246">
        <v>38.101999999999997</v>
      </c>
      <c r="G187" s="40"/>
      <c r="H187" s="41"/>
    </row>
    <row r="188" s="2" customFormat="1">
      <c r="A188" s="40"/>
      <c r="B188" s="41"/>
      <c r="C188" s="245" t="s">
        <v>2328</v>
      </c>
      <c r="D188" s="245" t="s">
        <v>2329</v>
      </c>
      <c r="E188" s="21" t="s">
        <v>186</v>
      </c>
      <c r="F188" s="246">
        <v>56.901000000000003</v>
      </c>
      <c r="G188" s="40"/>
      <c r="H188" s="41"/>
    </row>
    <row r="189" s="2" customFormat="1">
      <c r="A189" s="40"/>
      <c r="B189" s="41"/>
      <c r="C189" s="245" t="s">
        <v>3412</v>
      </c>
      <c r="D189" s="245" t="s">
        <v>3413</v>
      </c>
      <c r="E189" s="21" t="s">
        <v>186</v>
      </c>
      <c r="F189" s="246">
        <v>56.901000000000003</v>
      </c>
      <c r="G189" s="40"/>
      <c r="H189" s="41"/>
    </row>
    <row r="190" s="2" customFormat="1">
      <c r="A190" s="40"/>
      <c r="B190" s="41"/>
      <c r="C190" s="245" t="s">
        <v>3417</v>
      </c>
      <c r="D190" s="245" t="s">
        <v>3418</v>
      </c>
      <c r="E190" s="21" t="s">
        <v>186</v>
      </c>
      <c r="F190" s="246">
        <v>56.901000000000003</v>
      </c>
      <c r="G190" s="40"/>
      <c r="H190" s="41"/>
    </row>
    <row r="191" s="2" customFormat="1" ht="7.44" customHeight="1">
      <c r="A191" s="40"/>
      <c r="B191" s="57"/>
      <c r="C191" s="58"/>
      <c r="D191" s="58"/>
      <c r="E191" s="58"/>
      <c r="F191" s="58"/>
      <c r="G191" s="58"/>
      <c r="H191" s="41"/>
    </row>
    <row r="192" s="2" customFormat="1">
      <c r="A192" s="40"/>
      <c r="B192" s="40"/>
      <c r="C192" s="40"/>
      <c r="D192" s="40"/>
      <c r="E192" s="40"/>
      <c r="F192" s="40"/>
      <c r="G192" s="40"/>
      <c r="H192" s="40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7" customFormat="1" ht="45" customHeight="1">
      <c r="B3" s="252"/>
      <c r="C3" s="253" t="s">
        <v>3868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3869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3870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3871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3872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3873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3874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3875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3876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3877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3878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79</v>
      </c>
      <c r="F18" s="259" t="s">
        <v>3879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3880</v>
      </c>
      <c r="F19" s="259" t="s">
        <v>3881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3882</v>
      </c>
      <c r="F20" s="259" t="s">
        <v>3883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3884</v>
      </c>
      <c r="F21" s="259" t="s">
        <v>3885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3886</v>
      </c>
      <c r="F22" s="259" t="s">
        <v>3887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3888</v>
      </c>
      <c r="F23" s="259" t="s">
        <v>3889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3890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3891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3892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3893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3894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3895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3896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3897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3898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140</v>
      </c>
      <c r="F36" s="259"/>
      <c r="G36" s="259" t="s">
        <v>3899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3900</v>
      </c>
      <c r="F37" s="259"/>
      <c r="G37" s="259" t="s">
        <v>3901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53</v>
      </c>
      <c r="F38" s="259"/>
      <c r="G38" s="259" t="s">
        <v>3902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54</v>
      </c>
      <c r="F39" s="259"/>
      <c r="G39" s="259" t="s">
        <v>3903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141</v>
      </c>
      <c r="F40" s="259"/>
      <c r="G40" s="259" t="s">
        <v>3904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142</v>
      </c>
      <c r="F41" s="259"/>
      <c r="G41" s="259" t="s">
        <v>3905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3906</v>
      </c>
      <c r="F42" s="259"/>
      <c r="G42" s="259" t="s">
        <v>3907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3908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3909</v>
      </c>
      <c r="F44" s="259"/>
      <c r="G44" s="259" t="s">
        <v>3910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144</v>
      </c>
      <c r="F45" s="259"/>
      <c r="G45" s="259" t="s">
        <v>3911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3912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3913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3914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3915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3916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3917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3918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3919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3920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3921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3922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3923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3924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3925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3926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3927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3928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3929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3930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3931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3932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3933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3934</v>
      </c>
      <c r="D76" s="277"/>
      <c r="E76" s="277"/>
      <c r="F76" s="277" t="s">
        <v>3935</v>
      </c>
      <c r="G76" s="278"/>
      <c r="H76" s="277" t="s">
        <v>54</v>
      </c>
      <c r="I76" s="277" t="s">
        <v>57</v>
      </c>
      <c r="J76" s="277" t="s">
        <v>3936</v>
      </c>
      <c r="K76" s="276"/>
    </row>
    <row r="77" s="1" customFormat="1" ht="17.25" customHeight="1">
      <c r="B77" s="274"/>
      <c r="C77" s="279" t="s">
        <v>3937</v>
      </c>
      <c r="D77" s="279"/>
      <c r="E77" s="279"/>
      <c r="F77" s="280" t="s">
        <v>3938</v>
      </c>
      <c r="G77" s="281"/>
      <c r="H77" s="279"/>
      <c r="I77" s="279"/>
      <c r="J77" s="279" t="s">
        <v>3939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53</v>
      </c>
      <c r="D79" s="284"/>
      <c r="E79" s="284"/>
      <c r="F79" s="285" t="s">
        <v>3940</v>
      </c>
      <c r="G79" s="286"/>
      <c r="H79" s="262" t="s">
        <v>3941</v>
      </c>
      <c r="I79" s="262" t="s">
        <v>3942</v>
      </c>
      <c r="J79" s="262">
        <v>20</v>
      </c>
      <c r="K79" s="276"/>
    </row>
    <row r="80" s="1" customFormat="1" ht="15" customHeight="1">
      <c r="B80" s="274"/>
      <c r="C80" s="262" t="s">
        <v>3943</v>
      </c>
      <c r="D80" s="262"/>
      <c r="E80" s="262"/>
      <c r="F80" s="285" t="s">
        <v>3940</v>
      </c>
      <c r="G80" s="286"/>
      <c r="H80" s="262" t="s">
        <v>3944</v>
      </c>
      <c r="I80" s="262" t="s">
        <v>3942</v>
      </c>
      <c r="J80" s="262">
        <v>120</v>
      </c>
      <c r="K80" s="276"/>
    </row>
    <row r="81" s="1" customFormat="1" ht="15" customHeight="1">
      <c r="B81" s="287"/>
      <c r="C81" s="262" t="s">
        <v>3945</v>
      </c>
      <c r="D81" s="262"/>
      <c r="E81" s="262"/>
      <c r="F81" s="285" t="s">
        <v>3946</v>
      </c>
      <c r="G81" s="286"/>
      <c r="H81" s="262" t="s">
        <v>3947</v>
      </c>
      <c r="I81" s="262" t="s">
        <v>3942</v>
      </c>
      <c r="J81" s="262">
        <v>50</v>
      </c>
      <c r="K81" s="276"/>
    </row>
    <row r="82" s="1" customFormat="1" ht="15" customHeight="1">
      <c r="B82" s="287"/>
      <c r="C82" s="262" t="s">
        <v>3948</v>
      </c>
      <c r="D82" s="262"/>
      <c r="E82" s="262"/>
      <c r="F82" s="285" t="s">
        <v>3940</v>
      </c>
      <c r="G82" s="286"/>
      <c r="H82" s="262" t="s">
        <v>3949</v>
      </c>
      <c r="I82" s="262" t="s">
        <v>3950</v>
      </c>
      <c r="J82" s="262"/>
      <c r="K82" s="276"/>
    </row>
    <row r="83" s="1" customFormat="1" ht="15" customHeight="1">
      <c r="B83" s="287"/>
      <c r="C83" s="288" t="s">
        <v>3951</v>
      </c>
      <c r="D83" s="288"/>
      <c r="E83" s="288"/>
      <c r="F83" s="289" t="s">
        <v>3946</v>
      </c>
      <c r="G83" s="288"/>
      <c r="H83" s="288" t="s">
        <v>3952</v>
      </c>
      <c r="I83" s="288" t="s">
        <v>3942</v>
      </c>
      <c r="J83" s="288">
        <v>15</v>
      </c>
      <c r="K83" s="276"/>
    </row>
    <row r="84" s="1" customFormat="1" ht="15" customHeight="1">
      <c r="B84" s="287"/>
      <c r="C84" s="288" t="s">
        <v>3953</v>
      </c>
      <c r="D84" s="288"/>
      <c r="E84" s="288"/>
      <c r="F84" s="289" t="s">
        <v>3946</v>
      </c>
      <c r="G84" s="288"/>
      <c r="H84" s="288" t="s">
        <v>3954</v>
      </c>
      <c r="I84" s="288" t="s">
        <v>3942</v>
      </c>
      <c r="J84" s="288">
        <v>15</v>
      </c>
      <c r="K84" s="276"/>
    </row>
    <row r="85" s="1" customFormat="1" ht="15" customHeight="1">
      <c r="B85" s="287"/>
      <c r="C85" s="288" t="s">
        <v>3955</v>
      </c>
      <c r="D85" s="288"/>
      <c r="E85" s="288"/>
      <c r="F85" s="289" t="s">
        <v>3946</v>
      </c>
      <c r="G85" s="288"/>
      <c r="H85" s="288" t="s">
        <v>3956</v>
      </c>
      <c r="I85" s="288" t="s">
        <v>3942</v>
      </c>
      <c r="J85" s="288">
        <v>20</v>
      </c>
      <c r="K85" s="276"/>
    </row>
    <row r="86" s="1" customFormat="1" ht="15" customHeight="1">
      <c r="B86" s="287"/>
      <c r="C86" s="288" t="s">
        <v>3957</v>
      </c>
      <c r="D86" s="288"/>
      <c r="E86" s="288"/>
      <c r="F86" s="289" t="s">
        <v>3946</v>
      </c>
      <c r="G86" s="288"/>
      <c r="H86" s="288" t="s">
        <v>3958</v>
      </c>
      <c r="I86" s="288" t="s">
        <v>3942</v>
      </c>
      <c r="J86" s="288">
        <v>20</v>
      </c>
      <c r="K86" s="276"/>
    </row>
    <row r="87" s="1" customFormat="1" ht="15" customHeight="1">
      <c r="B87" s="287"/>
      <c r="C87" s="262" t="s">
        <v>3959</v>
      </c>
      <c r="D87" s="262"/>
      <c r="E87" s="262"/>
      <c r="F87" s="285" t="s">
        <v>3946</v>
      </c>
      <c r="G87" s="286"/>
      <c r="H87" s="262" t="s">
        <v>3960</v>
      </c>
      <c r="I87" s="262" t="s">
        <v>3942</v>
      </c>
      <c r="J87" s="262">
        <v>50</v>
      </c>
      <c r="K87" s="276"/>
    </row>
    <row r="88" s="1" customFormat="1" ht="15" customHeight="1">
      <c r="B88" s="287"/>
      <c r="C88" s="262" t="s">
        <v>3961</v>
      </c>
      <c r="D88" s="262"/>
      <c r="E88" s="262"/>
      <c r="F88" s="285" t="s">
        <v>3946</v>
      </c>
      <c r="G88" s="286"/>
      <c r="H88" s="262" t="s">
        <v>3962</v>
      </c>
      <c r="I88" s="262" t="s">
        <v>3942</v>
      </c>
      <c r="J88" s="262">
        <v>20</v>
      </c>
      <c r="K88" s="276"/>
    </row>
    <row r="89" s="1" customFormat="1" ht="15" customHeight="1">
      <c r="B89" s="287"/>
      <c r="C89" s="262" t="s">
        <v>3963</v>
      </c>
      <c r="D89" s="262"/>
      <c r="E89" s="262"/>
      <c r="F89" s="285" t="s">
        <v>3946</v>
      </c>
      <c r="G89" s="286"/>
      <c r="H89" s="262" t="s">
        <v>3964</v>
      </c>
      <c r="I89" s="262" t="s">
        <v>3942</v>
      </c>
      <c r="J89" s="262">
        <v>20</v>
      </c>
      <c r="K89" s="276"/>
    </row>
    <row r="90" s="1" customFormat="1" ht="15" customHeight="1">
      <c r="B90" s="287"/>
      <c r="C90" s="262" t="s">
        <v>3965</v>
      </c>
      <c r="D90" s="262"/>
      <c r="E90" s="262"/>
      <c r="F90" s="285" t="s">
        <v>3946</v>
      </c>
      <c r="G90" s="286"/>
      <c r="H90" s="262" t="s">
        <v>3966</v>
      </c>
      <c r="I90" s="262" t="s">
        <v>3942</v>
      </c>
      <c r="J90" s="262">
        <v>50</v>
      </c>
      <c r="K90" s="276"/>
    </row>
    <row r="91" s="1" customFormat="1" ht="15" customHeight="1">
      <c r="B91" s="287"/>
      <c r="C91" s="262" t="s">
        <v>3967</v>
      </c>
      <c r="D91" s="262"/>
      <c r="E91" s="262"/>
      <c r="F91" s="285" t="s">
        <v>3946</v>
      </c>
      <c r="G91" s="286"/>
      <c r="H91" s="262" t="s">
        <v>3967</v>
      </c>
      <c r="I91" s="262" t="s">
        <v>3942</v>
      </c>
      <c r="J91" s="262">
        <v>50</v>
      </c>
      <c r="K91" s="276"/>
    </row>
    <row r="92" s="1" customFormat="1" ht="15" customHeight="1">
      <c r="B92" s="287"/>
      <c r="C92" s="262" t="s">
        <v>3968</v>
      </c>
      <c r="D92" s="262"/>
      <c r="E92" s="262"/>
      <c r="F92" s="285" t="s">
        <v>3946</v>
      </c>
      <c r="G92" s="286"/>
      <c r="H92" s="262" t="s">
        <v>3969</v>
      </c>
      <c r="I92" s="262" t="s">
        <v>3942</v>
      </c>
      <c r="J92" s="262">
        <v>255</v>
      </c>
      <c r="K92" s="276"/>
    </row>
    <row r="93" s="1" customFormat="1" ht="15" customHeight="1">
      <c r="B93" s="287"/>
      <c r="C93" s="262" t="s">
        <v>3970</v>
      </c>
      <c r="D93" s="262"/>
      <c r="E93" s="262"/>
      <c r="F93" s="285" t="s">
        <v>3940</v>
      </c>
      <c r="G93" s="286"/>
      <c r="H93" s="262" t="s">
        <v>3971</v>
      </c>
      <c r="I93" s="262" t="s">
        <v>3972</v>
      </c>
      <c r="J93" s="262"/>
      <c r="K93" s="276"/>
    </row>
    <row r="94" s="1" customFormat="1" ht="15" customHeight="1">
      <c r="B94" s="287"/>
      <c r="C94" s="262" t="s">
        <v>3973</v>
      </c>
      <c r="D94" s="262"/>
      <c r="E94" s="262"/>
      <c r="F94" s="285" t="s">
        <v>3940</v>
      </c>
      <c r="G94" s="286"/>
      <c r="H94" s="262" t="s">
        <v>3974</v>
      </c>
      <c r="I94" s="262" t="s">
        <v>3975</v>
      </c>
      <c r="J94" s="262"/>
      <c r="K94" s="276"/>
    </row>
    <row r="95" s="1" customFormat="1" ht="15" customHeight="1">
      <c r="B95" s="287"/>
      <c r="C95" s="262" t="s">
        <v>3976</v>
      </c>
      <c r="D95" s="262"/>
      <c r="E95" s="262"/>
      <c r="F95" s="285" t="s">
        <v>3940</v>
      </c>
      <c r="G95" s="286"/>
      <c r="H95" s="262" t="s">
        <v>3976</v>
      </c>
      <c r="I95" s="262" t="s">
        <v>3975</v>
      </c>
      <c r="J95" s="262"/>
      <c r="K95" s="276"/>
    </row>
    <row r="96" s="1" customFormat="1" ht="15" customHeight="1">
      <c r="B96" s="287"/>
      <c r="C96" s="262" t="s">
        <v>38</v>
      </c>
      <c r="D96" s="262"/>
      <c r="E96" s="262"/>
      <c r="F96" s="285" t="s">
        <v>3940</v>
      </c>
      <c r="G96" s="286"/>
      <c r="H96" s="262" t="s">
        <v>3977</v>
      </c>
      <c r="I96" s="262" t="s">
        <v>3975</v>
      </c>
      <c r="J96" s="262"/>
      <c r="K96" s="276"/>
    </row>
    <row r="97" s="1" customFormat="1" ht="15" customHeight="1">
      <c r="B97" s="287"/>
      <c r="C97" s="262" t="s">
        <v>48</v>
      </c>
      <c r="D97" s="262"/>
      <c r="E97" s="262"/>
      <c r="F97" s="285" t="s">
        <v>3940</v>
      </c>
      <c r="G97" s="286"/>
      <c r="H97" s="262" t="s">
        <v>3978</v>
      </c>
      <c r="I97" s="262" t="s">
        <v>3975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3979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3934</v>
      </c>
      <c r="D103" s="277"/>
      <c r="E103" s="277"/>
      <c r="F103" s="277" t="s">
        <v>3935</v>
      </c>
      <c r="G103" s="278"/>
      <c r="H103" s="277" t="s">
        <v>54</v>
      </c>
      <c r="I103" s="277" t="s">
        <v>57</v>
      </c>
      <c r="J103" s="277" t="s">
        <v>3936</v>
      </c>
      <c r="K103" s="276"/>
    </row>
    <row r="104" s="1" customFormat="1" ht="17.25" customHeight="1">
      <c r="B104" s="274"/>
      <c r="C104" s="279" t="s">
        <v>3937</v>
      </c>
      <c r="D104" s="279"/>
      <c r="E104" s="279"/>
      <c r="F104" s="280" t="s">
        <v>3938</v>
      </c>
      <c r="G104" s="281"/>
      <c r="H104" s="279"/>
      <c r="I104" s="279"/>
      <c r="J104" s="279" t="s">
        <v>3939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53</v>
      </c>
      <c r="D106" s="284"/>
      <c r="E106" s="284"/>
      <c r="F106" s="285" t="s">
        <v>3940</v>
      </c>
      <c r="G106" s="262"/>
      <c r="H106" s="262" t="s">
        <v>3980</v>
      </c>
      <c r="I106" s="262" t="s">
        <v>3942</v>
      </c>
      <c r="J106" s="262">
        <v>20</v>
      </c>
      <c r="K106" s="276"/>
    </row>
    <row r="107" s="1" customFormat="1" ht="15" customHeight="1">
      <c r="B107" s="274"/>
      <c r="C107" s="262" t="s">
        <v>3943</v>
      </c>
      <c r="D107" s="262"/>
      <c r="E107" s="262"/>
      <c r="F107" s="285" t="s">
        <v>3940</v>
      </c>
      <c r="G107" s="262"/>
      <c r="H107" s="262" t="s">
        <v>3980</v>
      </c>
      <c r="I107" s="262" t="s">
        <v>3942</v>
      </c>
      <c r="J107" s="262">
        <v>120</v>
      </c>
      <c r="K107" s="276"/>
    </row>
    <row r="108" s="1" customFormat="1" ht="15" customHeight="1">
      <c r="B108" s="287"/>
      <c r="C108" s="262" t="s">
        <v>3945</v>
      </c>
      <c r="D108" s="262"/>
      <c r="E108" s="262"/>
      <c r="F108" s="285" t="s">
        <v>3946</v>
      </c>
      <c r="G108" s="262"/>
      <c r="H108" s="262" t="s">
        <v>3980</v>
      </c>
      <c r="I108" s="262" t="s">
        <v>3942</v>
      </c>
      <c r="J108" s="262">
        <v>50</v>
      </c>
      <c r="K108" s="276"/>
    </row>
    <row r="109" s="1" customFormat="1" ht="15" customHeight="1">
      <c r="B109" s="287"/>
      <c r="C109" s="262" t="s">
        <v>3948</v>
      </c>
      <c r="D109" s="262"/>
      <c r="E109" s="262"/>
      <c r="F109" s="285" t="s">
        <v>3940</v>
      </c>
      <c r="G109" s="262"/>
      <c r="H109" s="262" t="s">
        <v>3980</v>
      </c>
      <c r="I109" s="262" t="s">
        <v>3950</v>
      </c>
      <c r="J109" s="262"/>
      <c r="K109" s="276"/>
    </row>
    <row r="110" s="1" customFormat="1" ht="15" customHeight="1">
      <c r="B110" s="287"/>
      <c r="C110" s="262" t="s">
        <v>3959</v>
      </c>
      <c r="D110" s="262"/>
      <c r="E110" s="262"/>
      <c r="F110" s="285" t="s">
        <v>3946</v>
      </c>
      <c r="G110" s="262"/>
      <c r="H110" s="262" t="s">
        <v>3980</v>
      </c>
      <c r="I110" s="262" t="s">
        <v>3942</v>
      </c>
      <c r="J110" s="262">
        <v>50</v>
      </c>
      <c r="K110" s="276"/>
    </row>
    <row r="111" s="1" customFormat="1" ht="15" customHeight="1">
      <c r="B111" s="287"/>
      <c r="C111" s="262" t="s">
        <v>3967</v>
      </c>
      <c r="D111" s="262"/>
      <c r="E111" s="262"/>
      <c r="F111" s="285" t="s">
        <v>3946</v>
      </c>
      <c r="G111" s="262"/>
      <c r="H111" s="262" t="s">
        <v>3980</v>
      </c>
      <c r="I111" s="262" t="s">
        <v>3942</v>
      </c>
      <c r="J111" s="262">
        <v>50</v>
      </c>
      <c r="K111" s="276"/>
    </row>
    <row r="112" s="1" customFormat="1" ht="15" customHeight="1">
      <c r="B112" s="287"/>
      <c r="C112" s="262" t="s">
        <v>3965</v>
      </c>
      <c r="D112" s="262"/>
      <c r="E112" s="262"/>
      <c r="F112" s="285" t="s">
        <v>3946</v>
      </c>
      <c r="G112" s="262"/>
      <c r="H112" s="262" t="s">
        <v>3980</v>
      </c>
      <c r="I112" s="262" t="s">
        <v>3942</v>
      </c>
      <c r="J112" s="262">
        <v>50</v>
      </c>
      <c r="K112" s="276"/>
    </row>
    <row r="113" s="1" customFormat="1" ht="15" customHeight="1">
      <c r="B113" s="287"/>
      <c r="C113" s="262" t="s">
        <v>53</v>
      </c>
      <c r="D113" s="262"/>
      <c r="E113" s="262"/>
      <c r="F113" s="285" t="s">
        <v>3940</v>
      </c>
      <c r="G113" s="262"/>
      <c r="H113" s="262" t="s">
        <v>3981</v>
      </c>
      <c r="I113" s="262" t="s">
        <v>3942</v>
      </c>
      <c r="J113" s="262">
        <v>20</v>
      </c>
      <c r="K113" s="276"/>
    </row>
    <row r="114" s="1" customFormat="1" ht="15" customHeight="1">
      <c r="B114" s="287"/>
      <c r="C114" s="262" t="s">
        <v>3982</v>
      </c>
      <c r="D114" s="262"/>
      <c r="E114" s="262"/>
      <c r="F114" s="285" t="s">
        <v>3940</v>
      </c>
      <c r="G114" s="262"/>
      <c r="H114" s="262" t="s">
        <v>3983</v>
      </c>
      <c r="I114" s="262" t="s">
        <v>3942</v>
      </c>
      <c r="J114" s="262">
        <v>120</v>
      </c>
      <c r="K114" s="276"/>
    </row>
    <row r="115" s="1" customFormat="1" ht="15" customHeight="1">
      <c r="B115" s="287"/>
      <c r="C115" s="262" t="s">
        <v>38</v>
      </c>
      <c r="D115" s="262"/>
      <c r="E115" s="262"/>
      <c r="F115" s="285" t="s">
        <v>3940</v>
      </c>
      <c r="G115" s="262"/>
      <c r="H115" s="262" t="s">
        <v>3984</v>
      </c>
      <c r="I115" s="262" t="s">
        <v>3975</v>
      </c>
      <c r="J115" s="262"/>
      <c r="K115" s="276"/>
    </row>
    <row r="116" s="1" customFormat="1" ht="15" customHeight="1">
      <c r="B116" s="287"/>
      <c r="C116" s="262" t="s">
        <v>48</v>
      </c>
      <c r="D116" s="262"/>
      <c r="E116" s="262"/>
      <c r="F116" s="285" t="s">
        <v>3940</v>
      </c>
      <c r="G116" s="262"/>
      <c r="H116" s="262" t="s">
        <v>3985</v>
      </c>
      <c r="I116" s="262" t="s">
        <v>3975</v>
      </c>
      <c r="J116" s="262"/>
      <c r="K116" s="276"/>
    </row>
    <row r="117" s="1" customFormat="1" ht="15" customHeight="1">
      <c r="B117" s="287"/>
      <c r="C117" s="262" t="s">
        <v>57</v>
      </c>
      <c r="D117" s="262"/>
      <c r="E117" s="262"/>
      <c r="F117" s="285" t="s">
        <v>3940</v>
      </c>
      <c r="G117" s="262"/>
      <c r="H117" s="262" t="s">
        <v>3986</v>
      </c>
      <c r="I117" s="262" t="s">
        <v>3987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3988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3934</v>
      </c>
      <c r="D123" s="277"/>
      <c r="E123" s="277"/>
      <c r="F123" s="277" t="s">
        <v>3935</v>
      </c>
      <c r="G123" s="278"/>
      <c r="H123" s="277" t="s">
        <v>54</v>
      </c>
      <c r="I123" s="277" t="s">
        <v>57</v>
      </c>
      <c r="J123" s="277" t="s">
        <v>3936</v>
      </c>
      <c r="K123" s="306"/>
    </row>
    <row r="124" s="1" customFormat="1" ht="17.25" customHeight="1">
      <c r="B124" s="305"/>
      <c r="C124" s="279" t="s">
        <v>3937</v>
      </c>
      <c r="D124" s="279"/>
      <c r="E124" s="279"/>
      <c r="F124" s="280" t="s">
        <v>3938</v>
      </c>
      <c r="G124" s="281"/>
      <c r="H124" s="279"/>
      <c r="I124" s="279"/>
      <c r="J124" s="279" t="s">
        <v>3939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3943</v>
      </c>
      <c r="D126" s="284"/>
      <c r="E126" s="284"/>
      <c r="F126" s="285" t="s">
        <v>3940</v>
      </c>
      <c r="G126" s="262"/>
      <c r="H126" s="262" t="s">
        <v>3980</v>
      </c>
      <c r="I126" s="262" t="s">
        <v>3942</v>
      </c>
      <c r="J126" s="262">
        <v>120</v>
      </c>
      <c r="K126" s="310"/>
    </row>
    <row r="127" s="1" customFormat="1" ht="15" customHeight="1">
      <c r="B127" s="307"/>
      <c r="C127" s="262" t="s">
        <v>3989</v>
      </c>
      <c r="D127" s="262"/>
      <c r="E127" s="262"/>
      <c r="F127" s="285" t="s">
        <v>3940</v>
      </c>
      <c r="G127" s="262"/>
      <c r="H127" s="262" t="s">
        <v>3990</v>
      </c>
      <c r="I127" s="262" t="s">
        <v>3942</v>
      </c>
      <c r="J127" s="262" t="s">
        <v>3991</v>
      </c>
      <c r="K127" s="310"/>
    </row>
    <row r="128" s="1" customFormat="1" ht="15" customHeight="1">
      <c r="B128" s="307"/>
      <c r="C128" s="262" t="s">
        <v>3888</v>
      </c>
      <c r="D128" s="262"/>
      <c r="E128" s="262"/>
      <c r="F128" s="285" t="s">
        <v>3940</v>
      </c>
      <c r="G128" s="262"/>
      <c r="H128" s="262" t="s">
        <v>3992</v>
      </c>
      <c r="I128" s="262" t="s">
        <v>3942</v>
      </c>
      <c r="J128" s="262" t="s">
        <v>3991</v>
      </c>
      <c r="K128" s="310"/>
    </row>
    <row r="129" s="1" customFormat="1" ht="15" customHeight="1">
      <c r="B129" s="307"/>
      <c r="C129" s="262" t="s">
        <v>3951</v>
      </c>
      <c r="D129" s="262"/>
      <c r="E129" s="262"/>
      <c r="F129" s="285" t="s">
        <v>3946</v>
      </c>
      <c r="G129" s="262"/>
      <c r="H129" s="262" t="s">
        <v>3952</v>
      </c>
      <c r="I129" s="262" t="s">
        <v>3942</v>
      </c>
      <c r="J129" s="262">
        <v>15</v>
      </c>
      <c r="K129" s="310"/>
    </row>
    <row r="130" s="1" customFormat="1" ht="15" customHeight="1">
      <c r="B130" s="307"/>
      <c r="C130" s="288" t="s">
        <v>3953</v>
      </c>
      <c r="D130" s="288"/>
      <c r="E130" s="288"/>
      <c r="F130" s="289" t="s">
        <v>3946</v>
      </c>
      <c r="G130" s="288"/>
      <c r="H130" s="288" t="s">
        <v>3954</v>
      </c>
      <c r="I130" s="288" t="s">
        <v>3942</v>
      </c>
      <c r="J130" s="288">
        <v>15</v>
      </c>
      <c r="K130" s="310"/>
    </row>
    <row r="131" s="1" customFormat="1" ht="15" customHeight="1">
      <c r="B131" s="307"/>
      <c r="C131" s="288" t="s">
        <v>3955</v>
      </c>
      <c r="D131" s="288"/>
      <c r="E131" s="288"/>
      <c r="F131" s="289" t="s">
        <v>3946</v>
      </c>
      <c r="G131" s="288"/>
      <c r="H131" s="288" t="s">
        <v>3956</v>
      </c>
      <c r="I131" s="288" t="s">
        <v>3942</v>
      </c>
      <c r="J131" s="288">
        <v>20</v>
      </c>
      <c r="K131" s="310"/>
    </row>
    <row r="132" s="1" customFormat="1" ht="15" customHeight="1">
      <c r="B132" s="307"/>
      <c r="C132" s="288" t="s">
        <v>3957</v>
      </c>
      <c r="D132" s="288"/>
      <c r="E132" s="288"/>
      <c r="F132" s="289" t="s">
        <v>3946</v>
      </c>
      <c r="G132" s="288"/>
      <c r="H132" s="288" t="s">
        <v>3958</v>
      </c>
      <c r="I132" s="288" t="s">
        <v>3942</v>
      </c>
      <c r="J132" s="288">
        <v>20</v>
      </c>
      <c r="K132" s="310"/>
    </row>
    <row r="133" s="1" customFormat="1" ht="15" customHeight="1">
      <c r="B133" s="307"/>
      <c r="C133" s="262" t="s">
        <v>3945</v>
      </c>
      <c r="D133" s="262"/>
      <c r="E133" s="262"/>
      <c r="F133" s="285" t="s">
        <v>3946</v>
      </c>
      <c r="G133" s="262"/>
      <c r="H133" s="262" t="s">
        <v>3980</v>
      </c>
      <c r="I133" s="262" t="s">
        <v>3942</v>
      </c>
      <c r="J133" s="262">
        <v>50</v>
      </c>
      <c r="K133" s="310"/>
    </row>
    <row r="134" s="1" customFormat="1" ht="15" customHeight="1">
      <c r="B134" s="307"/>
      <c r="C134" s="262" t="s">
        <v>3959</v>
      </c>
      <c r="D134" s="262"/>
      <c r="E134" s="262"/>
      <c r="F134" s="285" t="s">
        <v>3946</v>
      </c>
      <c r="G134" s="262"/>
      <c r="H134" s="262" t="s">
        <v>3980</v>
      </c>
      <c r="I134" s="262" t="s">
        <v>3942</v>
      </c>
      <c r="J134" s="262">
        <v>50</v>
      </c>
      <c r="K134" s="310"/>
    </row>
    <row r="135" s="1" customFormat="1" ht="15" customHeight="1">
      <c r="B135" s="307"/>
      <c r="C135" s="262" t="s">
        <v>3965</v>
      </c>
      <c r="D135" s="262"/>
      <c r="E135" s="262"/>
      <c r="F135" s="285" t="s">
        <v>3946</v>
      </c>
      <c r="G135" s="262"/>
      <c r="H135" s="262" t="s">
        <v>3980</v>
      </c>
      <c r="I135" s="262" t="s">
        <v>3942</v>
      </c>
      <c r="J135" s="262">
        <v>50</v>
      </c>
      <c r="K135" s="310"/>
    </row>
    <row r="136" s="1" customFormat="1" ht="15" customHeight="1">
      <c r="B136" s="307"/>
      <c r="C136" s="262" t="s">
        <v>3967</v>
      </c>
      <c r="D136" s="262"/>
      <c r="E136" s="262"/>
      <c r="F136" s="285" t="s">
        <v>3946</v>
      </c>
      <c r="G136" s="262"/>
      <c r="H136" s="262" t="s">
        <v>3980</v>
      </c>
      <c r="I136" s="262" t="s">
        <v>3942</v>
      </c>
      <c r="J136" s="262">
        <v>50</v>
      </c>
      <c r="K136" s="310"/>
    </row>
    <row r="137" s="1" customFormat="1" ht="15" customHeight="1">
      <c r="B137" s="307"/>
      <c r="C137" s="262" t="s">
        <v>3968</v>
      </c>
      <c r="D137" s="262"/>
      <c r="E137" s="262"/>
      <c r="F137" s="285" t="s">
        <v>3946</v>
      </c>
      <c r="G137" s="262"/>
      <c r="H137" s="262" t="s">
        <v>3993</v>
      </c>
      <c r="I137" s="262" t="s">
        <v>3942</v>
      </c>
      <c r="J137" s="262">
        <v>255</v>
      </c>
      <c r="K137" s="310"/>
    </row>
    <row r="138" s="1" customFormat="1" ht="15" customHeight="1">
      <c r="B138" s="307"/>
      <c r="C138" s="262" t="s">
        <v>3970</v>
      </c>
      <c r="D138" s="262"/>
      <c r="E138" s="262"/>
      <c r="F138" s="285" t="s">
        <v>3940</v>
      </c>
      <c r="G138" s="262"/>
      <c r="H138" s="262" t="s">
        <v>3994</v>
      </c>
      <c r="I138" s="262" t="s">
        <v>3972</v>
      </c>
      <c r="J138" s="262"/>
      <c r="K138" s="310"/>
    </row>
    <row r="139" s="1" customFormat="1" ht="15" customHeight="1">
      <c r="B139" s="307"/>
      <c r="C139" s="262" t="s">
        <v>3973</v>
      </c>
      <c r="D139" s="262"/>
      <c r="E139" s="262"/>
      <c r="F139" s="285" t="s">
        <v>3940</v>
      </c>
      <c r="G139" s="262"/>
      <c r="H139" s="262" t="s">
        <v>3995</v>
      </c>
      <c r="I139" s="262" t="s">
        <v>3975</v>
      </c>
      <c r="J139" s="262"/>
      <c r="K139" s="310"/>
    </row>
    <row r="140" s="1" customFormat="1" ht="15" customHeight="1">
      <c r="B140" s="307"/>
      <c r="C140" s="262" t="s">
        <v>3976</v>
      </c>
      <c r="D140" s="262"/>
      <c r="E140" s="262"/>
      <c r="F140" s="285" t="s">
        <v>3940</v>
      </c>
      <c r="G140" s="262"/>
      <c r="H140" s="262" t="s">
        <v>3976</v>
      </c>
      <c r="I140" s="262" t="s">
        <v>3975</v>
      </c>
      <c r="J140" s="262"/>
      <c r="K140" s="310"/>
    </row>
    <row r="141" s="1" customFormat="1" ht="15" customHeight="1">
      <c r="B141" s="307"/>
      <c r="C141" s="262" t="s">
        <v>38</v>
      </c>
      <c r="D141" s="262"/>
      <c r="E141" s="262"/>
      <c r="F141" s="285" t="s">
        <v>3940</v>
      </c>
      <c r="G141" s="262"/>
      <c r="H141" s="262" t="s">
        <v>3996</v>
      </c>
      <c r="I141" s="262" t="s">
        <v>3975</v>
      </c>
      <c r="J141" s="262"/>
      <c r="K141" s="310"/>
    </row>
    <row r="142" s="1" customFormat="1" ht="15" customHeight="1">
      <c r="B142" s="307"/>
      <c r="C142" s="262" t="s">
        <v>3997</v>
      </c>
      <c r="D142" s="262"/>
      <c r="E142" s="262"/>
      <c r="F142" s="285" t="s">
        <v>3940</v>
      </c>
      <c r="G142" s="262"/>
      <c r="H142" s="262" t="s">
        <v>3998</v>
      </c>
      <c r="I142" s="262" t="s">
        <v>3975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3999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3934</v>
      </c>
      <c r="D148" s="277"/>
      <c r="E148" s="277"/>
      <c r="F148" s="277" t="s">
        <v>3935</v>
      </c>
      <c r="G148" s="278"/>
      <c r="H148" s="277" t="s">
        <v>54</v>
      </c>
      <c r="I148" s="277" t="s">
        <v>57</v>
      </c>
      <c r="J148" s="277" t="s">
        <v>3936</v>
      </c>
      <c r="K148" s="276"/>
    </row>
    <row r="149" s="1" customFormat="1" ht="17.25" customHeight="1">
      <c r="B149" s="274"/>
      <c r="C149" s="279" t="s">
        <v>3937</v>
      </c>
      <c r="D149" s="279"/>
      <c r="E149" s="279"/>
      <c r="F149" s="280" t="s">
        <v>3938</v>
      </c>
      <c r="G149" s="281"/>
      <c r="H149" s="279"/>
      <c r="I149" s="279"/>
      <c r="J149" s="279" t="s">
        <v>3939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3943</v>
      </c>
      <c r="D151" s="262"/>
      <c r="E151" s="262"/>
      <c r="F151" s="315" t="s">
        <v>3940</v>
      </c>
      <c r="G151" s="262"/>
      <c r="H151" s="314" t="s">
        <v>3980</v>
      </c>
      <c r="I151" s="314" t="s">
        <v>3942</v>
      </c>
      <c r="J151" s="314">
        <v>120</v>
      </c>
      <c r="K151" s="310"/>
    </row>
    <row r="152" s="1" customFormat="1" ht="15" customHeight="1">
      <c r="B152" s="287"/>
      <c r="C152" s="314" t="s">
        <v>3989</v>
      </c>
      <c r="D152" s="262"/>
      <c r="E152" s="262"/>
      <c r="F152" s="315" t="s">
        <v>3940</v>
      </c>
      <c r="G152" s="262"/>
      <c r="H152" s="314" t="s">
        <v>4000</v>
      </c>
      <c r="I152" s="314" t="s">
        <v>3942</v>
      </c>
      <c r="J152" s="314" t="s">
        <v>3991</v>
      </c>
      <c r="K152" s="310"/>
    </row>
    <row r="153" s="1" customFormat="1" ht="15" customHeight="1">
      <c r="B153" s="287"/>
      <c r="C153" s="314" t="s">
        <v>3888</v>
      </c>
      <c r="D153" s="262"/>
      <c r="E153" s="262"/>
      <c r="F153" s="315" t="s">
        <v>3940</v>
      </c>
      <c r="G153" s="262"/>
      <c r="H153" s="314" t="s">
        <v>4001</v>
      </c>
      <c r="I153" s="314" t="s">
        <v>3942</v>
      </c>
      <c r="J153" s="314" t="s">
        <v>3991</v>
      </c>
      <c r="K153" s="310"/>
    </row>
    <row r="154" s="1" customFormat="1" ht="15" customHeight="1">
      <c r="B154" s="287"/>
      <c r="C154" s="314" t="s">
        <v>3945</v>
      </c>
      <c r="D154" s="262"/>
      <c r="E154" s="262"/>
      <c r="F154" s="315" t="s">
        <v>3946</v>
      </c>
      <c r="G154" s="262"/>
      <c r="H154" s="314" t="s">
        <v>3980</v>
      </c>
      <c r="I154" s="314" t="s">
        <v>3942</v>
      </c>
      <c r="J154" s="314">
        <v>50</v>
      </c>
      <c r="K154" s="310"/>
    </row>
    <row r="155" s="1" customFormat="1" ht="15" customHeight="1">
      <c r="B155" s="287"/>
      <c r="C155" s="314" t="s">
        <v>3948</v>
      </c>
      <c r="D155" s="262"/>
      <c r="E155" s="262"/>
      <c r="F155" s="315" t="s">
        <v>3940</v>
      </c>
      <c r="G155" s="262"/>
      <c r="H155" s="314" t="s">
        <v>3980</v>
      </c>
      <c r="I155" s="314" t="s">
        <v>3950</v>
      </c>
      <c r="J155" s="314"/>
      <c r="K155" s="310"/>
    </row>
    <row r="156" s="1" customFormat="1" ht="15" customHeight="1">
      <c r="B156" s="287"/>
      <c r="C156" s="314" t="s">
        <v>3959</v>
      </c>
      <c r="D156" s="262"/>
      <c r="E156" s="262"/>
      <c r="F156" s="315" t="s">
        <v>3946</v>
      </c>
      <c r="G156" s="262"/>
      <c r="H156" s="314" t="s">
        <v>3980</v>
      </c>
      <c r="I156" s="314" t="s">
        <v>3942</v>
      </c>
      <c r="J156" s="314">
        <v>50</v>
      </c>
      <c r="K156" s="310"/>
    </row>
    <row r="157" s="1" customFormat="1" ht="15" customHeight="1">
      <c r="B157" s="287"/>
      <c r="C157" s="314" t="s">
        <v>3967</v>
      </c>
      <c r="D157" s="262"/>
      <c r="E157" s="262"/>
      <c r="F157" s="315" t="s">
        <v>3946</v>
      </c>
      <c r="G157" s="262"/>
      <c r="H157" s="314" t="s">
        <v>3980</v>
      </c>
      <c r="I157" s="314" t="s">
        <v>3942</v>
      </c>
      <c r="J157" s="314">
        <v>50</v>
      </c>
      <c r="K157" s="310"/>
    </row>
    <row r="158" s="1" customFormat="1" ht="15" customHeight="1">
      <c r="B158" s="287"/>
      <c r="C158" s="314" t="s">
        <v>3965</v>
      </c>
      <c r="D158" s="262"/>
      <c r="E158" s="262"/>
      <c r="F158" s="315" t="s">
        <v>3946</v>
      </c>
      <c r="G158" s="262"/>
      <c r="H158" s="314" t="s">
        <v>3980</v>
      </c>
      <c r="I158" s="314" t="s">
        <v>3942</v>
      </c>
      <c r="J158" s="314">
        <v>50</v>
      </c>
      <c r="K158" s="310"/>
    </row>
    <row r="159" s="1" customFormat="1" ht="15" customHeight="1">
      <c r="B159" s="287"/>
      <c r="C159" s="314" t="s">
        <v>114</v>
      </c>
      <c r="D159" s="262"/>
      <c r="E159" s="262"/>
      <c r="F159" s="315" t="s">
        <v>3940</v>
      </c>
      <c r="G159" s="262"/>
      <c r="H159" s="314" t="s">
        <v>4002</v>
      </c>
      <c r="I159" s="314" t="s">
        <v>3942</v>
      </c>
      <c r="J159" s="314" t="s">
        <v>4003</v>
      </c>
      <c r="K159" s="310"/>
    </row>
    <row r="160" s="1" customFormat="1" ht="15" customHeight="1">
      <c r="B160" s="287"/>
      <c r="C160" s="314" t="s">
        <v>4004</v>
      </c>
      <c r="D160" s="262"/>
      <c r="E160" s="262"/>
      <c r="F160" s="315" t="s">
        <v>3940</v>
      </c>
      <c r="G160" s="262"/>
      <c r="H160" s="314" t="s">
        <v>4005</v>
      </c>
      <c r="I160" s="314" t="s">
        <v>3975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4006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3934</v>
      </c>
      <c r="D166" s="277"/>
      <c r="E166" s="277"/>
      <c r="F166" s="277" t="s">
        <v>3935</v>
      </c>
      <c r="G166" s="319"/>
      <c r="H166" s="320" t="s">
        <v>54</v>
      </c>
      <c r="I166" s="320" t="s">
        <v>57</v>
      </c>
      <c r="J166" s="277" t="s">
        <v>3936</v>
      </c>
      <c r="K166" s="254"/>
    </row>
    <row r="167" s="1" customFormat="1" ht="17.25" customHeight="1">
      <c r="B167" s="255"/>
      <c r="C167" s="279" t="s">
        <v>3937</v>
      </c>
      <c r="D167" s="279"/>
      <c r="E167" s="279"/>
      <c r="F167" s="280" t="s">
        <v>3938</v>
      </c>
      <c r="G167" s="321"/>
      <c r="H167" s="322"/>
      <c r="I167" s="322"/>
      <c r="J167" s="279" t="s">
        <v>3939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3943</v>
      </c>
      <c r="D169" s="262"/>
      <c r="E169" s="262"/>
      <c r="F169" s="285" t="s">
        <v>3940</v>
      </c>
      <c r="G169" s="262"/>
      <c r="H169" s="262" t="s">
        <v>3980</v>
      </c>
      <c r="I169" s="262" t="s">
        <v>3942</v>
      </c>
      <c r="J169" s="262">
        <v>120</v>
      </c>
      <c r="K169" s="310"/>
    </row>
    <row r="170" s="1" customFormat="1" ht="15" customHeight="1">
      <c r="B170" s="287"/>
      <c r="C170" s="262" t="s">
        <v>3989</v>
      </c>
      <c r="D170" s="262"/>
      <c r="E170" s="262"/>
      <c r="F170" s="285" t="s">
        <v>3940</v>
      </c>
      <c r="G170" s="262"/>
      <c r="H170" s="262" t="s">
        <v>3990</v>
      </c>
      <c r="I170" s="262" t="s">
        <v>3942</v>
      </c>
      <c r="J170" s="262" t="s">
        <v>3991</v>
      </c>
      <c r="K170" s="310"/>
    </row>
    <row r="171" s="1" customFormat="1" ht="15" customHeight="1">
      <c r="B171" s="287"/>
      <c r="C171" s="262" t="s">
        <v>3888</v>
      </c>
      <c r="D171" s="262"/>
      <c r="E171" s="262"/>
      <c r="F171" s="285" t="s">
        <v>3940</v>
      </c>
      <c r="G171" s="262"/>
      <c r="H171" s="262" t="s">
        <v>4007</v>
      </c>
      <c r="I171" s="262" t="s">
        <v>3942</v>
      </c>
      <c r="J171" s="262" t="s">
        <v>3991</v>
      </c>
      <c r="K171" s="310"/>
    </row>
    <row r="172" s="1" customFormat="1" ht="15" customHeight="1">
      <c r="B172" s="287"/>
      <c r="C172" s="262" t="s">
        <v>3945</v>
      </c>
      <c r="D172" s="262"/>
      <c r="E172" s="262"/>
      <c r="F172" s="285" t="s">
        <v>3946</v>
      </c>
      <c r="G172" s="262"/>
      <c r="H172" s="262" t="s">
        <v>4007</v>
      </c>
      <c r="I172" s="262" t="s">
        <v>3942</v>
      </c>
      <c r="J172" s="262">
        <v>50</v>
      </c>
      <c r="K172" s="310"/>
    </row>
    <row r="173" s="1" customFormat="1" ht="15" customHeight="1">
      <c r="B173" s="287"/>
      <c r="C173" s="262" t="s">
        <v>3948</v>
      </c>
      <c r="D173" s="262"/>
      <c r="E173" s="262"/>
      <c r="F173" s="285" t="s">
        <v>3940</v>
      </c>
      <c r="G173" s="262"/>
      <c r="H173" s="262" t="s">
        <v>4007</v>
      </c>
      <c r="I173" s="262" t="s">
        <v>3950</v>
      </c>
      <c r="J173" s="262"/>
      <c r="K173" s="310"/>
    </row>
    <row r="174" s="1" customFormat="1" ht="15" customHeight="1">
      <c r="B174" s="287"/>
      <c r="C174" s="262" t="s">
        <v>3959</v>
      </c>
      <c r="D174" s="262"/>
      <c r="E174" s="262"/>
      <c r="F174" s="285" t="s">
        <v>3946</v>
      </c>
      <c r="G174" s="262"/>
      <c r="H174" s="262" t="s">
        <v>4007</v>
      </c>
      <c r="I174" s="262" t="s">
        <v>3942</v>
      </c>
      <c r="J174" s="262">
        <v>50</v>
      </c>
      <c r="K174" s="310"/>
    </row>
    <row r="175" s="1" customFormat="1" ht="15" customHeight="1">
      <c r="B175" s="287"/>
      <c r="C175" s="262" t="s">
        <v>3967</v>
      </c>
      <c r="D175" s="262"/>
      <c r="E175" s="262"/>
      <c r="F175" s="285" t="s">
        <v>3946</v>
      </c>
      <c r="G175" s="262"/>
      <c r="H175" s="262" t="s">
        <v>4007</v>
      </c>
      <c r="I175" s="262" t="s">
        <v>3942</v>
      </c>
      <c r="J175" s="262">
        <v>50</v>
      </c>
      <c r="K175" s="310"/>
    </row>
    <row r="176" s="1" customFormat="1" ht="15" customHeight="1">
      <c r="B176" s="287"/>
      <c r="C176" s="262" t="s">
        <v>3965</v>
      </c>
      <c r="D176" s="262"/>
      <c r="E176" s="262"/>
      <c r="F176" s="285" t="s">
        <v>3946</v>
      </c>
      <c r="G176" s="262"/>
      <c r="H176" s="262" t="s">
        <v>4007</v>
      </c>
      <c r="I176" s="262" t="s">
        <v>3942</v>
      </c>
      <c r="J176" s="262">
        <v>50</v>
      </c>
      <c r="K176" s="310"/>
    </row>
    <row r="177" s="1" customFormat="1" ht="15" customHeight="1">
      <c r="B177" s="287"/>
      <c r="C177" s="262" t="s">
        <v>140</v>
      </c>
      <c r="D177" s="262"/>
      <c r="E177" s="262"/>
      <c r="F177" s="285" t="s">
        <v>3940</v>
      </c>
      <c r="G177" s="262"/>
      <c r="H177" s="262" t="s">
        <v>4008</v>
      </c>
      <c r="I177" s="262" t="s">
        <v>4009</v>
      </c>
      <c r="J177" s="262"/>
      <c r="K177" s="310"/>
    </row>
    <row r="178" s="1" customFormat="1" ht="15" customHeight="1">
      <c r="B178" s="287"/>
      <c r="C178" s="262" t="s">
        <v>57</v>
      </c>
      <c r="D178" s="262"/>
      <c r="E178" s="262"/>
      <c r="F178" s="285" t="s">
        <v>3940</v>
      </c>
      <c r="G178" s="262"/>
      <c r="H178" s="262" t="s">
        <v>4010</v>
      </c>
      <c r="I178" s="262" t="s">
        <v>4011</v>
      </c>
      <c r="J178" s="262">
        <v>1</v>
      </c>
      <c r="K178" s="310"/>
    </row>
    <row r="179" s="1" customFormat="1" ht="15" customHeight="1">
      <c r="B179" s="287"/>
      <c r="C179" s="262" t="s">
        <v>53</v>
      </c>
      <c r="D179" s="262"/>
      <c r="E179" s="262"/>
      <c r="F179" s="285" t="s">
        <v>3940</v>
      </c>
      <c r="G179" s="262"/>
      <c r="H179" s="262" t="s">
        <v>4012</v>
      </c>
      <c r="I179" s="262" t="s">
        <v>3942</v>
      </c>
      <c r="J179" s="262">
        <v>20</v>
      </c>
      <c r="K179" s="310"/>
    </row>
    <row r="180" s="1" customFormat="1" ht="15" customHeight="1">
      <c r="B180" s="287"/>
      <c r="C180" s="262" t="s">
        <v>54</v>
      </c>
      <c r="D180" s="262"/>
      <c r="E180" s="262"/>
      <c r="F180" s="285" t="s">
        <v>3940</v>
      </c>
      <c r="G180" s="262"/>
      <c r="H180" s="262" t="s">
        <v>4013</v>
      </c>
      <c r="I180" s="262" t="s">
        <v>3942</v>
      </c>
      <c r="J180" s="262">
        <v>255</v>
      </c>
      <c r="K180" s="310"/>
    </row>
    <row r="181" s="1" customFormat="1" ht="15" customHeight="1">
      <c r="B181" s="287"/>
      <c r="C181" s="262" t="s">
        <v>141</v>
      </c>
      <c r="D181" s="262"/>
      <c r="E181" s="262"/>
      <c r="F181" s="285" t="s">
        <v>3940</v>
      </c>
      <c r="G181" s="262"/>
      <c r="H181" s="262" t="s">
        <v>3904</v>
      </c>
      <c r="I181" s="262" t="s">
        <v>3942</v>
      </c>
      <c r="J181" s="262">
        <v>10</v>
      </c>
      <c r="K181" s="310"/>
    </row>
    <row r="182" s="1" customFormat="1" ht="15" customHeight="1">
      <c r="B182" s="287"/>
      <c r="C182" s="262" t="s">
        <v>142</v>
      </c>
      <c r="D182" s="262"/>
      <c r="E182" s="262"/>
      <c r="F182" s="285" t="s">
        <v>3940</v>
      </c>
      <c r="G182" s="262"/>
      <c r="H182" s="262" t="s">
        <v>4014</v>
      </c>
      <c r="I182" s="262" t="s">
        <v>3975</v>
      </c>
      <c r="J182" s="262"/>
      <c r="K182" s="310"/>
    </row>
    <row r="183" s="1" customFormat="1" ht="15" customHeight="1">
      <c r="B183" s="287"/>
      <c r="C183" s="262" t="s">
        <v>4015</v>
      </c>
      <c r="D183" s="262"/>
      <c r="E183" s="262"/>
      <c r="F183" s="285" t="s">
        <v>3940</v>
      </c>
      <c r="G183" s="262"/>
      <c r="H183" s="262" t="s">
        <v>4016</v>
      </c>
      <c r="I183" s="262" t="s">
        <v>3975</v>
      </c>
      <c r="J183" s="262"/>
      <c r="K183" s="310"/>
    </row>
    <row r="184" s="1" customFormat="1" ht="15" customHeight="1">
      <c r="B184" s="287"/>
      <c r="C184" s="262" t="s">
        <v>4004</v>
      </c>
      <c r="D184" s="262"/>
      <c r="E184" s="262"/>
      <c r="F184" s="285" t="s">
        <v>3940</v>
      </c>
      <c r="G184" s="262"/>
      <c r="H184" s="262" t="s">
        <v>4017</v>
      </c>
      <c r="I184" s="262" t="s">
        <v>3975</v>
      </c>
      <c r="J184" s="262"/>
      <c r="K184" s="310"/>
    </row>
    <row r="185" s="1" customFormat="1" ht="15" customHeight="1">
      <c r="B185" s="287"/>
      <c r="C185" s="262" t="s">
        <v>144</v>
      </c>
      <c r="D185" s="262"/>
      <c r="E185" s="262"/>
      <c r="F185" s="285" t="s">
        <v>3946</v>
      </c>
      <c r="G185" s="262"/>
      <c r="H185" s="262" t="s">
        <v>4018</v>
      </c>
      <c r="I185" s="262" t="s">
        <v>3942</v>
      </c>
      <c r="J185" s="262">
        <v>50</v>
      </c>
      <c r="K185" s="310"/>
    </row>
    <row r="186" s="1" customFormat="1" ht="15" customHeight="1">
      <c r="B186" s="287"/>
      <c r="C186" s="262" t="s">
        <v>4019</v>
      </c>
      <c r="D186" s="262"/>
      <c r="E186" s="262"/>
      <c r="F186" s="285" t="s">
        <v>3946</v>
      </c>
      <c r="G186" s="262"/>
      <c r="H186" s="262" t="s">
        <v>4020</v>
      </c>
      <c r="I186" s="262" t="s">
        <v>4021</v>
      </c>
      <c r="J186" s="262"/>
      <c r="K186" s="310"/>
    </row>
    <row r="187" s="1" customFormat="1" ht="15" customHeight="1">
      <c r="B187" s="287"/>
      <c r="C187" s="262" t="s">
        <v>4022</v>
      </c>
      <c r="D187" s="262"/>
      <c r="E187" s="262"/>
      <c r="F187" s="285" t="s">
        <v>3946</v>
      </c>
      <c r="G187" s="262"/>
      <c r="H187" s="262" t="s">
        <v>4023</v>
      </c>
      <c r="I187" s="262" t="s">
        <v>4021</v>
      </c>
      <c r="J187" s="262"/>
      <c r="K187" s="310"/>
    </row>
    <row r="188" s="1" customFormat="1" ht="15" customHeight="1">
      <c r="B188" s="287"/>
      <c r="C188" s="262" t="s">
        <v>4024</v>
      </c>
      <c r="D188" s="262"/>
      <c r="E188" s="262"/>
      <c r="F188" s="285" t="s">
        <v>3946</v>
      </c>
      <c r="G188" s="262"/>
      <c r="H188" s="262" t="s">
        <v>4025</v>
      </c>
      <c r="I188" s="262" t="s">
        <v>4021</v>
      </c>
      <c r="J188" s="262"/>
      <c r="K188" s="310"/>
    </row>
    <row r="189" s="1" customFormat="1" ht="15" customHeight="1">
      <c r="B189" s="287"/>
      <c r="C189" s="323" t="s">
        <v>4026</v>
      </c>
      <c r="D189" s="262"/>
      <c r="E189" s="262"/>
      <c r="F189" s="285" t="s">
        <v>3946</v>
      </c>
      <c r="G189" s="262"/>
      <c r="H189" s="262" t="s">
        <v>4027</v>
      </c>
      <c r="I189" s="262" t="s">
        <v>4028</v>
      </c>
      <c r="J189" s="324" t="s">
        <v>4029</v>
      </c>
      <c r="K189" s="310"/>
    </row>
    <row r="190" s="18" customFormat="1" ht="15" customHeight="1">
      <c r="B190" s="325"/>
      <c r="C190" s="326" t="s">
        <v>4030</v>
      </c>
      <c r="D190" s="327"/>
      <c r="E190" s="327"/>
      <c r="F190" s="328" t="s">
        <v>3946</v>
      </c>
      <c r="G190" s="327"/>
      <c r="H190" s="327" t="s">
        <v>4031</v>
      </c>
      <c r="I190" s="327" t="s">
        <v>4028</v>
      </c>
      <c r="J190" s="329" t="s">
        <v>4029</v>
      </c>
      <c r="K190" s="330"/>
    </row>
    <row r="191" s="1" customFormat="1" ht="15" customHeight="1">
      <c r="B191" s="287"/>
      <c r="C191" s="323" t="s">
        <v>42</v>
      </c>
      <c r="D191" s="262"/>
      <c r="E191" s="262"/>
      <c r="F191" s="285" t="s">
        <v>3940</v>
      </c>
      <c r="G191" s="262"/>
      <c r="H191" s="259" t="s">
        <v>4032</v>
      </c>
      <c r="I191" s="262" t="s">
        <v>4033</v>
      </c>
      <c r="J191" s="262"/>
      <c r="K191" s="310"/>
    </row>
    <row r="192" s="1" customFormat="1" ht="15" customHeight="1">
      <c r="B192" s="287"/>
      <c r="C192" s="323" t="s">
        <v>4034</v>
      </c>
      <c r="D192" s="262"/>
      <c r="E192" s="262"/>
      <c r="F192" s="285" t="s">
        <v>3940</v>
      </c>
      <c r="G192" s="262"/>
      <c r="H192" s="262" t="s">
        <v>4035</v>
      </c>
      <c r="I192" s="262" t="s">
        <v>3975</v>
      </c>
      <c r="J192" s="262"/>
      <c r="K192" s="310"/>
    </row>
    <row r="193" s="1" customFormat="1" ht="15" customHeight="1">
      <c r="B193" s="287"/>
      <c r="C193" s="323" t="s">
        <v>4036</v>
      </c>
      <c r="D193" s="262"/>
      <c r="E193" s="262"/>
      <c r="F193" s="285" t="s">
        <v>3940</v>
      </c>
      <c r="G193" s="262"/>
      <c r="H193" s="262" t="s">
        <v>4037</v>
      </c>
      <c r="I193" s="262" t="s">
        <v>3975</v>
      </c>
      <c r="J193" s="262"/>
      <c r="K193" s="310"/>
    </row>
    <row r="194" s="1" customFormat="1" ht="15" customHeight="1">
      <c r="B194" s="287"/>
      <c r="C194" s="323" t="s">
        <v>4038</v>
      </c>
      <c r="D194" s="262"/>
      <c r="E194" s="262"/>
      <c r="F194" s="285" t="s">
        <v>3946</v>
      </c>
      <c r="G194" s="262"/>
      <c r="H194" s="262" t="s">
        <v>4039</v>
      </c>
      <c r="I194" s="262" t="s">
        <v>3975</v>
      </c>
      <c r="J194" s="262"/>
      <c r="K194" s="310"/>
    </row>
    <row r="195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1">
      <c r="B200" s="252"/>
      <c r="C200" s="253" t="s">
        <v>4040</v>
      </c>
      <c r="D200" s="253"/>
      <c r="E200" s="253"/>
      <c r="F200" s="253"/>
      <c r="G200" s="253"/>
      <c r="H200" s="253"/>
      <c r="I200" s="253"/>
      <c r="J200" s="253"/>
      <c r="K200" s="254"/>
    </row>
    <row r="201" s="1" customFormat="1" ht="25.5" customHeight="1">
      <c r="B201" s="252"/>
      <c r="C201" s="332" t="s">
        <v>4041</v>
      </c>
      <c r="D201" s="332"/>
      <c r="E201" s="332"/>
      <c r="F201" s="332" t="s">
        <v>4042</v>
      </c>
      <c r="G201" s="333"/>
      <c r="H201" s="332" t="s">
        <v>4043</v>
      </c>
      <c r="I201" s="332"/>
      <c r="J201" s="332"/>
      <c r="K201" s="254"/>
    </row>
    <row r="202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="1" customFormat="1" ht="15" customHeight="1">
      <c r="B203" s="287"/>
      <c r="C203" s="262" t="s">
        <v>4033</v>
      </c>
      <c r="D203" s="262"/>
      <c r="E203" s="262"/>
      <c r="F203" s="285" t="s">
        <v>43</v>
      </c>
      <c r="G203" s="262"/>
      <c r="H203" s="262" t="s">
        <v>4044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44</v>
      </c>
      <c r="G204" s="262"/>
      <c r="H204" s="262" t="s">
        <v>4045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47</v>
      </c>
      <c r="G205" s="262"/>
      <c r="H205" s="262" t="s">
        <v>4046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45</v>
      </c>
      <c r="G206" s="262"/>
      <c r="H206" s="262" t="s">
        <v>4047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 t="s">
        <v>46</v>
      </c>
      <c r="G207" s="262"/>
      <c r="H207" s="262" t="s">
        <v>4048</v>
      </c>
      <c r="I207" s="262"/>
      <c r="J207" s="262"/>
      <c r="K207" s="310"/>
    </row>
    <row r="208" s="1" customFormat="1" ht="15" customHeight="1">
      <c r="B208" s="287"/>
      <c r="C208" s="262"/>
      <c r="D208" s="262"/>
      <c r="E208" s="262"/>
      <c r="F208" s="285"/>
      <c r="G208" s="262"/>
      <c r="H208" s="262"/>
      <c r="I208" s="262"/>
      <c r="J208" s="262"/>
      <c r="K208" s="310"/>
    </row>
    <row r="209" s="1" customFormat="1" ht="15" customHeight="1">
      <c r="B209" s="287"/>
      <c r="C209" s="262" t="s">
        <v>3987</v>
      </c>
      <c r="D209" s="262"/>
      <c r="E209" s="262"/>
      <c r="F209" s="285" t="s">
        <v>79</v>
      </c>
      <c r="G209" s="262"/>
      <c r="H209" s="262" t="s">
        <v>4049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3882</v>
      </c>
      <c r="G210" s="262"/>
      <c r="H210" s="262" t="s">
        <v>3883</v>
      </c>
      <c r="I210" s="262"/>
      <c r="J210" s="262"/>
      <c r="K210" s="310"/>
    </row>
    <row r="211" s="1" customFormat="1" ht="15" customHeight="1">
      <c r="B211" s="287"/>
      <c r="C211" s="262"/>
      <c r="D211" s="262"/>
      <c r="E211" s="262"/>
      <c r="F211" s="285" t="s">
        <v>3880</v>
      </c>
      <c r="G211" s="262"/>
      <c r="H211" s="262" t="s">
        <v>4050</v>
      </c>
      <c r="I211" s="262"/>
      <c r="J211" s="262"/>
      <c r="K211" s="310"/>
    </row>
    <row r="212" s="1" customFormat="1" ht="15" customHeight="1">
      <c r="B212" s="334"/>
      <c r="C212" s="262"/>
      <c r="D212" s="262"/>
      <c r="E212" s="262"/>
      <c r="F212" s="285" t="s">
        <v>3884</v>
      </c>
      <c r="G212" s="323"/>
      <c r="H212" s="314" t="s">
        <v>3885</v>
      </c>
      <c r="I212" s="314"/>
      <c r="J212" s="314"/>
      <c r="K212" s="335"/>
    </row>
    <row r="213" s="1" customFormat="1" ht="15" customHeight="1">
      <c r="B213" s="334"/>
      <c r="C213" s="262"/>
      <c r="D213" s="262"/>
      <c r="E213" s="262"/>
      <c r="F213" s="285" t="s">
        <v>3886</v>
      </c>
      <c r="G213" s="323"/>
      <c r="H213" s="314" t="s">
        <v>719</v>
      </c>
      <c r="I213" s="314"/>
      <c r="J213" s="314"/>
      <c r="K213" s="335"/>
    </row>
    <row r="214" s="1" customFormat="1" ht="15" customHeight="1">
      <c r="B214" s="334"/>
      <c r="C214" s="262"/>
      <c r="D214" s="262"/>
      <c r="E214" s="262"/>
      <c r="F214" s="285"/>
      <c r="G214" s="323"/>
      <c r="H214" s="314"/>
      <c r="I214" s="314"/>
      <c r="J214" s="314"/>
      <c r="K214" s="335"/>
    </row>
    <row r="215" s="1" customFormat="1" ht="15" customHeight="1">
      <c r="B215" s="334"/>
      <c r="C215" s="262" t="s">
        <v>4011</v>
      </c>
      <c r="D215" s="262"/>
      <c r="E215" s="262"/>
      <c r="F215" s="285">
        <v>1</v>
      </c>
      <c r="G215" s="323"/>
      <c r="H215" s="314" t="s">
        <v>4051</v>
      </c>
      <c r="I215" s="314"/>
      <c r="J215" s="314"/>
      <c r="K215" s="335"/>
    </row>
    <row r="216" s="1" customFormat="1" ht="15" customHeight="1">
      <c r="B216" s="334"/>
      <c r="C216" s="262"/>
      <c r="D216" s="262"/>
      <c r="E216" s="262"/>
      <c r="F216" s="285">
        <v>2</v>
      </c>
      <c r="G216" s="323"/>
      <c r="H216" s="314" t="s">
        <v>4052</v>
      </c>
      <c r="I216" s="314"/>
      <c r="J216" s="314"/>
      <c r="K216" s="335"/>
    </row>
    <row r="217" s="1" customFormat="1" ht="15" customHeight="1">
      <c r="B217" s="334"/>
      <c r="C217" s="262"/>
      <c r="D217" s="262"/>
      <c r="E217" s="262"/>
      <c r="F217" s="285">
        <v>3</v>
      </c>
      <c r="G217" s="323"/>
      <c r="H217" s="314" t="s">
        <v>4053</v>
      </c>
      <c r="I217" s="314"/>
      <c r="J217" s="314"/>
      <c r="K217" s="335"/>
    </row>
    <row r="218" s="1" customFormat="1" ht="15" customHeight="1">
      <c r="B218" s="334"/>
      <c r="C218" s="262"/>
      <c r="D218" s="262"/>
      <c r="E218" s="262"/>
      <c r="F218" s="285">
        <v>4</v>
      </c>
      <c r="G218" s="323"/>
      <c r="H218" s="314" t="s">
        <v>4054</v>
      </c>
      <c r="I218" s="314"/>
      <c r="J218" s="314"/>
      <c r="K218" s="335"/>
    </row>
    <row r="219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Pelešková</dc:creator>
  <cp:lastModifiedBy>Petra Pelešková</cp:lastModifiedBy>
  <dcterms:created xsi:type="dcterms:W3CDTF">2025-07-11T12:14:31Z</dcterms:created>
  <dcterms:modified xsi:type="dcterms:W3CDTF">2025-07-11T12:14:41Z</dcterms:modified>
</cp:coreProperties>
</file>