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itrexcz-my.sharepoint.com/personal/karolina_bezdekova_unitrex_cz/Documents/PRAC_OSTATNI/ZEBRAK/02_cp 119/_odevzdano/VV/"/>
    </mc:Choice>
  </mc:AlternateContent>
  <xr:revisionPtr revIDLastSave="46" documentId="8_{02319653-651E-4D87-9634-6EBE5F6E2F0F}" xr6:coauthVersionLast="47" xr6:coauthVersionMax="47" xr10:uidLastSave="{70675671-D4E4-4557-AEFB-DF1FCD89B536}"/>
  <bookViews>
    <workbookView xWindow="-120" yWindow="-120" windowWidth="29040" windowHeight="15840" firstSheet="1" activeTab="3" xr2:uid="{00000000-000D-0000-FFFF-FFFF00000000}"/>
  </bookViews>
  <sheets>
    <sheet name="Pokyny pro vyplnění" sheetId="11" state="hidden" r:id="rId1"/>
    <sheet name="rekapitulace" sheetId="1" r:id="rId2"/>
    <sheet name="VzorPolozky" sheetId="10" state="hidden" r:id="rId3"/>
    <sheet name="polozky" sheetId="12" r:id="rId4"/>
  </sheets>
  <externalReferences>
    <externalReference r:id="rId5"/>
  </externalReferences>
  <definedNames>
    <definedName name="_xlnm._FilterDatabase" localSheetId="3" hidden="1">polozky!$A$5:$Q$136</definedName>
    <definedName name="CelkemDPHVypocet" localSheetId="1">rekapitulace!#REF!</definedName>
    <definedName name="CenaCelkem">rekapitulace!$G$22</definedName>
    <definedName name="CenaCelkemBezDPH">rekapitulace!$G$21</definedName>
    <definedName name="CenaCelkemVypocet" localSheetId="1">rekapitulace!#REF!</definedName>
    <definedName name="cisloobjektu">rekapitulace!$D$3</definedName>
    <definedName name="CisloRozpoctu">'[1]Krycí list'!$C$2</definedName>
    <definedName name="CisloStavby" localSheetId="1">rekapitulace!$D$2</definedName>
    <definedName name="cislostavby">'[1]Krycí list'!$A$7</definedName>
    <definedName name="CisloStavebnihoRozpoctu">rekapitulace!$D$4</definedName>
    <definedName name="dadresa">rekapitulace!$D$12:$G$12</definedName>
    <definedName name="DIČ" localSheetId="1">rekapitulace!$I$12</definedName>
    <definedName name="dmisto">rekapitulace!$E$13:$G$13</definedName>
    <definedName name="DPHSni">rekapitulace!$G$17</definedName>
    <definedName name="DPHZakl">rekapitulace!$G$19</definedName>
    <definedName name="dpsc" localSheetId="1">rekapitulace!$D$13</definedName>
    <definedName name="IČO" localSheetId="1">rekapitulace!$I$11</definedName>
    <definedName name="Mena">rekapitulace!$J$22</definedName>
    <definedName name="MistoStavby">rekapitulace!$D$4</definedName>
    <definedName name="nazevobjektu">rekapitulace!$E$3</definedName>
    <definedName name="NazevRozpoctu">'[1]Krycí list'!$D$2</definedName>
    <definedName name="NazevStavby" localSheetId="1">rekapitulace!$E$2</definedName>
    <definedName name="nazevstavby">'[1]Krycí list'!$C$7</definedName>
    <definedName name="NazevStavebnihoRozpoctu">rekapitulace!$E$4</definedName>
    <definedName name="_xlnm.Print_Titles" localSheetId="3">polozky!$1:$6</definedName>
    <definedName name="oadresa">rekapitulace!$D$6</definedName>
    <definedName name="Objednatel" localSheetId="1">rekapitulace!$D$5</definedName>
    <definedName name="Objekt" localSheetId="1">rekapitulace!#REF!</definedName>
    <definedName name="_xlnm.Print_Area" localSheetId="3">polozky!$A$1:$P$137</definedName>
    <definedName name="_xlnm.Print_Area" localSheetId="1">rekapitulace!$A$1:$J$42</definedName>
    <definedName name="odic" localSheetId="1">rekapitulace!$I$6</definedName>
    <definedName name="oico" localSheetId="1">rekapitulace!$I$5</definedName>
    <definedName name="omisto" localSheetId="1">rekapitulace!$E$7</definedName>
    <definedName name="onazev" localSheetId="1">rekapitulace!$D$6</definedName>
    <definedName name="opsc" localSheetId="1">rekapitulace!$D$7</definedName>
    <definedName name="padresa">rekapitulace!$D$9</definedName>
    <definedName name="pdic">rekapitulace!$I$9</definedName>
    <definedName name="pico">rekapitulace!$I$8</definedName>
    <definedName name="pmisto">rekapitulace!$E$10</definedName>
    <definedName name="PocetMJ">#REF!</definedName>
    <definedName name="PoptavkaID">rekapitulace!$A$1</definedName>
    <definedName name="pPSC">rekapitulace!$D$10</definedName>
    <definedName name="Projektant">rekapitulace!$D$8</definedName>
    <definedName name="SazbaDPH1" localSheetId="1">rekapitulace!$E$16</definedName>
    <definedName name="SazbaDPH1">'[1]Krycí list'!$C$30</definedName>
    <definedName name="SazbaDPH2" localSheetId="1">rekapitulace!$E$18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rekapitulace!$D$14</definedName>
    <definedName name="Z_B7E7C763_C459_487D_8ABA_5CFDDFBD5A84_.wvu.Cols" localSheetId="1" hidden="1">rekapitulace!$A:$A</definedName>
    <definedName name="Z_B7E7C763_C459_487D_8ABA_5CFDDFBD5A84_.wvu.PrintArea" localSheetId="1" hidden="1">rekapitulace!$B$1:$J$29</definedName>
    <definedName name="ZakladDPHSni">rekapitulace!$G$16</definedName>
    <definedName name="ZakladDPHSniVypocet" localSheetId="1">rekapitulace!#REF!</definedName>
    <definedName name="ZakladDPHZakl">rekapitulace!$G$18</definedName>
    <definedName name="ZakladDPHZaklVypocet" localSheetId="1">rekapitulace!#REF!</definedName>
    <definedName name="ZaObjednatele">rekapitulace!$G$27</definedName>
    <definedName name="Zaokrouhleni">rekapitulace!$G$20</definedName>
    <definedName name="ZaZhotovitele">rekapitulace!$D$27</definedName>
    <definedName name="Zhotovitel">rekapitulace!$D$11:$G$11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" i="12" l="1"/>
  <c r="G135" i="12"/>
  <c r="K134" i="12"/>
  <c r="G134" i="12"/>
  <c r="K133" i="12"/>
  <c r="K132" i="12" s="1"/>
  <c r="G133" i="12"/>
  <c r="G132" i="12" l="1"/>
  <c r="I41" i="1" s="1"/>
  <c r="M131" i="12" l="1"/>
  <c r="M130" i="12"/>
  <c r="M129" i="12"/>
  <c r="M128" i="12"/>
  <c r="M127" i="12"/>
  <c r="M126" i="12"/>
  <c r="M125" i="12"/>
  <c r="M124" i="12"/>
  <c r="M123" i="12"/>
  <c r="M116" i="12"/>
  <c r="M115" i="12" s="1"/>
  <c r="M110" i="12"/>
  <c r="M109" i="12" s="1"/>
  <c r="M104" i="12"/>
  <c r="M103" i="12" s="1"/>
  <c r="M99" i="12"/>
  <c r="M98" i="12" s="1"/>
  <c r="M96" i="12"/>
  <c r="M93" i="12"/>
  <c r="M89" i="12"/>
  <c r="M87" i="12"/>
  <c r="M82" i="12"/>
  <c r="M77" i="12"/>
  <c r="M72" i="12"/>
  <c r="M70" i="12"/>
  <c r="M67" i="12"/>
  <c r="M63" i="12"/>
  <c r="M61" i="12"/>
  <c r="M59" i="12"/>
  <c r="M56" i="12"/>
  <c r="M50" i="12"/>
  <c r="M43" i="12"/>
  <c r="M40" i="12"/>
  <c r="M8" i="12"/>
  <c r="M7" i="12" s="1"/>
  <c r="M122" i="12" l="1"/>
  <c r="M6" i="12"/>
  <c r="G131" i="12"/>
  <c r="G130" i="12"/>
  <c r="G129" i="12"/>
  <c r="G128" i="12"/>
  <c r="G127" i="12"/>
  <c r="G126" i="12"/>
  <c r="G125" i="12"/>
  <c r="G124" i="12"/>
  <c r="G123" i="12"/>
  <c r="G116" i="12"/>
  <c r="G115" i="12" s="1"/>
  <c r="I39" i="1" s="1"/>
  <c r="G110" i="12"/>
  <c r="G109" i="12" s="1"/>
  <c r="I38" i="1" s="1"/>
  <c r="G104" i="12"/>
  <c r="G103" i="12" s="1"/>
  <c r="I37" i="1" s="1"/>
  <c r="G99" i="12"/>
  <c r="G98" i="12" s="1"/>
  <c r="I36" i="1" s="1"/>
  <c r="G96" i="12"/>
  <c r="G93" i="12"/>
  <c r="G89" i="12"/>
  <c r="G87" i="12"/>
  <c r="G82" i="12"/>
  <c r="G77" i="12"/>
  <c r="G72" i="12"/>
  <c r="G70" i="12"/>
  <c r="G67" i="12"/>
  <c r="G63" i="12"/>
  <c r="G61" i="12"/>
  <c r="G59" i="12"/>
  <c r="G56" i="12"/>
  <c r="G50" i="12"/>
  <c r="G43" i="12"/>
  <c r="G40" i="12"/>
  <c r="G8" i="12"/>
  <c r="J21" i="1"/>
  <c r="J19" i="1"/>
  <c r="J16" i="1"/>
  <c r="J17" i="1"/>
  <c r="J18" i="1"/>
  <c r="J20" i="1"/>
  <c r="E17" i="1"/>
  <c r="E19" i="1"/>
  <c r="G122" i="12" l="1"/>
  <c r="I40" i="1" s="1"/>
  <c r="G7" i="12"/>
  <c r="G6" i="12" l="1"/>
  <c r="G18" i="1" s="1"/>
  <c r="G19" i="1" s="1"/>
  <c r="G22" i="1" s="1"/>
  <c r="I35" i="1"/>
  <c r="I42" i="1" s="1"/>
  <c r="J41" i="1" l="1"/>
  <c r="J37" i="1"/>
  <c r="J38" i="1"/>
  <c r="J39" i="1"/>
  <c r="J35" i="1"/>
  <c r="J36" i="1"/>
  <c r="J40" i="1"/>
  <c r="J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Katka</author>
  </authors>
  <commentList>
    <comment ref="O5" authorId="0" shapeId="0" xr:uid="{03938892-8581-46FD-85B0-695CA562176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P5" authorId="0" shapeId="0" xr:uid="{6D6AA279-009A-4268-B119-8A54A209674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<sst xmlns="http://schemas.openxmlformats.org/spreadsheetml/2006/main" count="507" uniqueCount="242">
  <si>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</si>
  <si>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</si>
  <si>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</si>
  <si>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</si>
  <si>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</si>
  <si>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</si>
  <si>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</si>
  <si>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</si>
  <si>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</si>
  <si>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</si>
  <si>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</si>
  <si>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</si>
  <si>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</si>
  <si>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</si>
  <si>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</si>
  <si>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</si>
  <si>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</si>
  <si>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</si>
  <si>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</si>
  <si>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</si>
  <si>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</si>
  <si>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</si>
  <si>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</si>
  <si>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</si>
  <si>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</si>
  <si>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</si>
  <si>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Vedlejší náklady</t>
  </si>
  <si>
    <t>Celkem</t>
  </si>
  <si>
    <t>Rekapitulace daní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</si>
  <si>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</si>
  <si>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</si>
  <si>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</si>
  <si>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</si>
  <si>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</si>
  <si>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</si>
  <si>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20241120</t>
  </si>
  <si>
    <t>Přestavba domu č.p. 119 na dům s pečovatelskou službou Žebrák</t>
  </si>
  <si>
    <t>Město Žebrák</t>
  </si>
  <si>
    <t>Náměstí 1</t>
  </si>
  <si>
    <t>Žebrák</t>
  </si>
  <si>
    <t>26753</t>
  </si>
  <si>
    <t>00234079</t>
  </si>
  <si>
    <t>CZ00234079</t>
  </si>
  <si>
    <t>01</t>
  </si>
  <si>
    <t>Bourací a demoliční práce</t>
  </si>
  <si>
    <t>CZK</t>
  </si>
  <si>
    <t>Rekapitulace dílů</t>
  </si>
  <si>
    <t>Typ dílu</t>
  </si>
  <si>
    <t>96</t>
  </si>
  <si>
    <t>Bourání konstrukcí</t>
  </si>
  <si>
    <t>98</t>
  </si>
  <si>
    <t>Demolice</t>
  </si>
  <si>
    <t>762</t>
  </si>
  <si>
    <t>Konstrukce tesařské</t>
  </si>
  <si>
    <t>765</t>
  </si>
  <si>
    <t>Krytiny tvrdé</t>
  </si>
  <si>
    <t>776</t>
  </si>
  <si>
    <t>Podlahy povlakové</t>
  </si>
  <si>
    <t>D96</t>
  </si>
  <si>
    <t>Přesuny suti a vybouraných hmot</t>
  </si>
  <si>
    <t>PSU</t>
  </si>
  <si>
    <t>VN</t>
  </si>
  <si>
    <t>#TypZaznamu#</t>
  </si>
  <si>
    <t>STA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</si>
  <si>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</si>
  <si>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</si>
  <si>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</si>
  <si>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</si>
  <si>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</si>
  <si>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</si>
  <si>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</si>
  <si>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</si>
  <si>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</si>
  <si>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</si>
  <si>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</si>
  <si>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</si>
  <si>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</si>
  <si>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</si>
  <si>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</si>
  <si>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</si>
  <si>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Díl:</t>
  </si>
  <si>
    <t>DIL</t>
  </si>
  <si>
    <t>962032231</t>
  </si>
  <si>
    <t>Bourání zdiva z cihel pálených na MVC</t>
  </si>
  <si>
    <t>m3</t>
  </si>
  <si>
    <t>RTS 24/ II</t>
  </si>
  <si>
    <t>POL1_</t>
  </si>
  <si>
    <t>SO A : 1,8*0,26*2,423</t>
  </si>
  <si>
    <t>VV</t>
  </si>
  <si>
    <t>-1,2*1,77*0,26</t>
  </si>
  <si>
    <t>1,02*2,423*0,15</t>
  </si>
  <si>
    <t>0,35*0,45*2,423</t>
  </si>
  <si>
    <t>(2,229+1,07)*2,423*0,15</t>
  </si>
  <si>
    <t>(1,14+1,17+1,14)*2,423*0,1-0,97*0,8*0,1</t>
  </si>
  <si>
    <t>0,441*0,46*2,423</t>
  </si>
  <si>
    <t>(0,75+0,94)*2,423*0,15</t>
  </si>
  <si>
    <t>1,21*2,423*0,31-0,59*1,18*0,31</t>
  </si>
  <si>
    <t>0,48*0,7*2,423</t>
  </si>
  <si>
    <t>0,9*2,423*0,21-0,8*1,97*0,21</t>
  </si>
  <si>
    <t>(1,88+1,5+0,85+0,5)*2,423*0,15</t>
  </si>
  <si>
    <t>0,49*0,45*2,423+0,47*0,45*2,423</t>
  </si>
  <si>
    <t>1,27*2,423*0,3-0,65*1,25*0,3</t>
  </si>
  <si>
    <t>0,45*2,423*0,3</t>
  </si>
  <si>
    <t>0,45*0,15*2,423</t>
  </si>
  <si>
    <t>1,299*2,423*0,15</t>
  </si>
  <si>
    <t>10,8*2,423*0,3-(0,74*1,6*2+0,74*1,12*2)*0,3</t>
  </si>
  <si>
    <t>(1,5*2,423*0,5)*0,3*2</t>
  </si>
  <si>
    <t>(1,225*2,423*0,5)*0,3*4</t>
  </si>
  <si>
    <t>4,14*3,218*0,3-0,9*1,97*0,3</t>
  </si>
  <si>
    <t>1,807*3,218*0,15-1,25*2,15*0,15</t>
  </si>
  <si>
    <t>3,17*3,218*0,545-(1,36*2+1,12*1,37)*0,545</t>
  </si>
  <si>
    <t>SO B : 2,945*2,550*0,695+3*0,25*0,695</t>
  </si>
  <si>
    <t>2,945*2,550*0,695+3*0,25*0,695</t>
  </si>
  <si>
    <t>2,809*2,8*0,695+3*0,25*0,695</t>
  </si>
  <si>
    <t>0,564*1,2+0,6+0,71*1,7*0,61</t>
  </si>
  <si>
    <t xml:space="preserve">oplocení : </t>
  </si>
  <si>
    <t>4,8*2,6*0,35</t>
  </si>
  <si>
    <t>13,13*2,6*0,6</t>
  </si>
  <si>
    <t>2,594*0,387*2,6</t>
  </si>
  <si>
    <t>962032641</t>
  </si>
  <si>
    <t>Bourání zdiva komínového z cihel na MC</t>
  </si>
  <si>
    <t>SO A : 0,45*0,46*10,594</t>
  </si>
  <si>
    <t>0,46*0,48*10,594</t>
  </si>
  <si>
    <t>965041341</t>
  </si>
  <si>
    <t>Bourání lehčených mazanin tl. 10 cm, nad 4 m2 ručně, tl. mazaniny 8 - 10 cm</t>
  </si>
  <si>
    <t>SO A : 130,9*0,06</t>
  </si>
  <si>
    <t>1.01 : 6,14*0,08</t>
  </si>
  <si>
    <t>1.04 : 11,78*0,08</t>
  </si>
  <si>
    <t>1.05 : 17,35*0,08</t>
  </si>
  <si>
    <t>1.09 : 36,51*0,08</t>
  </si>
  <si>
    <t>SO B : 70,84*0,23</t>
  </si>
  <si>
    <t>965048515</t>
  </si>
  <si>
    <t>Broušení betonových povrchů do tl. 5 mm</t>
  </si>
  <si>
    <t>m2</t>
  </si>
  <si>
    <t xml:space="preserve">SO A : </t>
  </si>
  <si>
    <t>1.02 : 18,69</t>
  </si>
  <si>
    <t>1.03 : 15,85</t>
  </si>
  <si>
    <t>1.04 : 11,78</t>
  </si>
  <si>
    <t>1.05 : 17,35</t>
  </si>
  <si>
    <t>965081713</t>
  </si>
  <si>
    <t>Bourání dlažeb keramických tl.10 mm, nad 1 m2 ručně, dlaždice keramické</t>
  </si>
  <si>
    <t>1.01 : 6,14</t>
  </si>
  <si>
    <t>965081813</t>
  </si>
  <si>
    <t>Bourání dlažeb terac.,čedič. tl.do 30 mm, nad 1 m2</t>
  </si>
  <si>
    <t>1.09 : 36,51</t>
  </si>
  <si>
    <t>967031744</t>
  </si>
  <si>
    <t>Přisekání plošné zdiva cihelného na MC tl. 30 cm</t>
  </si>
  <si>
    <t>SO A : 1,7*0,7</t>
  </si>
  <si>
    <t>968061112</t>
  </si>
  <si>
    <t>Vyvěšení dřevěných a plastových okenních křídel pl. do 1,5 m2</t>
  </si>
  <si>
    <t>kus</t>
  </si>
  <si>
    <t>SO A : 6*2+6*2+3*4</t>
  </si>
  <si>
    <t>2+4*2+1</t>
  </si>
  <si>
    <t>SO B : 6</t>
  </si>
  <si>
    <t>968061126</t>
  </si>
  <si>
    <t>Vyvěšení dřevěných a plastových dveřních křídel pl. nad 2 m2</t>
  </si>
  <si>
    <t>SO A : 10</t>
  </si>
  <si>
    <t>SO B : 1</t>
  </si>
  <si>
    <t>968061136</t>
  </si>
  <si>
    <t>Vyvěšení dřevěných a plastových křídel vrat plochy do 4 m2</t>
  </si>
  <si>
    <t>SO aq : 2</t>
  </si>
  <si>
    <t>968062355</t>
  </si>
  <si>
    <t>Vybourání dřevěných rámů oken dvojitých pl. 2 m2</t>
  </si>
  <si>
    <t>SO A : 1,12*1,37+1,05*1,49*2+1,48*1,7+1,1*1,7*2</t>
  </si>
  <si>
    <t>0,74*1,06*2+0,74*1,12*2</t>
  </si>
  <si>
    <t>0,59*1,18+1,17*0,97</t>
  </si>
  <si>
    <t>SO B : 0,71*1,03+1,3*1,25+0,8*1,23</t>
  </si>
  <si>
    <t>968072455</t>
  </si>
  <si>
    <t>Vybourání kovových dveřních zárubní pl. do 2 m2</t>
  </si>
  <si>
    <t>SO A : 1,2*1,77</t>
  </si>
  <si>
    <t>0,9*1,97</t>
  </si>
  <si>
    <t>1*1,97</t>
  </si>
  <si>
    <t>SO B : 1,03*2</t>
  </si>
  <si>
    <t>968072456</t>
  </si>
  <si>
    <t>Vybourání kovových dveřních zárubní pl. nad 2 m2</t>
  </si>
  <si>
    <t>SO A : 1,38*2</t>
  </si>
  <si>
    <t>1,24*2,25</t>
  </si>
  <si>
    <t>1,57*2,55</t>
  </si>
  <si>
    <t>2,477*3,2</t>
  </si>
  <si>
    <t>973031345</t>
  </si>
  <si>
    <t>Vysekání kapes zeď cih. MVC pl. 0,25 m2, hl. 30 cm</t>
  </si>
  <si>
    <t>SO B : 8</t>
  </si>
  <si>
    <t>978013191</t>
  </si>
  <si>
    <t>Otlučení omítek vnitřních stěn v rozsahu do 100 %</t>
  </si>
  <si>
    <t>SO A : (2,83+5,05+0,16+0,64+2,67+1,06+0,43+0,42+0,54+1,941+1,7+5,1+3,71+3,334+0,15+0,35+1,85+3,105+0,385+0,095+0,34+1,27+0,34+1,6+5,55+4,18)*2,92</t>
  </si>
  <si>
    <t>(3,75+3,23+3,755+3,06)*2,92</t>
  </si>
  <si>
    <t>-(1,48*1,7+1,1*1,7*2+0,9*1,97*2+1,06*2,1+1,05*1,49*2)</t>
  </si>
  <si>
    <t>978015291</t>
  </si>
  <si>
    <t>Otlučení omítek vnějších MVC v složit.1-4 do 100 %</t>
  </si>
  <si>
    <t>SO A : (10,8-2,77+0,32+0,11+1,91+0,11+4,19+4,92+2,1)*3,23</t>
  </si>
  <si>
    <t>-(1,48*1,7+1,1*1,7*2+1,05*1,49)</t>
  </si>
  <si>
    <t>963100022</t>
  </si>
  <si>
    <t>Bourání stropů Hurdis, I č. 20 délky do 6,0 m</t>
  </si>
  <si>
    <t>Součtová</t>
  </si>
  <si>
    <t>POL2_</t>
  </si>
  <si>
    <t>SO A : 130,9</t>
  </si>
  <si>
    <t>981011315</t>
  </si>
  <si>
    <t>Demolice budov,zdivo,podíl kce.do 30%,MVC,post.roz</t>
  </si>
  <si>
    <t>objekty ve dvorní části k celkové domolici : (3,255*3,2*5,55)+(2,895*3,2*3,2/2)+(1,67*3,2)*3,2+(1,67*3,2*1/2)</t>
  </si>
  <si>
    <t>5,3*4*4+5,3*4*2,8/2</t>
  </si>
  <si>
    <t>7,58*3,65*2,8+7,58*3,65*2,1/2+1,887*7,58*2,2+1,887*7,58*0,6/2</t>
  </si>
  <si>
    <t>762900030</t>
  </si>
  <si>
    <t>Demontáž dřevěného krovu bez bednění</t>
  </si>
  <si>
    <t>Objekt SO A : 10,325*4,19+(1,053+1,015+1,832+1,968)*2,590+0,997*0,9*0,5*2+1,34*1,73*2</t>
  </si>
  <si>
    <t>10,32*5,769+3,1*4,498</t>
  </si>
  <si>
    <t>(((5,92+4,271)/2)*4,762)</t>
  </si>
  <si>
    <t>4,271*3,324*5,059</t>
  </si>
  <si>
    <t>765312810</t>
  </si>
  <si>
    <t>Demontáž krytiny dvoudrážkové, na sucho, do suti</t>
  </si>
  <si>
    <t>776511820</t>
  </si>
  <si>
    <t>Odstranění PVC a koberců lepených s podložkou</t>
  </si>
  <si>
    <t>979086112</t>
  </si>
  <si>
    <t>Nakládání nebo překládání suti a vybouraných hmot</t>
  </si>
  <si>
    <t>t</t>
  </si>
  <si>
    <t>POL8_</t>
  </si>
  <si>
    <t>979011111</t>
  </si>
  <si>
    <t>Svislá doprava suti a vybour. hmot za 2.NP a 1.PP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</si>
  <si>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</si>
  <si>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</si>
  <si>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</si>
  <si>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</si>
  <si>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</si>
  <si>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</si>
  <si>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</si>
  <si>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</si>
  <si>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979990182</t>
  </si>
  <si>
    <t>Poplatek za uložení suti - koberce, skupina odpadu 200307</t>
  </si>
  <si>
    <t>979999984</t>
  </si>
  <si>
    <t>Poplatek za recyklaci - tašky, keramika, do 1600 cm2 (skup.170103)</t>
  </si>
  <si>
    <t>979999997</t>
  </si>
  <si>
    <t>Poplatek za recyklaci směsi suti betonu, cihel, tašek a keram.výrobků, kusovost do 1600 cm2 (170107)</t>
  </si>
  <si>
    <t>END</t>
  </si>
  <si>
    <t>Indiv</t>
  </si>
  <si>
    <t>00511 R</t>
  </si>
  <si>
    <t xml:space="preserve">Geodetické práce </t>
  </si>
  <si>
    <t>Soubor</t>
  </si>
  <si>
    <t>POL99_2</t>
  </si>
  <si>
    <t>005121 R</t>
  </si>
  <si>
    <t>Zařízení staveniště</t>
  </si>
  <si>
    <t>005122 R</t>
  </si>
  <si>
    <t>Provozní vlivy</t>
  </si>
  <si>
    <t>POL99_1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</si>
</sst>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165" fontId="15" fillId="0" borderId="0" xfId="0" applyNumberFormat="1" applyFont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165" fontId="16" fillId="0" borderId="0" xfId="0" applyNumberFormat="1" applyFont="1" applyAlignment="1">
      <alignment horizontal="center" vertical="top" wrapText="1" shrinkToFit="1"/>
    </xf>
    <xf numFmtId="165" fontId="16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5" fillId="0" borderId="38" xfId="0" applyFont="1" applyBorder="1" applyAlignment="1">
      <alignment vertical="top"/>
    </xf>
    <xf numFmtId="49" fontId="15" fillId="0" borderId="39" xfId="0" applyNumberFormat="1" applyFont="1" applyBorder="1" applyAlignment="1">
      <alignment vertical="top"/>
    </xf>
    <xf numFmtId="0" fontId="15" fillId="0" borderId="39" xfId="0" applyFont="1" applyBorder="1" applyAlignment="1">
      <alignment horizontal="center" vertical="top" shrinkToFit="1"/>
    </xf>
    <xf numFmtId="165" fontId="15" fillId="0" borderId="39" xfId="0" applyNumberFormat="1" applyFont="1" applyBorder="1" applyAlignment="1">
      <alignment vertical="top" shrinkToFit="1"/>
    </xf>
    <xf numFmtId="4" fontId="15" fillId="0" borderId="39" xfId="0" applyNumberFormat="1" applyFont="1" applyBorder="1" applyAlignment="1">
      <alignment vertical="top" shrinkToFit="1"/>
    </xf>
    <xf numFmtId="4" fontId="15" fillId="0" borderId="40" xfId="0" applyNumberFormat="1" applyFont="1" applyBorder="1" applyAlignment="1">
      <alignment vertical="top" shrinkToFit="1"/>
    </xf>
    <xf numFmtId="0" fontId="15" fillId="0" borderId="41" xfId="0" applyFont="1" applyBorder="1" applyAlignment="1">
      <alignment vertical="top"/>
    </xf>
    <xf numFmtId="49" fontId="15" fillId="0" borderId="42" xfId="0" applyNumberFormat="1" applyFont="1" applyBorder="1" applyAlignment="1">
      <alignment vertical="top"/>
    </xf>
    <xf numFmtId="0" fontId="15" fillId="0" borderId="42" xfId="0" applyFont="1" applyBorder="1" applyAlignment="1">
      <alignment horizontal="center" vertical="top" shrinkToFit="1"/>
    </xf>
    <xf numFmtId="165" fontId="15" fillId="0" borderId="42" xfId="0" applyNumberFormat="1" applyFont="1" applyBorder="1" applyAlignment="1">
      <alignment vertical="top" shrinkToFit="1"/>
    </xf>
    <xf numFmtId="4" fontId="15" fillId="0" borderId="42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39" xfId="0" applyNumberFormat="1" applyFont="1" applyBorder="1" applyAlignment="1">
      <alignment horizontal="left" vertical="top" wrapText="1"/>
    </xf>
    <xf numFmtId="165" fontId="16" fillId="0" borderId="0" xfId="0" quotePrefix="1" applyNumberFormat="1" applyFont="1" applyAlignment="1">
      <alignment horizontal="left" vertical="top" wrapText="1"/>
    </xf>
    <xf numFmtId="49" fontId="15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0" fontId="10" fillId="0" borderId="0" xfId="0" applyFont="1" applyAlignment="1">
      <alignment horizontal="center" vertical="top"/>
    </xf>
    <xf numFmtId="165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0" fontId="10" fillId="0" borderId="0" xfId="0" applyFont="1"/>
    <xf numFmtId="165" fontId="12" fillId="0" borderId="0" xfId="0" applyNumberFormat="1" applyFont="1" applyAlignment="1">
      <alignment vertical="top"/>
    </xf>
    <xf numFmtId="165" fontId="15" fillId="0" borderId="0" xfId="0" applyNumberFormat="1" applyFont="1"/>
    <xf numFmtId="0" fontId="8" fillId="3" borderId="6" xfId="0" quotePrefix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0" fillId="0" borderId="15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4" fontId="10" fillId="0" borderId="15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1" fillId="3" borderId="7" xfId="0" applyNumberFormat="1" applyFont="1" applyFill="1" applyBorder="1" applyAlignment="1">
      <alignment horizontal="right" vertical="center"/>
    </xf>
    <xf numFmtId="2" fontId="11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0.1.25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32</v>
      </c>
    </row>
    <row r="2" spans="1:7" ht="57.75" customHeight="1" x14ac:dyDescent="0.2">
      <c r="A2" s="161" t="s">
        <v>33</v>
      </c>
      <c r="B2" s="161"/>
      <c r="C2" s="161"/>
      <c r="D2" s="161"/>
      <c r="E2" s="161"/>
      <c r="F2" s="161"/>
      <c r="G2" s="16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/>
  <dimension ref="A1:O45"/>
  <sheetViews>
    <sheetView showGridLines="0" topLeftCell="B1" zoomScale="110" zoomScaleNormal="110" zoomScaleSheetLayoutView="75" workbookViewId="0">
      <selection activeCell="G22" sqref="G22:I2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31</v>
      </c>
      <c r="B1" s="175" t="s">
        <v>4</v>
      </c>
      <c r="C1" s="176"/>
      <c r="D1" s="176"/>
      <c r="E1" s="176"/>
      <c r="F1" s="176"/>
      <c r="G1" s="176"/>
      <c r="H1" s="176"/>
      <c r="I1" s="176"/>
      <c r="J1" s="177"/>
    </row>
    <row r="2" spans="1:15" ht="36" customHeight="1" x14ac:dyDescent="0.2">
      <c r="A2" s="2"/>
      <c r="B2" s="72" t="s">
        <v>22</v>
      </c>
      <c r="C2" s="73"/>
      <c r="D2" s="74" t="s">
        <v>35</v>
      </c>
      <c r="E2" s="181" t="s">
        <v>36</v>
      </c>
      <c r="F2" s="182"/>
      <c r="G2" s="182"/>
      <c r="H2" s="182"/>
      <c r="I2" s="182"/>
      <c r="J2" s="183"/>
      <c r="O2" s="1"/>
    </row>
    <row r="3" spans="1:15" ht="27" hidden="1" customHeight="1" x14ac:dyDescent="0.2">
      <c r="A3" s="2"/>
      <c r="B3" s="75"/>
      <c r="C3" s="73"/>
      <c r="D3" s="76"/>
      <c r="E3" s="184"/>
      <c r="F3" s="185"/>
      <c r="G3" s="185"/>
      <c r="H3" s="185"/>
      <c r="I3" s="185"/>
      <c r="J3" s="186"/>
    </row>
    <row r="4" spans="1:15" ht="23.25" customHeight="1" x14ac:dyDescent="0.2">
      <c r="A4" s="2"/>
      <c r="B4" s="77"/>
      <c r="C4" s="78"/>
      <c r="D4" s="160" t="s">
        <v>43</v>
      </c>
      <c r="E4" s="189" t="s">
        <v>44</v>
      </c>
      <c r="F4" s="189"/>
      <c r="G4" s="189"/>
      <c r="H4" s="189"/>
      <c r="I4" s="189"/>
      <c r="J4" s="190"/>
    </row>
    <row r="5" spans="1:15" ht="24" customHeight="1" x14ac:dyDescent="0.2">
      <c r="A5" s="2"/>
      <c r="B5" s="31" t="s">
        <v>21</v>
      </c>
      <c r="D5" s="193" t="s">
        <v>37</v>
      </c>
      <c r="E5" s="194"/>
      <c r="F5" s="194"/>
      <c r="G5" s="194"/>
      <c r="H5" s="18" t="s">
        <v>34</v>
      </c>
      <c r="I5" s="80" t="s">
        <v>41</v>
      </c>
      <c r="J5" s="8"/>
    </row>
    <row r="6" spans="1:15" ht="15.75" customHeight="1" x14ac:dyDescent="0.2">
      <c r="A6" s="2"/>
      <c r="B6" s="28"/>
      <c r="C6" s="54"/>
      <c r="D6" s="195" t="s">
        <v>38</v>
      </c>
      <c r="E6" s="196"/>
      <c r="F6" s="196"/>
      <c r="G6" s="196"/>
      <c r="H6" s="18" t="s">
        <v>29</v>
      </c>
      <c r="I6" s="80" t="s">
        <v>42</v>
      </c>
      <c r="J6" s="8"/>
    </row>
    <row r="7" spans="1:15" ht="15.75" customHeight="1" x14ac:dyDescent="0.2">
      <c r="A7" s="2"/>
      <c r="B7" s="29"/>
      <c r="C7" s="55"/>
      <c r="D7" s="79" t="s">
        <v>40</v>
      </c>
      <c r="E7" s="197" t="s">
        <v>39</v>
      </c>
      <c r="F7" s="198"/>
      <c r="G7" s="198"/>
      <c r="H7" s="24"/>
      <c r="I7" s="23"/>
      <c r="J7" s="34"/>
    </row>
    <row r="8" spans="1:15" ht="24" hidden="1" customHeight="1" x14ac:dyDescent="0.2">
      <c r="A8" s="2"/>
      <c r="B8" s="31" t="s">
        <v>19</v>
      </c>
      <c r="D8" s="50"/>
      <c r="H8" s="18" t="s">
        <v>34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29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18</v>
      </c>
      <c r="D11" s="187"/>
      <c r="E11" s="187"/>
      <c r="F11" s="187"/>
      <c r="G11" s="187"/>
      <c r="H11" s="18" t="s">
        <v>34</v>
      </c>
      <c r="I11" s="22"/>
      <c r="J11" s="8"/>
    </row>
    <row r="12" spans="1:15" ht="15.75" customHeight="1" x14ac:dyDescent="0.2">
      <c r="A12" s="2"/>
      <c r="B12" s="28"/>
      <c r="C12" s="54"/>
      <c r="D12" s="188"/>
      <c r="E12" s="188"/>
      <c r="F12" s="188"/>
      <c r="G12" s="188"/>
      <c r="H12" s="18" t="s">
        <v>29</v>
      </c>
      <c r="I12" s="22"/>
      <c r="J12" s="8"/>
    </row>
    <row r="13" spans="1:15" ht="15.75" customHeight="1" x14ac:dyDescent="0.2">
      <c r="A13" s="2"/>
      <c r="B13" s="29"/>
      <c r="C13" s="55"/>
      <c r="D13" s="52"/>
      <c r="E13" s="191"/>
      <c r="F13" s="192"/>
      <c r="G13" s="192"/>
      <c r="H13" s="19"/>
      <c r="I13" s="23"/>
      <c r="J13" s="34"/>
    </row>
    <row r="14" spans="1:15" ht="24" customHeight="1" x14ac:dyDescent="0.2">
      <c r="A14" s="2"/>
      <c r="B14" s="43" t="s">
        <v>20</v>
      </c>
      <c r="C14" s="57"/>
      <c r="D14" s="58"/>
      <c r="E14" s="59"/>
      <c r="F14" s="44"/>
      <c r="G14" s="44"/>
      <c r="H14" s="45"/>
      <c r="I14" s="44"/>
      <c r="J14" s="46"/>
    </row>
    <row r="15" spans="1:15" ht="33" customHeight="1" x14ac:dyDescent="0.2">
      <c r="A15" s="2"/>
      <c r="B15" s="42" t="s">
        <v>28</v>
      </c>
      <c r="C15" s="60"/>
      <c r="D15" s="61"/>
      <c r="E15" s="62"/>
      <c r="F15" s="39"/>
      <c r="G15" s="33"/>
      <c r="H15" s="33"/>
      <c r="I15" s="33"/>
      <c r="J15" s="40"/>
    </row>
    <row r="16" spans="1:15" ht="23.25" customHeight="1" x14ac:dyDescent="0.2">
      <c r="A16" s="2"/>
      <c r="B16" s="38" t="s">
        <v>13</v>
      </c>
      <c r="C16" s="60"/>
      <c r="D16" s="61"/>
      <c r="E16" s="63">
        <v>12</v>
      </c>
      <c r="F16" s="39" t="s">
        <v>0</v>
      </c>
      <c r="G16" s="167">
        <v>0</v>
      </c>
      <c r="H16" s="168"/>
      <c r="I16" s="168"/>
      <c r="J16" s="40" t="str">
        <f t="shared" ref="J16:J21" si="0">Mena</f>
        <v>CZK</v>
      </c>
    </row>
    <row r="17" spans="1:10" ht="23.25" customHeight="1" x14ac:dyDescent="0.2">
      <c r="A17" s="2"/>
      <c r="B17" s="38" t="s">
        <v>14</v>
      </c>
      <c r="C17" s="60"/>
      <c r="D17" s="61"/>
      <c r="E17" s="63">
        <f>SazbaDPH1</f>
        <v>12</v>
      </c>
      <c r="F17" s="39" t="s">
        <v>0</v>
      </c>
      <c r="G17" s="165">
        <v>0</v>
      </c>
      <c r="H17" s="166"/>
      <c r="I17" s="166"/>
      <c r="J17" s="40" t="str">
        <f t="shared" si="0"/>
        <v>CZK</v>
      </c>
    </row>
    <row r="18" spans="1:10" ht="23.25" customHeight="1" x14ac:dyDescent="0.2">
      <c r="A18" s="2"/>
      <c r="B18" s="38" t="s">
        <v>15</v>
      </c>
      <c r="C18" s="60"/>
      <c r="D18" s="61"/>
      <c r="E18" s="63">
        <v>21</v>
      </c>
      <c r="F18" s="39" t="s">
        <v>0</v>
      </c>
      <c r="G18" s="167">
        <f>polozky!G6</f>
        <v>0</v>
      </c>
      <c r="H18" s="168"/>
      <c r="I18" s="168"/>
      <c r="J18" s="40" t="str">
        <f t="shared" si="0"/>
        <v>CZK</v>
      </c>
    </row>
    <row r="19" spans="1:10" ht="23.25" customHeight="1" x14ac:dyDescent="0.2">
      <c r="A19" s="2"/>
      <c r="B19" s="32" t="s">
        <v>16</v>
      </c>
      <c r="C19" s="64"/>
      <c r="D19" s="53"/>
      <c r="E19" s="65">
        <f>SazbaDPH2</f>
        <v>21</v>
      </c>
      <c r="F19" s="30" t="s">
        <v>0</v>
      </c>
      <c r="G19" s="178">
        <f>ZakladDPHZakl*0.21</f>
        <v>0</v>
      </c>
      <c r="H19" s="179"/>
      <c r="I19" s="179"/>
      <c r="J19" s="37" t="str">
        <f t="shared" si="0"/>
        <v>CZK</v>
      </c>
    </row>
    <row r="20" spans="1:10" ht="23.25" customHeight="1" thickBot="1" x14ac:dyDescent="0.25">
      <c r="A20" s="2"/>
      <c r="B20" s="31" t="s">
        <v>5</v>
      </c>
      <c r="C20" s="66"/>
      <c r="D20" s="67"/>
      <c r="E20" s="66"/>
      <c r="F20" s="16"/>
      <c r="G20" s="180">
        <v>0</v>
      </c>
      <c r="H20" s="180"/>
      <c r="I20" s="180"/>
      <c r="J20" s="41" t="str">
        <f t="shared" si="0"/>
        <v>CZK</v>
      </c>
    </row>
    <row r="21" spans="1:10" ht="27.75" hidden="1" customHeight="1" thickBot="1" x14ac:dyDescent="0.25">
      <c r="A21" s="2"/>
      <c r="B21" s="86" t="s">
        <v>23</v>
      </c>
      <c r="C21" s="87"/>
      <c r="D21" s="87"/>
      <c r="E21" s="88"/>
      <c r="F21" s="89"/>
      <c r="G21" s="169">
        <v>15755311.380000001</v>
      </c>
      <c r="H21" s="170"/>
      <c r="I21" s="170"/>
      <c r="J21" s="90" t="str">
        <f t="shared" si="0"/>
        <v>CZK</v>
      </c>
    </row>
    <row r="22" spans="1:10" ht="27.75" customHeight="1" thickBot="1" x14ac:dyDescent="0.25">
      <c r="A22" s="2"/>
      <c r="B22" s="86" t="s">
        <v>30</v>
      </c>
      <c r="C22" s="91"/>
      <c r="D22" s="91"/>
      <c r="E22" s="91"/>
      <c r="F22" s="92"/>
      <c r="G22" s="169">
        <f>ZakladDPHZakl+DPHZakl</f>
        <v>0</v>
      </c>
      <c r="H22" s="169"/>
      <c r="I22" s="169"/>
      <c r="J22" s="93" t="s">
        <v>45</v>
      </c>
    </row>
    <row r="23" spans="1:10" ht="12.75" customHeight="1" x14ac:dyDescent="0.2">
      <c r="A23" s="2"/>
      <c r="B23" s="2"/>
      <c r="J23" s="9"/>
    </row>
    <row r="24" spans="1:10" ht="30" customHeight="1" x14ac:dyDescent="0.2">
      <c r="A24" s="2"/>
      <c r="B24" s="2"/>
      <c r="J24" s="9"/>
    </row>
    <row r="25" spans="1:10" ht="18.75" customHeight="1" x14ac:dyDescent="0.2">
      <c r="A25" s="2"/>
      <c r="B25" s="17"/>
      <c r="C25" s="68" t="s">
        <v>12</v>
      </c>
      <c r="D25" s="69"/>
      <c r="E25" s="69"/>
      <c r="F25" s="15" t="s">
        <v>11</v>
      </c>
      <c r="G25" s="26"/>
      <c r="H25" s="27"/>
      <c r="I25" s="26"/>
      <c r="J25" s="9"/>
    </row>
    <row r="26" spans="1:10" ht="47.25" customHeight="1" x14ac:dyDescent="0.2">
      <c r="A26" s="2"/>
      <c r="B26" s="2"/>
      <c r="J26" s="9"/>
    </row>
    <row r="27" spans="1:10" s="21" customFormat="1" ht="18.75" customHeight="1" x14ac:dyDescent="0.2">
      <c r="A27" s="20"/>
      <c r="B27" s="20"/>
      <c r="C27" s="70"/>
      <c r="D27" s="171"/>
      <c r="E27" s="172"/>
      <c r="G27" s="173"/>
      <c r="H27" s="174"/>
      <c r="I27" s="174"/>
      <c r="J27" s="25"/>
    </row>
    <row r="28" spans="1:10" ht="12.75" customHeight="1" x14ac:dyDescent="0.2">
      <c r="A28" s="2"/>
      <c r="B28" s="2"/>
      <c r="D28" s="164" t="s">
        <v>2</v>
      </c>
      <c r="E28" s="164"/>
      <c r="H28" s="10" t="s">
        <v>3</v>
      </c>
      <c r="J28" s="9"/>
    </row>
    <row r="29" spans="1:10" ht="13.5" customHeight="1" thickBot="1" x14ac:dyDescent="0.25">
      <c r="A29" s="11"/>
      <c r="B29" s="11"/>
      <c r="C29" s="71"/>
      <c r="D29" s="71"/>
      <c r="E29" s="71"/>
      <c r="F29" s="12"/>
      <c r="G29" s="12"/>
      <c r="H29" s="12"/>
      <c r="I29" s="12"/>
      <c r="J29" s="13"/>
    </row>
    <row r="30" spans="1:10" ht="27" customHeight="1" x14ac:dyDescent="0.2">
      <c r="B30" s="82"/>
      <c r="C30" s="83"/>
      <c r="D30" s="83"/>
      <c r="E30" s="83"/>
      <c r="F30" s="84"/>
      <c r="G30" s="84"/>
      <c r="H30" s="84"/>
      <c r="I30" s="84"/>
      <c r="J30" s="85"/>
    </row>
    <row r="32" spans="1:10" ht="15.75" x14ac:dyDescent="0.25">
      <c r="B32" s="94" t="s">
        <v>46</v>
      </c>
    </row>
    <row r="34" spans="1:10" ht="25.5" customHeight="1" x14ac:dyDescent="0.2">
      <c r="A34" s="96"/>
      <c r="B34" s="99" t="s">
        <v>17</v>
      </c>
      <c r="C34" s="99" t="s">
        <v>6</v>
      </c>
      <c r="D34" s="100"/>
      <c r="E34" s="100"/>
      <c r="F34" s="101" t="s">
        <v>47</v>
      </c>
      <c r="G34" s="101"/>
      <c r="H34" s="101"/>
      <c r="I34" s="101" t="s">
        <v>27</v>
      </c>
      <c r="J34" s="101" t="s">
        <v>0</v>
      </c>
    </row>
    <row r="35" spans="1:10" ht="36.75" customHeight="1" x14ac:dyDescent="0.2">
      <c r="A35" s="97"/>
      <c r="B35" s="102" t="s">
        <v>48</v>
      </c>
      <c r="C35" s="162" t="s">
        <v>49</v>
      </c>
      <c r="D35" s="163"/>
      <c r="E35" s="163"/>
      <c r="F35" s="111" t="s">
        <v>24</v>
      </c>
      <c r="G35" s="103"/>
      <c r="H35" s="103"/>
      <c r="I35" s="103">
        <f>polozky!G7</f>
        <v>0</v>
      </c>
      <c r="J35" s="108" t="str">
        <f>IF(I42=0,"",I35/I42*100)</f>
        <v/>
      </c>
    </row>
    <row r="36" spans="1:10" ht="36.75" customHeight="1" x14ac:dyDescent="0.2">
      <c r="A36" s="97"/>
      <c r="B36" s="102" t="s">
        <v>50</v>
      </c>
      <c r="C36" s="162" t="s">
        <v>51</v>
      </c>
      <c r="D36" s="163"/>
      <c r="E36" s="163"/>
      <c r="F36" s="111" t="s">
        <v>24</v>
      </c>
      <c r="G36" s="103"/>
      <c r="H36" s="103"/>
      <c r="I36" s="103">
        <f>polozky!G98</f>
        <v>0</v>
      </c>
      <c r="J36" s="108" t="str">
        <f>IF(I42=0,"",I36/I42*100)</f>
        <v/>
      </c>
    </row>
    <row r="37" spans="1:10" ht="36.75" customHeight="1" x14ac:dyDescent="0.2">
      <c r="A37" s="97"/>
      <c r="B37" s="102" t="s">
        <v>52</v>
      </c>
      <c r="C37" s="162" t="s">
        <v>53</v>
      </c>
      <c r="D37" s="163"/>
      <c r="E37" s="163"/>
      <c r="F37" s="111" t="s">
        <v>25</v>
      </c>
      <c r="G37" s="103"/>
      <c r="H37" s="103"/>
      <c r="I37" s="103">
        <f>polozky!G103</f>
        <v>0</v>
      </c>
      <c r="J37" s="108" t="str">
        <f>IF(I42=0,"",I37/I42*100)</f>
        <v/>
      </c>
    </row>
    <row r="38" spans="1:10" ht="36.75" customHeight="1" x14ac:dyDescent="0.2">
      <c r="A38" s="97"/>
      <c r="B38" s="102" t="s">
        <v>54</v>
      </c>
      <c r="C38" s="162" t="s">
        <v>55</v>
      </c>
      <c r="D38" s="163"/>
      <c r="E38" s="163"/>
      <c r="F38" s="111" t="s">
        <v>25</v>
      </c>
      <c r="G38" s="103"/>
      <c r="H38" s="103"/>
      <c r="I38" s="103">
        <f>polozky!G109</f>
        <v>0</v>
      </c>
      <c r="J38" s="108" t="str">
        <f>IF(I42=0,"",I38/I42*100)</f>
        <v/>
      </c>
    </row>
    <row r="39" spans="1:10" ht="36.75" customHeight="1" x14ac:dyDescent="0.2">
      <c r="A39" s="97"/>
      <c r="B39" s="102" t="s">
        <v>56</v>
      </c>
      <c r="C39" s="162" t="s">
        <v>57</v>
      </c>
      <c r="D39" s="163"/>
      <c r="E39" s="163"/>
      <c r="F39" s="111" t="s">
        <v>25</v>
      </c>
      <c r="G39" s="103"/>
      <c r="H39" s="103"/>
      <c r="I39" s="103">
        <f>polozky!G115</f>
        <v>0</v>
      </c>
      <c r="J39" s="108" t="str">
        <f>IF(I42=0,"",I39/I42*100)</f>
        <v/>
      </c>
    </row>
    <row r="40" spans="1:10" ht="36.75" customHeight="1" x14ac:dyDescent="0.2">
      <c r="A40" s="97"/>
      <c r="B40" s="102" t="s">
        <v>58</v>
      </c>
      <c r="C40" s="162" t="s">
        <v>59</v>
      </c>
      <c r="D40" s="163"/>
      <c r="E40" s="163"/>
      <c r="F40" s="111" t="s">
        <v>60</v>
      </c>
      <c r="G40" s="103"/>
      <c r="H40" s="103"/>
      <c r="I40" s="103">
        <f>polozky!G122</f>
        <v>0</v>
      </c>
      <c r="J40" s="108" t="str">
        <f>IF(I42=0,"",I40/I42*100)</f>
        <v/>
      </c>
    </row>
    <row r="41" spans="1:10" ht="36.75" customHeight="1" x14ac:dyDescent="0.2">
      <c r="A41" s="97"/>
      <c r="B41" s="102" t="s">
        <v>61</v>
      </c>
      <c r="C41" s="162" t="s">
        <v>26</v>
      </c>
      <c r="D41" s="163"/>
      <c r="E41" s="163"/>
      <c r="F41" s="111" t="s">
        <v>61</v>
      </c>
      <c r="G41" s="103"/>
      <c r="H41" s="103"/>
      <c r="I41" s="103">
        <f>polozky!G132</f>
        <v>0</v>
      </c>
      <c r="J41" s="108" t="str">
        <f>IF(I42=0,"",I41/I42*100)</f>
        <v/>
      </c>
    </row>
    <row r="42" spans="1:10" ht="25.5" customHeight="1" x14ac:dyDescent="0.2">
      <c r="A42" s="98"/>
      <c r="B42" s="104" t="s">
        <v>1</v>
      </c>
      <c r="C42" s="105"/>
      <c r="D42" s="106"/>
      <c r="E42" s="106"/>
      <c r="F42" s="112"/>
      <c r="G42" s="107"/>
      <c r="H42" s="107"/>
      <c r="I42" s="107">
        <f>SUM(I35:I41)</f>
        <v>0</v>
      </c>
      <c r="J42" s="109">
        <f>SUM(J35:J41)</f>
        <v>0</v>
      </c>
    </row>
    <row r="43" spans="1:10" x14ac:dyDescent="0.2">
      <c r="F43" s="81"/>
      <c r="G43" s="81"/>
      <c r="H43" s="81"/>
      <c r="I43" s="81"/>
      <c r="J43" s="110"/>
    </row>
    <row r="44" spans="1:10" x14ac:dyDescent="0.2">
      <c r="F44" s="81"/>
      <c r="G44" s="81"/>
      <c r="H44" s="81"/>
      <c r="I44" s="81"/>
      <c r="J44" s="110"/>
    </row>
    <row r="45" spans="1:10" x14ac:dyDescent="0.2">
      <c r="F45" s="81"/>
      <c r="G45" s="81"/>
      <c r="H45" s="81"/>
      <c r="I45" s="81"/>
      <c r="J45" s="11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7">
    <mergeCell ref="B1:J1"/>
    <mergeCell ref="G19:I19"/>
    <mergeCell ref="G20:I20"/>
    <mergeCell ref="E2:J2"/>
    <mergeCell ref="E3:J3"/>
    <mergeCell ref="D11:G11"/>
    <mergeCell ref="D12:G12"/>
    <mergeCell ref="E4:J4"/>
    <mergeCell ref="E13:G13"/>
    <mergeCell ref="D5:G5"/>
    <mergeCell ref="D6:G6"/>
    <mergeCell ref="E7:G7"/>
    <mergeCell ref="C35:E35"/>
    <mergeCell ref="C36:E36"/>
    <mergeCell ref="D28:E28"/>
    <mergeCell ref="G17:I17"/>
    <mergeCell ref="G16:I16"/>
    <mergeCell ref="G22:I22"/>
    <mergeCell ref="G18:I18"/>
    <mergeCell ref="G21:I21"/>
    <mergeCell ref="D27:E27"/>
    <mergeCell ref="G27:I27"/>
    <mergeCell ref="C40:E40"/>
    <mergeCell ref="C41:E41"/>
    <mergeCell ref="C38:E38"/>
    <mergeCell ref="C39:E39"/>
    <mergeCell ref="C37:E3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2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99" t="s">
        <v>7</v>
      </c>
      <c r="B1" s="199"/>
      <c r="C1" s="200"/>
      <c r="D1" s="199"/>
      <c r="E1" s="199"/>
      <c r="F1" s="199"/>
      <c r="G1" s="199"/>
    </row>
    <row r="2" spans="1:7" ht="24.95" customHeight="1" x14ac:dyDescent="0.2">
      <c r="A2" s="49" t="s">
        <v>8</v>
      </c>
      <c r="B2" s="48"/>
      <c r="C2" s="201"/>
      <c r="D2" s="201"/>
      <c r="E2" s="201"/>
      <c r="F2" s="201"/>
      <c r="G2" s="202"/>
    </row>
    <row r="3" spans="1:7" ht="24.95" customHeight="1" x14ac:dyDescent="0.2">
      <c r="A3" s="49" t="s">
        <v>9</v>
      </c>
      <c r="B3" s="48"/>
      <c r="C3" s="201"/>
      <c r="D3" s="201"/>
      <c r="E3" s="201"/>
      <c r="F3" s="201"/>
      <c r="G3" s="202"/>
    </row>
    <row r="4" spans="1:7" ht="24.95" customHeight="1" x14ac:dyDescent="0.2">
      <c r="A4" s="49" t="s">
        <v>10</v>
      </c>
      <c r="B4" s="48"/>
      <c r="C4" s="201"/>
      <c r="D4" s="201"/>
      <c r="E4" s="201"/>
      <c r="F4" s="201"/>
      <c r="G4" s="20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86FB-EBB3-47B5-925A-713B97839CFF}">
  <sheetPr>
    <outlinePr summaryBelow="0"/>
  </sheetPr>
  <dimension ref="A1:AY5003"/>
  <sheetViews>
    <sheetView tabSelected="1" zoomScale="130" zoomScaleNormal="130" workbookViewId="0">
      <pane ySplit="6" topLeftCell="A7" activePane="bottomLeft" state="frozen"/>
      <selection pane="bottomLeft" activeCell="B6" sqref="B6"/>
    </sheetView>
  </sheetViews>
  <sheetFormatPr defaultRowHeight="12.75" outlineLevelRow="1" x14ac:dyDescent="0.2"/>
  <cols>
    <col min="1" max="1" width="3.42578125" customWidth="1"/>
    <col min="2" max="2" width="12.7109375" style="95" customWidth="1"/>
    <col min="3" max="3" width="38.28515625" style="95" customWidth="1"/>
    <col min="4" max="4" width="4.85546875" customWidth="1"/>
    <col min="5" max="5" width="10.7109375" customWidth="1"/>
    <col min="6" max="6" width="9.85546875" customWidth="1"/>
    <col min="7" max="7" width="14.7109375" customWidth="1"/>
    <col min="8" max="12" width="9.140625" hidden="1" customWidth="1"/>
    <col min="13" max="13" width="11.28515625" hidden="1" customWidth="1"/>
    <col min="14" max="16" width="9.140625" hidden="1" customWidth="1"/>
    <col min="20" max="20" width="0" hidden="1" customWidth="1"/>
    <col min="22" max="32" width="0" hidden="1" customWidth="1"/>
  </cols>
  <sheetData>
    <row r="1" spans="1:51" ht="15.75" customHeight="1" x14ac:dyDescent="0.25">
      <c r="A1" s="203" t="s">
        <v>7</v>
      </c>
      <c r="B1" s="203"/>
      <c r="C1" s="203"/>
      <c r="D1" s="203"/>
      <c r="E1" s="203"/>
      <c r="F1" s="203"/>
      <c r="G1" s="203"/>
      <c r="X1" t="s">
        <v>62</v>
      </c>
    </row>
    <row r="2" spans="1:51" ht="20.25" customHeight="1" x14ac:dyDescent="0.2">
      <c r="A2" s="49" t="s">
        <v>8</v>
      </c>
      <c r="B2" s="48" t="s">
        <v>35</v>
      </c>
      <c r="C2" s="204" t="s">
        <v>36</v>
      </c>
      <c r="D2" s="205"/>
      <c r="E2" s="205"/>
      <c r="F2" s="205"/>
      <c r="G2" s="206"/>
      <c r="X2" t="s">
        <v>63</v>
      </c>
    </row>
    <row r="3" spans="1:51" ht="20.25" customHeight="1" x14ac:dyDescent="0.2">
      <c r="A3" s="113" t="s">
        <v>10</v>
      </c>
      <c r="B3" s="114" t="s">
        <v>43</v>
      </c>
      <c r="C3" s="207" t="s">
        <v>44</v>
      </c>
      <c r="D3" s="208"/>
      <c r="E3" s="208"/>
      <c r="F3" s="208"/>
      <c r="G3" s="209"/>
      <c r="X3" t="s">
        <v>64</v>
      </c>
    </row>
    <row r="4" spans="1:51" ht="8.25" customHeight="1" x14ac:dyDescent="0.2">
      <c r="D4" s="10"/>
    </row>
    <row r="5" spans="1:51" ht="13.5" customHeight="1" x14ac:dyDescent="0.2">
      <c r="A5" s="116" t="s">
        <v>65</v>
      </c>
      <c r="B5" s="118" t="s">
        <v>66</v>
      </c>
      <c r="C5" s="118" t="s">
        <v>67</v>
      </c>
      <c r="D5" s="117" t="s">
        <v>68</v>
      </c>
      <c r="E5" s="116" t="s">
        <v>69</v>
      </c>
      <c r="F5" s="115" t="s">
        <v>70</v>
      </c>
      <c r="G5" s="116" t="s">
        <v>27</v>
      </c>
      <c r="H5" s="119" t="s">
        <v>71</v>
      </c>
      <c r="I5" s="119" t="s">
        <v>72</v>
      </c>
      <c r="J5" s="119" t="s">
        <v>73</v>
      </c>
      <c r="K5" s="119" t="s">
        <v>74</v>
      </c>
      <c r="L5" s="119" t="s">
        <v>75</v>
      </c>
      <c r="M5" s="119" t="s">
        <v>76</v>
      </c>
      <c r="N5" s="119" t="s">
        <v>77</v>
      </c>
      <c r="O5" s="119" t="s">
        <v>78</v>
      </c>
      <c r="P5" s="119" t="s">
        <v>79</v>
      </c>
    </row>
    <row r="6" spans="1:51" s="157" customFormat="1" ht="15" x14ac:dyDescent="0.25">
      <c r="A6" s="152"/>
      <c r="B6" s="153"/>
      <c r="C6" s="153" t="s">
        <v>44</v>
      </c>
      <c r="D6" s="154"/>
      <c r="E6" s="155"/>
      <c r="F6" s="156"/>
      <c r="G6" s="156">
        <f>SUBTOTAL(9,G7:G136)</f>
        <v>0</v>
      </c>
      <c r="H6" s="156"/>
      <c r="I6" s="156"/>
      <c r="J6" s="155"/>
      <c r="K6" s="155"/>
      <c r="L6" s="155"/>
      <c r="M6" s="158">
        <f>SUBTOTAL(9,M7:M136)</f>
        <v>461.13899000000004</v>
      </c>
      <c r="N6" s="156"/>
      <c r="O6" s="156"/>
      <c r="P6" s="156"/>
    </row>
    <row r="7" spans="1:51" x14ac:dyDescent="0.2">
      <c r="A7" s="129" t="s">
        <v>80</v>
      </c>
      <c r="B7" s="130" t="s">
        <v>48</v>
      </c>
      <c r="C7" s="146" t="s">
        <v>49</v>
      </c>
      <c r="D7" s="131"/>
      <c r="E7" s="132"/>
      <c r="F7" s="133"/>
      <c r="G7" s="134">
        <f>SUBTOTAL(9,G8:G97)</f>
        <v>0</v>
      </c>
      <c r="H7" s="128"/>
      <c r="I7" s="128"/>
      <c r="J7" s="127"/>
      <c r="K7" s="127"/>
      <c r="L7" s="127"/>
      <c r="M7" s="127">
        <f>SUBTOTAL(9,M8:M97)</f>
        <v>249.90341000000004</v>
      </c>
      <c r="N7" s="128"/>
      <c r="O7" s="128"/>
      <c r="P7" s="128"/>
      <c r="X7" t="s">
        <v>81</v>
      </c>
    </row>
    <row r="8" spans="1:51" x14ac:dyDescent="0.2">
      <c r="A8" s="135">
        <v>1</v>
      </c>
      <c r="B8" s="136" t="s">
        <v>82</v>
      </c>
      <c r="C8" s="147" t="s">
        <v>83</v>
      </c>
      <c r="D8" s="137" t="s">
        <v>84</v>
      </c>
      <c r="E8" s="138">
        <v>74.070949999999996</v>
      </c>
      <c r="F8" s="139"/>
      <c r="G8" s="140">
        <f>ROUND(E8*F8,2)</f>
        <v>0</v>
      </c>
      <c r="H8" s="124">
        <v>21</v>
      </c>
      <c r="I8" s="124">
        <v>94734.517900000006</v>
      </c>
      <c r="J8" s="123">
        <v>1.2800000000000001E-3</v>
      </c>
      <c r="K8" s="123">
        <v>9.4810816000000006E-2</v>
      </c>
      <c r="L8" s="123">
        <v>1.8</v>
      </c>
      <c r="M8" s="123">
        <f>ROUND(E8*L8,5)</f>
        <v>133.32771</v>
      </c>
      <c r="N8" s="124"/>
      <c r="O8" s="124" t="s">
        <v>85</v>
      </c>
      <c r="P8" s="124" t="s">
        <v>85</v>
      </c>
      <c r="Q8" s="120"/>
      <c r="R8" s="120"/>
      <c r="S8" s="120"/>
      <c r="T8" s="120"/>
      <c r="U8" s="120"/>
      <c r="V8" s="120"/>
      <c r="W8" s="120"/>
      <c r="X8" s="120" t="s">
        <v>86</v>
      </c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</row>
    <row r="9" spans="1:51" ht="12" customHeight="1" outlineLevel="1" x14ac:dyDescent="0.2">
      <c r="A9" s="121"/>
      <c r="B9" s="122"/>
      <c r="C9" s="148" t="s">
        <v>87</v>
      </c>
      <c r="D9" s="125"/>
      <c r="E9" s="126">
        <v>1.1339600000000001</v>
      </c>
      <c r="F9" s="124"/>
      <c r="G9" s="124"/>
      <c r="H9" s="124"/>
      <c r="I9" s="124"/>
      <c r="J9" s="123"/>
      <c r="K9" s="123"/>
      <c r="L9" s="123"/>
      <c r="M9" s="123"/>
      <c r="N9" s="124"/>
      <c r="O9" s="124"/>
      <c r="P9" s="124"/>
      <c r="Q9" s="120"/>
      <c r="R9" s="120"/>
      <c r="S9" s="120"/>
      <c r="T9" s="120"/>
      <c r="U9" s="120"/>
      <c r="V9" s="120"/>
      <c r="W9" s="120"/>
      <c r="X9" s="120" t="s">
        <v>88</v>
      </c>
      <c r="Y9" s="120">
        <v>0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1" outlineLevel="1" x14ac:dyDescent="0.2">
      <c r="A10" s="121"/>
      <c r="B10" s="122"/>
      <c r="C10" s="148" t="s">
        <v>89</v>
      </c>
      <c r="D10" s="125"/>
      <c r="E10" s="126">
        <v>-0.55223999999999995</v>
      </c>
      <c r="F10" s="124"/>
      <c r="G10" s="124"/>
      <c r="H10" s="124"/>
      <c r="I10" s="124"/>
      <c r="J10" s="123"/>
      <c r="K10" s="123"/>
      <c r="L10" s="123"/>
      <c r="M10" s="123"/>
      <c r="N10" s="124"/>
      <c r="O10" s="124"/>
      <c r="P10" s="124"/>
      <c r="Q10" s="120"/>
      <c r="R10" s="120"/>
      <c r="S10" s="120"/>
      <c r="T10" s="120"/>
      <c r="U10" s="120"/>
      <c r="V10" s="120"/>
      <c r="W10" s="120"/>
      <c r="X10" s="120" t="s">
        <v>88</v>
      </c>
      <c r="Y10" s="120">
        <v>0</v>
      </c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</row>
    <row r="11" spans="1:51" outlineLevel="1" x14ac:dyDescent="0.2">
      <c r="A11" s="121"/>
      <c r="B11" s="122"/>
      <c r="C11" s="148" t="s">
        <v>90</v>
      </c>
      <c r="D11" s="125"/>
      <c r="E11" s="126">
        <v>0.37071999999999999</v>
      </c>
      <c r="F11" s="124"/>
      <c r="G11" s="124"/>
      <c r="H11" s="124"/>
      <c r="I11" s="124"/>
      <c r="J11" s="123"/>
      <c r="K11" s="123"/>
      <c r="L11" s="123"/>
      <c r="M11" s="123"/>
      <c r="N11" s="124"/>
      <c r="O11" s="124"/>
      <c r="P11" s="124"/>
      <c r="Q11" s="120"/>
      <c r="R11" s="120"/>
      <c r="S11" s="120"/>
      <c r="T11" s="120"/>
      <c r="U11" s="120"/>
      <c r="V11" s="120"/>
      <c r="W11" s="120"/>
      <c r="X11" s="120" t="s">
        <v>88</v>
      </c>
      <c r="Y11" s="120">
        <v>0</v>
      </c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</row>
    <row r="12" spans="1:51" outlineLevel="1" x14ac:dyDescent="0.2">
      <c r="A12" s="121"/>
      <c r="B12" s="122"/>
      <c r="C12" s="148" t="s">
        <v>91</v>
      </c>
      <c r="D12" s="125"/>
      <c r="E12" s="126">
        <v>0.38162000000000001</v>
      </c>
      <c r="F12" s="124"/>
      <c r="G12" s="124"/>
      <c r="H12" s="124"/>
      <c r="I12" s="124"/>
      <c r="J12" s="123"/>
      <c r="K12" s="123"/>
      <c r="L12" s="123"/>
      <c r="M12" s="123"/>
      <c r="N12" s="124"/>
      <c r="O12" s="124"/>
      <c r="P12" s="124"/>
      <c r="Q12" s="120"/>
      <c r="R12" s="120"/>
      <c r="S12" s="120"/>
      <c r="T12" s="120"/>
      <c r="U12" s="120"/>
      <c r="V12" s="120"/>
      <c r="W12" s="120"/>
      <c r="X12" s="120" t="s">
        <v>88</v>
      </c>
      <c r="Y12" s="120">
        <v>0</v>
      </c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</row>
    <row r="13" spans="1:51" outlineLevel="1" x14ac:dyDescent="0.2">
      <c r="A13" s="121"/>
      <c r="B13" s="122"/>
      <c r="C13" s="148" t="s">
        <v>92</v>
      </c>
      <c r="D13" s="125"/>
      <c r="E13" s="126">
        <v>1.19902</v>
      </c>
      <c r="F13" s="124"/>
      <c r="G13" s="124"/>
      <c r="H13" s="124"/>
      <c r="I13" s="124"/>
      <c r="J13" s="123"/>
      <c r="K13" s="123"/>
      <c r="L13" s="123"/>
      <c r="M13" s="123"/>
      <c r="N13" s="124"/>
      <c r="O13" s="124"/>
      <c r="P13" s="124"/>
      <c r="Q13" s="120"/>
      <c r="R13" s="120"/>
      <c r="S13" s="120"/>
      <c r="T13" s="120"/>
      <c r="U13" s="120"/>
      <c r="V13" s="120"/>
      <c r="W13" s="120"/>
      <c r="X13" s="120" t="s">
        <v>88</v>
      </c>
      <c r="Y13" s="120">
        <v>0</v>
      </c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</row>
    <row r="14" spans="1:51" outlineLevel="1" x14ac:dyDescent="0.2">
      <c r="A14" s="121"/>
      <c r="B14" s="122"/>
      <c r="C14" s="148" t="s">
        <v>93</v>
      </c>
      <c r="D14" s="125"/>
      <c r="E14" s="126">
        <v>0.75834000000000001</v>
      </c>
      <c r="F14" s="124"/>
      <c r="G14" s="124"/>
      <c r="H14" s="124"/>
      <c r="I14" s="124"/>
      <c r="J14" s="123"/>
      <c r="K14" s="123"/>
      <c r="L14" s="123"/>
      <c r="M14" s="123"/>
      <c r="N14" s="124"/>
      <c r="O14" s="124"/>
      <c r="P14" s="124"/>
      <c r="Q14" s="120"/>
      <c r="R14" s="120"/>
      <c r="S14" s="120"/>
      <c r="T14" s="120"/>
      <c r="U14" s="120"/>
      <c r="V14" s="120"/>
      <c r="W14" s="120"/>
      <c r="X14" s="120" t="s">
        <v>88</v>
      </c>
      <c r="Y14" s="120">
        <v>0</v>
      </c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</row>
    <row r="15" spans="1:51" outlineLevel="1" x14ac:dyDescent="0.2">
      <c r="A15" s="121"/>
      <c r="B15" s="122"/>
      <c r="C15" s="148" t="s">
        <v>94</v>
      </c>
      <c r="D15" s="125"/>
      <c r="E15" s="126">
        <v>0.49153000000000002</v>
      </c>
      <c r="F15" s="124"/>
      <c r="G15" s="124"/>
      <c r="H15" s="124"/>
      <c r="I15" s="124"/>
      <c r="J15" s="123"/>
      <c r="K15" s="123"/>
      <c r="L15" s="123"/>
      <c r="M15" s="123"/>
      <c r="N15" s="124"/>
      <c r="O15" s="124"/>
      <c r="P15" s="124"/>
      <c r="Q15" s="120"/>
      <c r="R15" s="120"/>
      <c r="S15" s="120"/>
      <c r="T15" s="120"/>
      <c r="U15" s="120"/>
      <c r="V15" s="120"/>
      <c r="W15" s="120"/>
      <c r="X15" s="120" t="s">
        <v>88</v>
      </c>
      <c r="Y15" s="120">
        <v>0</v>
      </c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</row>
    <row r="16" spans="1:51" outlineLevel="1" x14ac:dyDescent="0.2">
      <c r="A16" s="121"/>
      <c r="B16" s="122"/>
      <c r="C16" s="148" t="s">
        <v>95</v>
      </c>
      <c r="D16" s="125"/>
      <c r="E16" s="126">
        <v>0.61423000000000005</v>
      </c>
      <c r="F16" s="124"/>
      <c r="G16" s="124"/>
      <c r="H16" s="124"/>
      <c r="I16" s="124"/>
      <c r="J16" s="123"/>
      <c r="K16" s="123"/>
      <c r="L16" s="123"/>
      <c r="M16" s="123"/>
      <c r="N16" s="124"/>
      <c r="O16" s="124"/>
      <c r="P16" s="124"/>
      <c r="Q16" s="120"/>
      <c r="R16" s="120"/>
      <c r="S16" s="120"/>
      <c r="T16" s="120"/>
      <c r="U16" s="120"/>
      <c r="V16" s="120"/>
      <c r="W16" s="120"/>
      <c r="X16" s="120" t="s">
        <v>88</v>
      </c>
      <c r="Y16" s="120">
        <v>0</v>
      </c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</row>
    <row r="17" spans="1:51" outlineLevel="1" x14ac:dyDescent="0.2">
      <c r="A17" s="121"/>
      <c r="B17" s="122"/>
      <c r="C17" s="148" t="s">
        <v>96</v>
      </c>
      <c r="D17" s="125"/>
      <c r="E17" s="126">
        <v>0.69305000000000005</v>
      </c>
      <c r="F17" s="124"/>
      <c r="G17" s="124"/>
      <c r="H17" s="124"/>
      <c r="I17" s="124"/>
      <c r="J17" s="123"/>
      <c r="K17" s="123"/>
      <c r="L17" s="123"/>
      <c r="M17" s="123"/>
      <c r="N17" s="124"/>
      <c r="O17" s="124"/>
      <c r="P17" s="124"/>
      <c r="Q17" s="120"/>
      <c r="R17" s="120"/>
      <c r="S17" s="120"/>
      <c r="T17" s="120"/>
      <c r="U17" s="120"/>
      <c r="V17" s="120"/>
      <c r="W17" s="120"/>
      <c r="X17" s="120" t="s">
        <v>88</v>
      </c>
      <c r="Y17" s="120">
        <v>0</v>
      </c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</row>
    <row r="18" spans="1:51" outlineLevel="1" x14ac:dyDescent="0.2">
      <c r="A18" s="121"/>
      <c r="B18" s="122"/>
      <c r="C18" s="148" t="s">
        <v>97</v>
      </c>
      <c r="D18" s="125"/>
      <c r="E18" s="126">
        <v>0.81413000000000002</v>
      </c>
      <c r="F18" s="124"/>
      <c r="G18" s="124"/>
      <c r="H18" s="124"/>
      <c r="I18" s="124"/>
      <c r="J18" s="123"/>
      <c r="K18" s="123"/>
      <c r="L18" s="123"/>
      <c r="M18" s="123"/>
      <c r="N18" s="124"/>
      <c r="O18" s="124"/>
      <c r="P18" s="124"/>
      <c r="Q18" s="120"/>
      <c r="R18" s="120"/>
      <c r="S18" s="120"/>
      <c r="T18" s="120"/>
      <c r="U18" s="120"/>
      <c r="V18" s="120"/>
      <c r="W18" s="120"/>
      <c r="X18" s="120" t="s">
        <v>88</v>
      </c>
      <c r="Y18" s="120">
        <v>0</v>
      </c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</row>
    <row r="19" spans="1:51" outlineLevel="1" x14ac:dyDescent="0.2">
      <c r="A19" s="121"/>
      <c r="B19" s="122"/>
      <c r="C19" s="148" t="s">
        <v>98</v>
      </c>
      <c r="D19" s="125"/>
      <c r="E19" s="126">
        <v>0.12698999999999999</v>
      </c>
      <c r="F19" s="124"/>
      <c r="G19" s="124"/>
      <c r="H19" s="124"/>
      <c r="I19" s="124"/>
      <c r="J19" s="123"/>
      <c r="K19" s="123"/>
      <c r="L19" s="123"/>
      <c r="M19" s="123"/>
      <c r="N19" s="124"/>
      <c r="O19" s="124"/>
      <c r="P19" s="124"/>
      <c r="Q19" s="120"/>
      <c r="R19" s="120"/>
      <c r="S19" s="120"/>
      <c r="T19" s="120"/>
      <c r="U19" s="120"/>
      <c r="V19" s="120"/>
      <c r="W19" s="120"/>
      <c r="X19" s="120" t="s">
        <v>88</v>
      </c>
      <c r="Y19" s="120">
        <v>0</v>
      </c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</row>
    <row r="20" spans="1:51" outlineLevel="1" x14ac:dyDescent="0.2">
      <c r="A20" s="121"/>
      <c r="B20" s="122"/>
      <c r="C20" s="148" t="s">
        <v>99</v>
      </c>
      <c r="D20" s="125"/>
      <c r="E20" s="126">
        <v>1.71912</v>
      </c>
      <c r="F20" s="124"/>
      <c r="G20" s="124"/>
      <c r="H20" s="124"/>
      <c r="I20" s="124"/>
      <c r="J20" s="123"/>
      <c r="K20" s="123"/>
      <c r="L20" s="123"/>
      <c r="M20" s="123"/>
      <c r="N20" s="124"/>
      <c r="O20" s="124"/>
      <c r="P20" s="124"/>
      <c r="Q20" s="120"/>
      <c r="R20" s="120"/>
      <c r="S20" s="120"/>
      <c r="T20" s="120"/>
      <c r="U20" s="120"/>
      <c r="V20" s="120"/>
      <c r="W20" s="120"/>
      <c r="X20" s="120" t="s">
        <v>88</v>
      </c>
      <c r="Y20" s="120">
        <v>0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</row>
    <row r="21" spans="1:51" outlineLevel="1" x14ac:dyDescent="0.2">
      <c r="A21" s="121"/>
      <c r="B21" s="122"/>
      <c r="C21" s="148" t="s">
        <v>100</v>
      </c>
      <c r="D21" s="125"/>
      <c r="E21" s="126">
        <v>1.04674</v>
      </c>
      <c r="F21" s="124"/>
      <c r="G21" s="124"/>
      <c r="H21" s="124"/>
      <c r="I21" s="124"/>
      <c r="J21" s="123"/>
      <c r="K21" s="123"/>
      <c r="L21" s="123"/>
      <c r="M21" s="123"/>
      <c r="N21" s="124"/>
      <c r="O21" s="124"/>
      <c r="P21" s="124"/>
      <c r="Q21" s="120"/>
      <c r="R21" s="120"/>
      <c r="S21" s="120"/>
      <c r="T21" s="120"/>
      <c r="U21" s="120"/>
      <c r="V21" s="120"/>
      <c r="W21" s="120"/>
      <c r="X21" s="120" t="s">
        <v>88</v>
      </c>
      <c r="Y21" s="120">
        <v>0</v>
      </c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</row>
    <row r="22" spans="1:51" outlineLevel="1" x14ac:dyDescent="0.2">
      <c r="A22" s="121"/>
      <c r="B22" s="122"/>
      <c r="C22" s="148" t="s">
        <v>101</v>
      </c>
      <c r="D22" s="125"/>
      <c r="E22" s="126">
        <v>0.67940999999999996</v>
      </c>
      <c r="F22" s="124"/>
      <c r="G22" s="124"/>
      <c r="H22" s="124"/>
      <c r="I22" s="124"/>
      <c r="J22" s="123"/>
      <c r="K22" s="123"/>
      <c r="L22" s="123"/>
      <c r="M22" s="123"/>
      <c r="N22" s="124"/>
      <c r="O22" s="124"/>
      <c r="P22" s="124"/>
      <c r="Q22" s="120"/>
      <c r="R22" s="120"/>
      <c r="S22" s="120"/>
      <c r="T22" s="120"/>
      <c r="U22" s="120"/>
      <c r="V22" s="120"/>
      <c r="W22" s="120"/>
      <c r="X22" s="120" t="s">
        <v>88</v>
      </c>
      <c r="Y22" s="120">
        <v>0</v>
      </c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</row>
    <row r="23" spans="1:51" outlineLevel="1" x14ac:dyDescent="0.2">
      <c r="A23" s="121"/>
      <c r="B23" s="122"/>
      <c r="C23" s="148" t="s">
        <v>102</v>
      </c>
      <c r="D23" s="125"/>
      <c r="E23" s="126">
        <v>0.32711000000000001</v>
      </c>
      <c r="F23" s="124"/>
      <c r="G23" s="124"/>
      <c r="H23" s="124"/>
      <c r="I23" s="124"/>
      <c r="J23" s="123"/>
      <c r="K23" s="123"/>
      <c r="L23" s="123"/>
      <c r="M23" s="123"/>
      <c r="N23" s="124"/>
      <c r="O23" s="124"/>
      <c r="P23" s="124"/>
      <c r="Q23" s="120"/>
      <c r="R23" s="120"/>
      <c r="S23" s="120"/>
      <c r="T23" s="120"/>
      <c r="U23" s="120"/>
      <c r="V23" s="120"/>
      <c r="W23" s="120"/>
      <c r="X23" s="120" t="s">
        <v>88</v>
      </c>
      <c r="Y23" s="120">
        <v>0</v>
      </c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</row>
    <row r="24" spans="1:51" outlineLevel="1" x14ac:dyDescent="0.2">
      <c r="A24" s="121"/>
      <c r="B24" s="122"/>
      <c r="C24" s="148" t="s">
        <v>103</v>
      </c>
      <c r="D24" s="125"/>
      <c r="E24" s="126">
        <v>0.16355</v>
      </c>
      <c r="F24" s="124"/>
      <c r="G24" s="124"/>
      <c r="H24" s="124"/>
      <c r="I24" s="124"/>
      <c r="J24" s="123"/>
      <c r="K24" s="123"/>
      <c r="L24" s="123"/>
      <c r="M24" s="123"/>
      <c r="N24" s="124"/>
      <c r="O24" s="124"/>
      <c r="P24" s="124"/>
      <c r="Q24" s="120"/>
      <c r="R24" s="120"/>
      <c r="S24" s="120"/>
      <c r="T24" s="120"/>
      <c r="U24" s="120"/>
      <c r="V24" s="120"/>
      <c r="W24" s="120"/>
      <c r="X24" s="120" t="s">
        <v>88</v>
      </c>
      <c r="Y24" s="120">
        <v>0</v>
      </c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</row>
    <row r="25" spans="1:51" outlineLevel="1" x14ac:dyDescent="0.2">
      <c r="A25" s="121"/>
      <c r="B25" s="122"/>
      <c r="C25" s="148" t="s">
        <v>104</v>
      </c>
      <c r="D25" s="125"/>
      <c r="E25" s="126">
        <v>0.47211999999999998</v>
      </c>
      <c r="F25" s="124"/>
      <c r="G25" s="124"/>
      <c r="H25" s="124"/>
      <c r="I25" s="124"/>
      <c r="J25" s="123"/>
      <c r="K25" s="123"/>
      <c r="L25" s="123"/>
      <c r="M25" s="123"/>
      <c r="N25" s="124"/>
      <c r="O25" s="124"/>
      <c r="P25" s="124"/>
      <c r="Q25" s="120"/>
      <c r="R25" s="120"/>
      <c r="S25" s="120"/>
      <c r="T25" s="120"/>
      <c r="U25" s="120"/>
      <c r="V25" s="120"/>
      <c r="W25" s="120"/>
      <c r="X25" s="120" t="s">
        <v>88</v>
      </c>
      <c r="Y25" s="120">
        <v>0</v>
      </c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</row>
    <row r="26" spans="1:51" outlineLevel="1" x14ac:dyDescent="0.2">
      <c r="A26" s="121"/>
      <c r="B26" s="122"/>
      <c r="C26" s="148" t="s">
        <v>105</v>
      </c>
      <c r="D26" s="125"/>
      <c r="E26" s="126">
        <v>6.6428399999999996</v>
      </c>
      <c r="F26" s="124"/>
      <c r="G26" s="124"/>
      <c r="H26" s="124"/>
      <c r="I26" s="124"/>
      <c r="J26" s="123"/>
      <c r="K26" s="123"/>
      <c r="L26" s="123"/>
      <c r="M26" s="123"/>
      <c r="N26" s="124"/>
      <c r="O26" s="124"/>
      <c r="P26" s="124"/>
      <c r="Q26" s="120"/>
      <c r="R26" s="120"/>
      <c r="S26" s="120"/>
      <c r="T26" s="120"/>
      <c r="U26" s="120"/>
      <c r="V26" s="120"/>
      <c r="W26" s="120"/>
      <c r="X26" s="120" t="s">
        <v>88</v>
      </c>
      <c r="Y26" s="120">
        <v>0</v>
      </c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</row>
    <row r="27" spans="1:51" outlineLevel="1" x14ac:dyDescent="0.2">
      <c r="A27" s="121"/>
      <c r="B27" s="122"/>
      <c r="C27" s="148" t="s">
        <v>106</v>
      </c>
      <c r="D27" s="125"/>
      <c r="E27" s="126">
        <v>1.0903499999999999</v>
      </c>
      <c r="F27" s="124"/>
      <c r="G27" s="124"/>
      <c r="H27" s="124"/>
      <c r="I27" s="124"/>
      <c r="J27" s="123"/>
      <c r="K27" s="123"/>
      <c r="L27" s="123"/>
      <c r="M27" s="123"/>
      <c r="N27" s="124"/>
      <c r="O27" s="124"/>
      <c r="P27" s="124"/>
      <c r="Q27" s="120"/>
      <c r="R27" s="120"/>
      <c r="S27" s="120"/>
      <c r="T27" s="120"/>
      <c r="U27" s="120"/>
      <c r="V27" s="120"/>
      <c r="W27" s="120"/>
      <c r="X27" s="120" t="s">
        <v>88</v>
      </c>
      <c r="Y27" s="120">
        <v>0</v>
      </c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</row>
    <row r="28" spans="1:51" outlineLevel="1" x14ac:dyDescent="0.2">
      <c r="A28" s="121"/>
      <c r="B28" s="122"/>
      <c r="C28" s="148" t="s">
        <v>107</v>
      </c>
      <c r="D28" s="125"/>
      <c r="E28" s="126">
        <v>1.78091</v>
      </c>
      <c r="F28" s="124"/>
      <c r="G28" s="124"/>
      <c r="H28" s="124"/>
      <c r="I28" s="124"/>
      <c r="J28" s="123"/>
      <c r="K28" s="123"/>
      <c r="L28" s="123"/>
      <c r="M28" s="123"/>
      <c r="N28" s="124"/>
      <c r="O28" s="124"/>
      <c r="P28" s="124"/>
      <c r="Q28" s="120"/>
      <c r="R28" s="120"/>
      <c r="S28" s="120"/>
      <c r="T28" s="120"/>
      <c r="U28" s="120"/>
      <c r="V28" s="120"/>
      <c r="W28" s="120"/>
      <c r="X28" s="120" t="s">
        <v>88</v>
      </c>
      <c r="Y28" s="120">
        <v>0</v>
      </c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</row>
    <row r="29" spans="1:51" outlineLevel="1" x14ac:dyDescent="0.2">
      <c r="A29" s="121"/>
      <c r="B29" s="122"/>
      <c r="C29" s="148" t="s">
        <v>108</v>
      </c>
      <c r="D29" s="125"/>
      <c r="E29" s="126">
        <v>3.4648599999999998</v>
      </c>
      <c r="F29" s="124"/>
      <c r="G29" s="124"/>
      <c r="H29" s="124"/>
      <c r="I29" s="124"/>
      <c r="J29" s="123"/>
      <c r="K29" s="123"/>
      <c r="L29" s="123"/>
      <c r="M29" s="123"/>
      <c r="N29" s="124"/>
      <c r="O29" s="124"/>
      <c r="P29" s="124"/>
      <c r="Q29" s="120"/>
      <c r="R29" s="120"/>
      <c r="S29" s="120"/>
      <c r="T29" s="120"/>
      <c r="U29" s="120"/>
      <c r="V29" s="120"/>
      <c r="W29" s="120"/>
      <c r="X29" s="120" t="s">
        <v>88</v>
      </c>
      <c r="Y29" s="120">
        <v>0</v>
      </c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</row>
    <row r="30" spans="1:51" outlineLevel="1" x14ac:dyDescent="0.2">
      <c r="A30" s="121"/>
      <c r="B30" s="122"/>
      <c r="C30" s="148" t="s">
        <v>109</v>
      </c>
      <c r="D30" s="125"/>
      <c r="E30" s="126">
        <v>0.46911000000000003</v>
      </c>
      <c r="F30" s="124"/>
      <c r="G30" s="124"/>
      <c r="H30" s="124"/>
      <c r="I30" s="124"/>
      <c r="J30" s="123"/>
      <c r="K30" s="123"/>
      <c r="L30" s="123"/>
      <c r="M30" s="123"/>
      <c r="N30" s="124"/>
      <c r="O30" s="124"/>
      <c r="P30" s="124"/>
      <c r="Q30" s="120"/>
      <c r="R30" s="120"/>
      <c r="S30" s="120"/>
      <c r="T30" s="120"/>
      <c r="U30" s="120"/>
      <c r="V30" s="120"/>
      <c r="W30" s="120"/>
      <c r="X30" s="120" t="s">
        <v>88</v>
      </c>
      <c r="Y30" s="120">
        <v>0</v>
      </c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</row>
    <row r="31" spans="1:51" outlineLevel="1" x14ac:dyDescent="0.2">
      <c r="A31" s="121"/>
      <c r="B31" s="122"/>
      <c r="C31" s="148" t="s">
        <v>110</v>
      </c>
      <c r="D31" s="125"/>
      <c r="E31" s="126">
        <v>3.2409300000000001</v>
      </c>
      <c r="F31" s="124"/>
      <c r="G31" s="124"/>
      <c r="H31" s="124"/>
      <c r="I31" s="124"/>
      <c r="J31" s="123"/>
      <c r="K31" s="123"/>
      <c r="L31" s="123"/>
      <c r="M31" s="123"/>
      <c r="N31" s="124"/>
      <c r="O31" s="124"/>
      <c r="P31" s="124"/>
      <c r="Q31" s="120"/>
      <c r="R31" s="120"/>
      <c r="S31" s="120"/>
      <c r="T31" s="120"/>
      <c r="U31" s="120"/>
      <c r="V31" s="120"/>
      <c r="W31" s="120"/>
      <c r="X31" s="120" t="s">
        <v>88</v>
      </c>
      <c r="Y31" s="120">
        <v>0</v>
      </c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</row>
    <row r="32" spans="1:51" outlineLevel="1" x14ac:dyDescent="0.2">
      <c r="A32" s="121"/>
      <c r="B32" s="122"/>
      <c r="C32" s="148" t="s">
        <v>111</v>
      </c>
      <c r="D32" s="125"/>
      <c r="E32" s="126">
        <v>5.7405299999999997</v>
      </c>
      <c r="F32" s="124"/>
      <c r="G32" s="124"/>
      <c r="H32" s="124"/>
      <c r="I32" s="124"/>
      <c r="J32" s="123"/>
      <c r="K32" s="123"/>
      <c r="L32" s="123"/>
      <c r="M32" s="123"/>
      <c r="N32" s="124"/>
      <c r="O32" s="124"/>
      <c r="P32" s="124"/>
      <c r="Q32" s="120"/>
      <c r="R32" s="120"/>
      <c r="S32" s="120"/>
      <c r="T32" s="120"/>
      <c r="U32" s="120"/>
      <c r="V32" s="120"/>
      <c r="W32" s="120"/>
      <c r="X32" s="120" t="s">
        <v>88</v>
      </c>
      <c r="Y32" s="120">
        <v>0</v>
      </c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</row>
    <row r="33" spans="1:51" outlineLevel="1" x14ac:dyDescent="0.2">
      <c r="A33" s="121"/>
      <c r="B33" s="122"/>
      <c r="C33" s="148" t="s">
        <v>112</v>
      </c>
      <c r="D33" s="125"/>
      <c r="E33" s="126">
        <v>5.7405299999999997</v>
      </c>
      <c r="F33" s="124"/>
      <c r="G33" s="124"/>
      <c r="H33" s="124"/>
      <c r="I33" s="124"/>
      <c r="J33" s="123"/>
      <c r="K33" s="123"/>
      <c r="L33" s="123"/>
      <c r="M33" s="123"/>
      <c r="N33" s="124"/>
      <c r="O33" s="124"/>
      <c r="P33" s="124"/>
      <c r="Q33" s="120"/>
      <c r="R33" s="120"/>
      <c r="S33" s="120"/>
      <c r="T33" s="120"/>
      <c r="U33" s="120"/>
      <c r="V33" s="120"/>
      <c r="W33" s="120"/>
      <c r="X33" s="120" t="s">
        <v>88</v>
      </c>
      <c r="Y33" s="120">
        <v>0</v>
      </c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</row>
    <row r="34" spans="1:51" outlineLevel="1" x14ac:dyDescent="0.2">
      <c r="A34" s="121"/>
      <c r="B34" s="122"/>
      <c r="C34" s="148" t="s">
        <v>113</v>
      </c>
      <c r="D34" s="125"/>
      <c r="E34" s="126">
        <v>5.9875600000000002</v>
      </c>
      <c r="F34" s="124"/>
      <c r="G34" s="124"/>
      <c r="H34" s="124"/>
      <c r="I34" s="124"/>
      <c r="J34" s="123"/>
      <c r="K34" s="123"/>
      <c r="L34" s="123"/>
      <c r="M34" s="123"/>
      <c r="N34" s="124"/>
      <c r="O34" s="124"/>
      <c r="P34" s="124"/>
      <c r="Q34" s="120"/>
      <c r="R34" s="120"/>
      <c r="S34" s="120"/>
      <c r="T34" s="120"/>
      <c r="U34" s="120"/>
      <c r="V34" s="120"/>
      <c r="W34" s="120"/>
      <c r="X34" s="120" t="s">
        <v>88</v>
      </c>
      <c r="Y34" s="120">
        <v>0</v>
      </c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</row>
    <row r="35" spans="1:51" outlineLevel="1" x14ac:dyDescent="0.2">
      <c r="A35" s="121"/>
      <c r="B35" s="122"/>
      <c r="C35" s="148" t="s">
        <v>114</v>
      </c>
      <c r="D35" s="125"/>
      <c r="E35" s="126">
        <v>2.0130699999999999</v>
      </c>
      <c r="F35" s="124"/>
      <c r="G35" s="124"/>
      <c r="H35" s="124"/>
      <c r="I35" s="124"/>
      <c r="J35" s="123"/>
      <c r="K35" s="123"/>
      <c r="L35" s="123"/>
      <c r="M35" s="123"/>
      <c r="N35" s="124"/>
      <c r="O35" s="124"/>
      <c r="P35" s="124"/>
      <c r="Q35" s="120"/>
      <c r="R35" s="120"/>
      <c r="S35" s="120"/>
      <c r="T35" s="120"/>
      <c r="U35" s="120"/>
      <c r="V35" s="120"/>
      <c r="W35" s="120"/>
      <c r="X35" s="120" t="s">
        <v>88</v>
      </c>
      <c r="Y35" s="120">
        <v>0</v>
      </c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</row>
    <row r="36" spans="1:51" outlineLevel="1" x14ac:dyDescent="0.2">
      <c r="A36" s="121"/>
      <c r="B36" s="122"/>
      <c r="C36" s="148" t="s">
        <v>115</v>
      </c>
      <c r="D36" s="125"/>
      <c r="E36" s="126"/>
      <c r="F36" s="124"/>
      <c r="G36" s="124"/>
      <c r="H36" s="124"/>
      <c r="I36" s="124"/>
      <c r="J36" s="123"/>
      <c r="K36" s="123"/>
      <c r="L36" s="123"/>
      <c r="M36" s="123"/>
      <c r="N36" s="124"/>
      <c r="O36" s="124"/>
      <c r="P36" s="124"/>
      <c r="Q36" s="120"/>
      <c r="R36" s="120"/>
      <c r="S36" s="120"/>
      <c r="T36" s="120"/>
      <c r="U36" s="120"/>
      <c r="V36" s="120"/>
      <c r="W36" s="120"/>
      <c r="X36" s="120" t="s">
        <v>88</v>
      </c>
      <c r="Y36" s="120">
        <v>0</v>
      </c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</row>
    <row r="37" spans="1:51" outlineLevel="1" x14ac:dyDescent="0.2">
      <c r="A37" s="121"/>
      <c r="B37" s="122"/>
      <c r="C37" s="148" t="s">
        <v>116</v>
      </c>
      <c r="D37" s="125"/>
      <c r="E37" s="126">
        <v>4.3680000000000003</v>
      </c>
      <c r="F37" s="124"/>
      <c r="G37" s="124"/>
      <c r="H37" s="124"/>
      <c r="I37" s="124"/>
      <c r="J37" s="123"/>
      <c r="K37" s="123"/>
      <c r="L37" s="123"/>
      <c r="M37" s="123"/>
      <c r="N37" s="124"/>
      <c r="O37" s="124"/>
      <c r="P37" s="124"/>
      <c r="Q37" s="120"/>
      <c r="R37" s="120"/>
      <c r="S37" s="120"/>
      <c r="T37" s="120"/>
      <c r="U37" s="120"/>
      <c r="V37" s="120"/>
      <c r="W37" s="120"/>
      <c r="X37" s="120" t="s">
        <v>88</v>
      </c>
      <c r="Y37" s="120">
        <v>0</v>
      </c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</row>
    <row r="38" spans="1:51" outlineLevel="1" x14ac:dyDescent="0.2">
      <c r="A38" s="121"/>
      <c r="B38" s="122"/>
      <c r="C38" s="148" t="s">
        <v>117</v>
      </c>
      <c r="D38" s="125"/>
      <c r="E38" s="126">
        <v>20.482800000000001</v>
      </c>
      <c r="F38" s="124"/>
      <c r="G38" s="124"/>
      <c r="H38" s="124"/>
      <c r="I38" s="124"/>
      <c r="J38" s="123"/>
      <c r="K38" s="123"/>
      <c r="L38" s="123"/>
      <c r="M38" s="123"/>
      <c r="N38" s="124"/>
      <c r="O38" s="124"/>
      <c r="P38" s="124"/>
      <c r="Q38" s="120"/>
      <c r="R38" s="120"/>
      <c r="S38" s="120"/>
      <c r="T38" s="120"/>
      <c r="U38" s="120"/>
      <c r="V38" s="120"/>
      <c r="W38" s="120"/>
      <c r="X38" s="120" t="s">
        <v>88</v>
      </c>
      <c r="Y38" s="120">
        <v>0</v>
      </c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</row>
    <row r="39" spans="1:51" outlineLevel="1" x14ac:dyDescent="0.2">
      <c r="A39" s="121"/>
      <c r="B39" s="122"/>
      <c r="C39" s="148" t="s">
        <v>118</v>
      </c>
      <c r="D39" s="125"/>
      <c r="E39" s="126">
        <v>2.61008</v>
      </c>
      <c r="F39" s="124"/>
      <c r="G39" s="124"/>
      <c r="H39" s="124"/>
      <c r="I39" s="124"/>
      <c r="J39" s="123"/>
      <c r="K39" s="123"/>
      <c r="L39" s="123"/>
      <c r="M39" s="123"/>
      <c r="N39" s="124"/>
      <c r="O39" s="124"/>
      <c r="P39" s="124"/>
      <c r="Q39" s="120"/>
      <c r="R39" s="120"/>
      <c r="S39" s="120"/>
      <c r="T39" s="120"/>
      <c r="U39" s="120"/>
      <c r="V39" s="120"/>
      <c r="W39" s="120"/>
      <c r="X39" s="120" t="s">
        <v>88</v>
      </c>
      <c r="Y39" s="120">
        <v>0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</row>
    <row r="40" spans="1:51" x14ac:dyDescent="0.2">
      <c r="A40" s="135">
        <v>2</v>
      </c>
      <c r="B40" s="136" t="s">
        <v>119</v>
      </c>
      <c r="C40" s="147" t="s">
        <v>120</v>
      </c>
      <c r="D40" s="137" t="s">
        <v>84</v>
      </c>
      <c r="E40" s="138">
        <v>4.5321100000000003</v>
      </c>
      <c r="F40" s="139"/>
      <c r="G40" s="140">
        <f>ROUND(E40*F40,2)</f>
        <v>0</v>
      </c>
      <c r="H40" s="124">
        <v>21</v>
      </c>
      <c r="I40" s="124">
        <v>8494.4903999999988</v>
      </c>
      <c r="J40" s="123">
        <v>0</v>
      </c>
      <c r="K40" s="123">
        <v>0</v>
      </c>
      <c r="L40" s="123">
        <v>1.671</v>
      </c>
      <c r="M40" s="123">
        <f>ROUND(E40*L40,5)</f>
        <v>7.5731599999999997</v>
      </c>
      <c r="N40" s="124"/>
      <c r="O40" s="124" t="s">
        <v>85</v>
      </c>
      <c r="P40" s="124" t="s">
        <v>85</v>
      </c>
      <c r="Q40" s="120"/>
      <c r="R40" s="120"/>
      <c r="S40" s="120"/>
      <c r="T40" s="120"/>
      <c r="U40" s="120"/>
      <c r="V40" s="120"/>
      <c r="W40" s="120"/>
      <c r="X40" s="120" t="s">
        <v>86</v>
      </c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</row>
    <row r="41" spans="1:51" outlineLevel="1" x14ac:dyDescent="0.2">
      <c r="A41" s="121"/>
      <c r="B41" s="122"/>
      <c r="C41" s="148" t="s">
        <v>121</v>
      </c>
      <c r="D41" s="125"/>
      <c r="E41" s="126">
        <v>2.1929599999999998</v>
      </c>
      <c r="F41" s="124"/>
      <c r="G41" s="124"/>
      <c r="H41" s="124"/>
      <c r="I41" s="124"/>
      <c r="J41" s="123"/>
      <c r="K41" s="123"/>
      <c r="L41" s="123"/>
      <c r="M41" s="123"/>
      <c r="N41" s="124"/>
      <c r="O41" s="124"/>
      <c r="P41" s="124"/>
      <c r="Q41" s="120"/>
      <c r="R41" s="120"/>
      <c r="S41" s="120"/>
      <c r="T41" s="120"/>
      <c r="U41" s="120"/>
      <c r="V41" s="120"/>
      <c r="W41" s="120"/>
      <c r="X41" s="120" t="s">
        <v>88</v>
      </c>
      <c r="Y41" s="120">
        <v>0</v>
      </c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</row>
    <row r="42" spans="1:51" outlineLevel="1" x14ac:dyDescent="0.2">
      <c r="A42" s="121"/>
      <c r="B42" s="122"/>
      <c r="C42" s="148" t="s">
        <v>122</v>
      </c>
      <c r="D42" s="125"/>
      <c r="E42" s="126">
        <v>2.3391600000000001</v>
      </c>
      <c r="F42" s="124"/>
      <c r="G42" s="124"/>
      <c r="H42" s="124"/>
      <c r="I42" s="124"/>
      <c r="J42" s="123"/>
      <c r="K42" s="123"/>
      <c r="L42" s="123"/>
      <c r="M42" s="123"/>
      <c r="N42" s="124"/>
      <c r="O42" s="124"/>
      <c r="P42" s="124"/>
      <c r="Q42" s="120"/>
      <c r="R42" s="120"/>
      <c r="S42" s="120"/>
      <c r="T42" s="120"/>
      <c r="U42" s="120"/>
      <c r="V42" s="120"/>
      <c r="W42" s="120"/>
      <c r="X42" s="120" t="s">
        <v>88</v>
      </c>
      <c r="Y42" s="120">
        <v>0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</row>
    <row r="43" spans="1:51" ht="22.5" x14ac:dyDescent="0.2">
      <c r="A43" s="135">
        <v>3</v>
      </c>
      <c r="B43" s="136" t="s">
        <v>123</v>
      </c>
      <c r="C43" s="147" t="s">
        <v>124</v>
      </c>
      <c r="D43" s="137" t="s">
        <v>84</v>
      </c>
      <c r="E43" s="138">
        <v>29.889600000000002</v>
      </c>
      <c r="F43" s="139"/>
      <c r="G43" s="140">
        <f>ROUND(E43*F43,2)</f>
        <v>0</v>
      </c>
      <c r="H43" s="124">
        <v>21</v>
      </c>
      <c r="I43" s="124">
        <v>105605.9323</v>
      </c>
      <c r="J43" s="123">
        <v>0</v>
      </c>
      <c r="K43" s="123">
        <v>0</v>
      </c>
      <c r="L43" s="123">
        <v>1.6</v>
      </c>
      <c r="M43" s="123">
        <f>ROUND(E43*L43,5)</f>
        <v>47.823360000000001</v>
      </c>
      <c r="N43" s="124"/>
      <c r="O43" s="124" t="s">
        <v>85</v>
      </c>
      <c r="P43" s="124" t="s">
        <v>85</v>
      </c>
      <c r="Q43" s="120"/>
      <c r="R43" s="120"/>
      <c r="S43" s="120"/>
      <c r="T43" s="120"/>
      <c r="U43" s="120"/>
      <c r="V43" s="120"/>
      <c r="W43" s="120"/>
      <c r="X43" s="120" t="s">
        <v>86</v>
      </c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</row>
    <row r="44" spans="1:51" outlineLevel="1" x14ac:dyDescent="0.2">
      <c r="A44" s="121"/>
      <c r="B44" s="122"/>
      <c r="C44" s="148" t="s">
        <v>125</v>
      </c>
      <c r="D44" s="125"/>
      <c r="E44" s="126">
        <v>7.8540000000000001</v>
      </c>
      <c r="F44" s="124"/>
      <c r="G44" s="124"/>
      <c r="H44" s="124"/>
      <c r="I44" s="124"/>
      <c r="J44" s="123"/>
      <c r="K44" s="123"/>
      <c r="L44" s="123"/>
      <c r="M44" s="123"/>
      <c r="N44" s="124"/>
      <c r="O44" s="124"/>
      <c r="P44" s="124"/>
      <c r="Q44" s="120"/>
      <c r="R44" s="120"/>
      <c r="S44" s="120"/>
      <c r="T44" s="120"/>
      <c r="U44" s="120"/>
      <c r="V44" s="120"/>
      <c r="W44" s="120"/>
      <c r="X44" s="120" t="s">
        <v>88</v>
      </c>
      <c r="Y44" s="120">
        <v>0</v>
      </c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</row>
    <row r="45" spans="1:51" outlineLevel="1" x14ac:dyDescent="0.2">
      <c r="A45" s="121"/>
      <c r="B45" s="122"/>
      <c r="C45" s="148" t="s">
        <v>126</v>
      </c>
      <c r="D45" s="125"/>
      <c r="E45" s="126">
        <v>0.49120000000000003</v>
      </c>
      <c r="F45" s="124"/>
      <c r="G45" s="124"/>
      <c r="H45" s="124"/>
      <c r="I45" s="124"/>
      <c r="J45" s="123"/>
      <c r="K45" s="123"/>
      <c r="L45" s="123"/>
      <c r="M45" s="123"/>
      <c r="N45" s="124"/>
      <c r="O45" s="124"/>
      <c r="P45" s="124"/>
      <c r="Q45" s="120"/>
      <c r="R45" s="120"/>
      <c r="S45" s="120"/>
      <c r="T45" s="120"/>
      <c r="U45" s="120"/>
      <c r="V45" s="120"/>
      <c r="W45" s="120"/>
      <c r="X45" s="120" t="s">
        <v>88</v>
      </c>
      <c r="Y45" s="120">
        <v>0</v>
      </c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</row>
    <row r="46" spans="1:51" outlineLevel="1" x14ac:dyDescent="0.2">
      <c r="A46" s="121"/>
      <c r="B46" s="122"/>
      <c r="C46" s="148" t="s">
        <v>127</v>
      </c>
      <c r="D46" s="125"/>
      <c r="E46" s="126">
        <v>0.94240000000000002</v>
      </c>
      <c r="F46" s="124"/>
      <c r="G46" s="124"/>
      <c r="H46" s="124"/>
      <c r="I46" s="124"/>
      <c r="J46" s="123"/>
      <c r="K46" s="123"/>
      <c r="L46" s="123"/>
      <c r="M46" s="123"/>
      <c r="N46" s="124"/>
      <c r="O46" s="124"/>
      <c r="P46" s="124"/>
      <c r="Q46" s="120"/>
      <c r="R46" s="120"/>
      <c r="S46" s="120"/>
      <c r="T46" s="120"/>
      <c r="U46" s="120"/>
      <c r="V46" s="120"/>
      <c r="W46" s="120"/>
      <c r="X46" s="120" t="s">
        <v>88</v>
      </c>
      <c r="Y46" s="120">
        <v>0</v>
      </c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</row>
    <row r="47" spans="1:51" outlineLevel="1" x14ac:dyDescent="0.2">
      <c r="A47" s="121"/>
      <c r="B47" s="122"/>
      <c r="C47" s="148" t="s">
        <v>128</v>
      </c>
      <c r="D47" s="125"/>
      <c r="E47" s="126">
        <v>1.3879999999999999</v>
      </c>
      <c r="F47" s="124"/>
      <c r="G47" s="124"/>
      <c r="H47" s="124"/>
      <c r="I47" s="124"/>
      <c r="J47" s="123"/>
      <c r="K47" s="123"/>
      <c r="L47" s="123"/>
      <c r="M47" s="123"/>
      <c r="N47" s="124"/>
      <c r="O47" s="124"/>
      <c r="P47" s="124"/>
      <c r="Q47" s="120"/>
      <c r="R47" s="120"/>
      <c r="S47" s="120"/>
      <c r="T47" s="120"/>
      <c r="U47" s="120"/>
      <c r="V47" s="120"/>
      <c r="W47" s="120"/>
      <c r="X47" s="120" t="s">
        <v>88</v>
      </c>
      <c r="Y47" s="120">
        <v>0</v>
      </c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</row>
    <row r="48" spans="1:51" outlineLevel="1" x14ac:dyDescent="0.2">
      <c r="A48" s="121"/>
      <c r="B48" s="122"/>
      <c r="C48" s="148" t="s">
        <v>129</v>
      </c>
      <c r="D48" s="125"/>
      <c r="E48" s="126">
        <v>2.9207999999999998</v>
      </c>
      <c r="F48" s="124"/>
      <c r="G48" s="124"/>
      <c r="H48" s="124"/>
      <c r="I48" s="124"/>
      <c r="J48" s="123"/>
      <c r="K48" s="123"/>
      <c r="L48" s="123"/>
      <c r="M48" s="123"/>
      <c r="N48" s="124"/>
      <c r="O48" s="124"/>
      <c r="P48" s="124"/>
      <c r="Q48" s="120"/>
      <c r="R48" s="120"/>
      <c r="S48" s="120"/>
      <c r="T48" s="120"/>
      <c r="U48" s="120"/>
      <c r="V48" s="120"/>
      <c r="W48" s="120"/>
      <c r="X48" s="120" t="s">
        <v>88</v>
      </c>
      <c r="Y48" s="120">
        <v>0</v>
      </c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</row>
    <row r="49" spans="1:51" outlineLevel="1" x14ac:dyDescent="0.2">
      <c r="A49" s="121"/>
      <c r="B49" s="122"/>
      <c r="C49" s="148" t="s">
        <v>130</v>
      </c>
      <c r="D49" s="125"/>
      <c r="E49" s="126">
        <v>16.293199999999999</v>
      </c>
      <c r="F49" s="124"/>
      <c r="G49" s="124"/>
      <c r="H49" s="124"/>
      <c r="I49" s="124"/>
      <c r="J49" s="123"/>
      <c r="K49" s="123"/>
      <c r="L49" s="123"/>
      <c r="M49" s="123"/>
      <c r="N49" s="124"/>
      <c r="O49" s="124"/>
      <c r="P49" s="124"/>
      <c r="Q49" s="120"/>
      <c r="R49" s="120"/>
      <c r="S49" s="120"/>
      <c r="T49" s="120"/>
      <c r="U49" s="120"/>
      <c r="V49" s="120"/>
      <c r="W49" s="120"/>
      <c r="X49" s="120" t="s">
        <v>88</v>
      </c>
      <c r="Y49" s="120">
        <v>0</v>
      </c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</row>
    <row r="50" spans="1:51" x14ac:dyDescent="0.2">
      <c r="A50" s="135">
        <v>4</v>
      </c>
      <c r="B50" s="136" t="s">
        <v>131</v>
      </c>
      <c r="C50" s="147" t="s">
        <v>132</v>
      </c>
      <c r="D50" s="137" t="s">
        <v>133</v>
      </c>
      <c r="E50" s="138">
        <v>63.67</v>
      </c>
      <c r="F50" s="139"/>
      <c r="G50" s="140">
        <f>ROUND(E50*F50,2)</f>
        <v>0</v>
      </c>
      <c r="H50" s="124">
        <v>21</v>
      </c>
      <c r="I50" s="124">
        <v>30354.035799999998</v>
      </c>
      <c r="J50" s="123">
        <v>0</v>
      </c>
      <c r="K50" s="123">
        <v>0</v>
      </c>
      <c r="L50" s="123">
        <v>1.26E-2</v>
      </c>
      <c r="M50" s="123">
        <f>ROUND(E50*L50,5)</f>
        <v>0.80223999999999995</v>
      </c>
      <c r="N50" s="124"/>
      <c r="O50" s="124" t="s">
        <v>85</v>
      </c>
      <c r="P50" s="124" t="s">
        <v>85</v>
      </c>
      <c r="Q50" s="120"/>
      <c r="R50" s="120"/>
      <c r="S50" s="120"/>
      <c r="T50" s="120"/>
      <c r="U50" s="120"/>
      <c r="V50" s="120"/>
      <c r="W50" s="120"/>
      <c r="X50" s="120" t="s">
        <v>86</v>
      </c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</row>
    <row r="51" spans="1:51" outlineLevel="1" x14ac:dyDescent="0.2">
      <c r="A51" s="121"/>
      <c r="B51" s="122"/>
      <c r="C51" s="148" t="s">
        <v>134</v>
      </c>
      <c r="D51" s="125"/>
      <c r="E51" s="126"/>
      <c r="F51" s="124"/>
      <c r="G51" s="124"/>
      <c r="H51" s="124"/>
      <c r="I51" s="124"/>
      <c r="J51" s="123"/>
      <c r="K51" s="123"/>
      <c r="L51" s="123"/>
      <c r="M51" s="123"/>
      <c r="N51" s="124"/>
      <c r="O51" s="124"/>
      <c r="P51" s="124"/>
      <c r="Q51" s="120"/>
      <c r="R51" s="120"/>
      <c r="S51" s="120"/>
      <c r="T51" s="120"/>
      <c r="U51" s="120"/>
      <c r="V51" s="120"/>
      <c r="W51" s="120"/>
      <c r="X51" s="120" t="s">
        <v>88</v>
      </c>
      <c r="Y51" s="120">
        <v>0</v>
      </c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</row>
    <row r="52" spans="1:51" outlineLevel="1" x14ac:dyDescent="0.2">
      <c r="A52" s="121"/>
      <c r="B52" s="122"/>
      <c r="C52" s="148" t="s">
        <v>135</v>
      </c>
      <c r="D52" s="125"/>
      <c r="E52" s="126">
        <v>18.690000000000001</v>
      </c>
      <c r="F52" s="124"/>
      <c r="G52" s="124"/>
      <c r="H52" s="124"/>
      <c r="I52" s="124"/>
      <c r="J52" s="123"/>
      <c r="K52" s="123"/>
      <c r="L52" s="123"/>
      <c r="M52" s="123"/>
      <c r="N52" s="124"/>
      <c r="O52" s="124"/>
      <c r="P52" s="124"/>
      <c r="Q52" s="120"/>
      <c r="R52" s="120"/>
      <c r="S52" s="120"/>
      <c r="T52" s="120"/>
      <c r="U52" s="120"/>
      <c r="V52" s="120"/>
      <c r="W52" s="120"/>
      <c r="X52" s="120" t="s">
        <v>88</v>
      </c>
      <c r="Y52" s="120">
        <v>0</v>
      </c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</row>
    <row r="53" spans="1:51" outlineLevel="1" x14ac:dyDescent="0.2">
      <c r="A53" s="121"/>
      <c r="B53" s="122"/>
      <c r="C53" s="148" t="s">
        <v>136</v>
      </c>
      <c r="D53" s="125"/>
      <c r="E53" s="126">
        <v>15.85</v>
      </c>
      <c r="F53" s="124"/>
      <c r="G53" s="124"/>
      <c r="H53" s="124"/>
      <c r="I53" s="124"/>
      <c r="J53" s="123"/>
      <c r="K53" s="123"/>
      <c r="L53" s="123"/>
      <c r="M53" s="123"/>
      <c r="N53" s="124"/>
      <c r="O53" s="124"/>
      <c r="P53" s="124"/>
      <c r="Q53" s="120"/>
      <c r="R53" s="120"/>
      <c r="S53" s="120"/>
      <c r="T53" s="120"/>
      <c r="U53" s="120"/>
      <c r="V53" s="120"/>
      <c r="W53" s="120"/>
      <c r="X53" s="120" t="s">
        <v>88</v>
      </c>
      <c r="Y53" s="120">
        <v>0</v>
      </c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</row>
    <row r="54" spans="1:51" outlineLevel="1" x14ac:dyDescent="0.2">
      <c r="A54" s="121"/>
      <c r="B54" s="122"/>
      <c r="C54" s="148" t="s">
        <v>137</v>
      </c>
      <c r="D54" s="125"/>
      <c r="E54" s="126">
        <v>11.78</v>
      </c>
      <c r="F54" s="124"/>
      <c r="G54" s="124"/>
      <c r="H54" s="124"/>
      <c r="I54" s="124"/>
      <c r="J54" s="123"/>
      <c r="K54" s="123"/>
      <c r="L54" s="123"/>
      <c r="M54" s="123"/>
      <c r="N54" s="124"/>
      <c r="O54" s="124"/>
      <c r="P54" s="124"/>
      <c r="Q54" s="120"/>
      <c r="R54" s="120"/>
      <c r="S54" s="120"/>
      <c r="T54" s="120"/>
      <c r="U54" s="120"/>
      <c r="V54" s="120"/>
      <c r="W54" s="120"/>
      <c r="X54" s="120" t="s">
        <v>88</v>
      </c>
      <c r="Y54" s="120">
        <v>0</v>
      </c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</row>
    <row r="55" spans="1:51" outlineLevel="1" x14ac:dyDescent="0.2">
      <c r="A55" s="121"/>
      <c r="B55" s="122"/>
      <c r="C55" s="148" t="s">
        <v>138</v>
      </c>
      <c r="D55" s="125"/>
      <c r="E55" s="126">
        <v>17.350000000000001</v>
      </c>
      <c r="F55" s="124"/>
      <c r="G55" s="124"/>
      <c r="H55" s="124"/>
      <c r="I55" s="124"/>
      <c r="J55" s="123"/>
      <c r="K55" s="123"/>
      <c r="L55" s="123"/>
      <c r="M55" s="123"/>
      <c r="N55" s="124"/>
      <c r="O55" s="124"/>
      <c r="P55" s="124"/>
      <c r="Q55" s="120"/>
      <c r="R55" s="120"/>
      <c r="S55" s="120"/>
      <c r="T55" s="120"/>
      <c r="U55" s="120"/>
      <c r="V55" s="120"/>
      <c r="W55" s="120"/>
      <c r="X55" s="120" t="s">
        <v>88</v>
      </c>
      <c r="Y55" s="120">
        <v>0</v>
      </c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</row>
    <row r="56" spans="1:51" ht="22.5" x14ac:dyDescent="0.2">
      <c r="A56" s="135">
        <v>5</v>
      </c>
      <c r="B56" s="136" t="s">
        <v>139</v>
      </c>
      <c r="C56" s="147" t="s">
        <v>140</v>
      </c>
      <c r="D56" s="137" t="s">
        <v>133</v>
      </c>
      <c r="E56" s="138">
        <v>6.14</v>
      </c>
      <c r="F56" s="139"/>
      <c r="G56" s="140">
        <f>ROUND(E56*F56,2)</f>
        <v>0</v>
      </c>
      <c r="H56" s="124">
        <v>21</v>
      </c>
      <c r="I56" s="124">
        <v>858.09569999999997</v>
      </c>
      <c r="J56" s="123">
        <v>0</v>
      </c>
      <c r="K56" s="123">
        <v>0</v>
      </c>
      <c r="L56" s="123">
        <v>0.02</v>
      </c>
      <c r="M56" s="123">
        <f>ROUND(E56*L56,5)</f>
        <v>0.12280000000000001</v>
      </c>
      <c r="N56" s="124"/>
      <c r="O56" s="124" t="s">
        <v>85</v>
      </c>
      <c r="P56" s="124" t="s">
        <v>85</v>
      </c>
      <c r="Q56" s="120"/>
      <c r="R56" s="120"/>
      <c r="S56" s="120"/>
      <c r="T56" s="120"/>
      <c r="U56" s="120"/>
      <c r="V56" s="120"/>
      <c r="W56" s="120"/>
      <c r="X56" s="120" t="s">
        <v>86</v>
      </c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</row>
    <row r="57" spans="1:51" outlineLevel="1" x14ac:dyDescent="0.2">
      <c r="A57" s="121"/>
      <c r="B57" s="122"/>
      <c r="C57" s="148" t="s">
        <v>134</v>
      </c>
      <c r="D57" s="125"/>
      <c r="E57" s="126"/>
      <c r="F57" s="124"/>
      <c r="G57" s="124"/>
      <c r="H57" s="124"/>
      <c r="I57" s="124"/>
      <c r="J57" s="123"/>
      <c r="K57" s="123"/>
      <c r="L57" s="123"/>
      <c r="M57" s="123"/>
      <c r="N57" s="124"/>
      <c r="O57" s="124"/>
      <c r="P57" s="124"/>
      <c r="Q57" s="120"/>
      <c r="R57" s="120"/>
      <c r="S57" s="120"/>
      <c r="T57" s="120"/>
      <c r="U57" s="120"/>
      <c r="V57" s="120"/>
      <c r="W57" s="120"/>
      <c r="X57" s="120" t="s">
        <v>88</v>
      </c>
      <c r="Y57" s="120">
        <v>0</v>
      </c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</row>
    <row r="58" spans="1:51" outlineLevel="1" x14ac:dyDescent="0.2">
      <c r="A58" s="121"/>
      <c r="B58" s="122"/>
      <c r="C58" s="148" t="s">
        <v>141</v>
      </c>
      <c r="D58" s="125"/>
      <c r="E58" s="126">
        <v>6.14</v>
      </c>
      <c r="F58" s="124"/>
      <c r="G58" s="124"/>
      <c r="H58" s="124"/>
      <c r="I58" s="124"/>
      <c r="J58" s="123"/>
      <c r="K58" s="123"/>
      <c r="L58" s="123"/>
      <c r="M58" s="123"/>
      <c r="N58" s="124"/>
      <c r="O58" s="124"/>
      <c r="P58" s="124"/>
      <c r="Q58" s="120"/>
      <c r="R58" s="120"/>
      <c r="S58" s="120"/>
      <c r="T58" s="120"/>
      <c r="U58" s="120"/>
      <c r="V58" s="120"/>
      <c r="W58" s="120"/>
      <c r="X58" s="120" t="s">
        <v>88</v>
      </c>
      <c r="Y58" s="120">
        <v>0</v>
      </c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</row>
    <row r="59" spans="1:51" x14ac:dyDescent="0.2">
      <c r="A59" s="135">
        <v>6</v>
      </c>
      <c r="B59" s="136" t="s">
        <v>142</v>
      </c>
      <c r="C59" s="147" t="s">
        <v>143</v>
      </c>
      <c r="D59" s="137" t="s">
        <v>133</v>
      </c>
      <c r="E59" s="138">
        <v>36.51</v>
      </c>
      <c r="F59" s="139"/>
      <c r="G59" s="140">
        <f>ROUND(E59*F59,2)</f>
        <v>0</v>
      </c>
      <c r="H59" s="124">
        <v>21</v>
      </c>
      <c r="I59" s="124">
        <v>6737.0137999999997</v>
      </c>
      <c r="J59" s="123">
        <v>0</v>
      </c>
      <c r="K59" s="123">
        <v>0</v>
      </c>
      <c r="L59" s="123">
        <v>8.6999999999999994E-2</v>
      </c>
      <c r="M59" s="123">
        <f>ROUND(E59*L59,5)</f>
        <v>3.1763699999999999</v>
      </c>
      <c r="N59" s="124"/>
      <c r="O59" s="124" t="s">
        <v>85</v>
      </c>
      <c r="P59" s="124" t="s">
        <v>85</v>
      </c>
      <c r="Q59" s="120"/>
      <c r="R59" s="120"/>
      <c r="S59" s="120"/>
      <c r="T59" s="120"/>
      <c r="U59" s="120"/>
      <c r="V59" s="120"/>
      <c r="W59" s="120"/>
      <c r="X59" s="120" t="s">
        <v>86</v>
      </c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</row>
    <row r="60" spans="1:51" outlineLevel="1" x14ac:dyDescent="0.2">
      <c r="A60" s="121"/>
      <c r="B60" s="122"/>
      <c r="C60" s="148" t="s">
        <v>144</v>
      </c>
      <c r="D60" s="125"/>
      <c r="E60" s="126">
        <v>36.51</v>
      </c>
      <c r="F60" s="124"/>
      <c r="G60" s="124"/>
      <c r="H60" s="124"/>
      <c r="I60" s="124"/>
      <c r="J60" s="123"/>
      <c r="K60" s="123"/>
      <c r="L60" s="123"/>
      <c r="M60" s="123"/>
      <c r="N60" s="124"/>
      <c r="O60" s="124"/>
      <c r="P60" s="124"/>
      <c r="Q60" s="120"/>
      <c r="R60" s="120"/>
      <c r="S60" s="120"/>
      <c r="T60" s="120"/>
      <c r="U60" s="120"/>
      <c r="V60" s="120"/>
      <c r="W60" s="120"/>
      <c r="X60" s="120" t="s">
        <v>88</v>
      </c>
      <c r="Y60" s="120">
        <v>0</v>
      </c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</row>
    <row r="61" spans="1:51" x14ac:dyDescent="0.2">
      <c r="A61" s="135">
        <v>7</v>
      </c>
      <c r="B61" s="136" t="s">
        <v>145</v>
      </c>
      <c r="C61" s="147" t="s">
        <v>146</v>
      </c>
      <c r="D61" s="137" t="s">
        <v>133</v>
      </c>
      <c r="E61" s="138">
        <v>1.19</v>
      </c>
      <c r="F61" s="139"/>
      <c r="G61" s="140">
        <f>ROUND(E61*F61,2)</f>
        <v>0</v>
      </c>
      <c r="H61" s="124">
        <v>21</v>
      </c>
      <c r="I61" s="124">
        <v>1471.5778</v>
      </c>
      <c r="J61" s="123">
        <v>3.4000000000000002E-4</v>
      </c>
      <c r="K61" s="123">
        <v>4.0460000000000002E-4</v>
      </c>
      <c r="L61" s="123">
        <v>0.56999999999999995</v>
      </c>
      <c r="M61" s="123">
        <f>ROUND(E61*L61,5)</f>
        <v>0.67830000000000001</v>
      </c>
      <c r="N61" s="124"/>
      <c r="O61" s="124" t="s">
        <v>85</v>
      </c>
      <c r="P61" s="124" t="s">
        <v>85</v>
      </c>
      <c r="Q61" s="120"/>
      <c r="R61" s="120"/>
      <c r="S61" s="120"/>
      <c r="T61" s="120"/>
      <c r="U61" s="120"/>
      <c r="V61" s="120"/>
      <c r="W61" s="120"/>
      <c r="X61" s="120" t="s">
        <v>86</v>
      </c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</row>
    <row r="62" spans="1:51" outlineLevel="1" x14ac:dyDescent="0.2">
      <c r="A62" s="121"/>
      <c r="B62" s="122"/>
      <c r="C62" s="148" t="s">
        <v>147</v>
      </c>
      <c r="D62" s="125"/>
      <c r="E62" s="126">
        <v>1.19</v>
      </c>
      <c r="F62" s="124"/>
      <c r="G62" s="124"/>
      <c r="H62" s="124"/>
      <c r="I62" s="124"/>
      <c r="J62" s="123"/>
      <c r="K62" s="123"/>
      <c r="L62" s="123"/>
      <c r="M62" s="123"/>
      <c r="N62" s="124"/>
      <c r="O62" s="124"/>
      <c r="P62" s="124"/>
      <c r="Q62" s="120"/>
      <c r="R62" s="120"/>
      <c r="S62" s="120"/>
      <c r="T62" s="120"/>
      <c r="U62" s="120"/>
      <c r="V62" s="120"/>
      <c r="W62" s="120"/>
      <c r="X62" s="120" t="s">
        <v>88</v>
      </c>
      <c r="Y62" s="120">
        <v>0</v>
      </c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</row>
    <row r="63" spans="1:51" ht="22.5" x14ac:dyDescent="0.2">
      <c r="A63" s="135">
        <v>8</v>
      </c>
      <c r="B63" s="136" t="s">
        <v>148</v>
      </c>
      <c r="C63" s="147" t="s">
        <v>149</v>
      </c>
      <c r="D63" s="137" t="s">
        <v>150</v>
      </c>
      <c r="E63" s="138">
        <v>53</v>
      </c>
      <c r="F63" s="139"/>
      <c r="G63" s="140">
        <f>ROUND(E63*F63,2)</f>
        <v>0</v>
      </c>
      <c r="H63" s="124">
        <v>21</v>
      </c>
      <c r="I63" s="124">
        <v>884.99399999999991</v>
      </c>
      <c r="J63" s="123">
        <v>0</v>
      </c>
      <c r="K63" s="123">
        <v>0</v>
      </c>
      <c r="L63" s="123">
        <v>0</v>
      </c>
      <c r="M63" s="123">
        <f>ROUND(E63*L63,5)</f>
        <v>0</v>
      </c>
      <c r="N63" s="124"/>
      <c r="O63" s="124" t="s">
        <v>85</v>
      </c>
      <c r="P63" s="124" t="s">
        <v>85</v>
      </c>
      <c r="Q63" s="120"/>
      <c r="R63" s="120"/>
      <c r="S63" s="120"/>
      <c r="T63" s="120"/>
      <c r="U63" s="120"/>
      <c r="V63" s="120"/>
      <c r="W63" s="120"/>
      <c r="X63" s="120" t="s">
        <v>86</v>
      </c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</row>
    <row r="64" spans="1:51" outlineLevel="1" x14ac:dyDescent="0.2">
      <c r="A64" s="121"/>
      <c r="B64" s="122"/>
      <c r="C64" s="148" t="s">
        <v>151</v>
      </c>
      <c r="D64" s="125"/>
      <c r="E64" s="126">
        <v>36</v>
      </c>
      <c r="F64" s="124"/>
      <c r="G64" s="124"/>
      <c r="H64" s="124"/>
      <c r="I64" s="124"/>
      <c r="J64" s="123"/>
      <c r="K64" s="123"/>
      <c r="L64" s="123"/>
      <c r="M64" s="123"/>
      <c r="N64" s="124"/>
      <c r="O64" s="124"/>
      <c r="P64" s="124"/>
      <c r="Q64" s="120"/>
      <c r="R64" s="120"/>
      <c r="S64" s="120"/>
      <c r="T64" s="120"/>
      <c r="U64" s="120"/>
      <c r="V64" s="120"/>
      <c r="W64" s="120"/>
      <c r="X64" s="120" t="s">
        <v>88</v>
      </c>
      <c r="Y64" s="120">
        <v>0</v>
      </c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</row>
    <row r="65" spans="1:51" outlineLevel="1" x14ac:dyDescent="0.2">
      <c r="A65" s="121"/>
      <c r="B65" s="122"/>
      <c r="C65" s="148" t="s">
        <v>152</v>
      </c>
      <c r="D65" s="125"/>
      <c r="E65" s="126">
        <v>11</v>
      </c>
      <c r="F65" s="124"/>
      <c r="G65" s="124"/>
      <c r="H65" s="124"/>
      <c r="I65" s="124"/>
      <c r="J65" s="123"/>
      <c r="K65" s="123"/>
      <c r="L65" s="123"/>
      <c r="M65" s="123"/>
      <c r="N65" s="124"/>
      <c r="O65" s="124"/>
      <c r="P65" s="124"/>
      <c r="Q65" s="120"/>
      <c r="R65" s="120"/>
      <c r="S65" s="120"/>
      <c r="T65" s="120"/>
      <c r="U65" s="120"/>
      <c r="V65" s="120"/>
      <c r="W65" s="120"/>
      <c r="X65" s="120" t="s">
        <v>88</v>
      </c>
      <c r="Y65" s="120">
        <v>0</v>
      </c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</row>
    <row r="66" spans="1:51" outlineLevel="1" x14ac:dyDescent="0.2">
      <c r="A66" s="121"/>
      <c r="B66" s="122"/>
      <c r="C66" s="148" t="s">
        <v>153</v>
      </c>
      <c r="D66" s="125"/>
      <c r="E66" s="126">
        <v>6</v>
      </c>
      <c r="F66" s="124"/>
      <c r="G66" s="124"/>
      <c r="H66" s="124"/>
      <c r="I66" s="124"/>
      <c r="J66" s="123"/>
      <c r="K66" s="123"/>
      <c r="L66" s="123"/>
      <c r="M66" s="123"/>
      <c r="N66" s="124"/>
      <c r="O66" s="124"/>
      <c r="P66" s="124"/>
      <c r="Q66" s="120"/>
      <c r="R66" s="120"/>
      <c r="S66" s="120"/>
      <c r="T66" s="120"/>
      <c r="U66" s="120"/>
      <c r="V66" s="120"/>
      <c r="W66" s="120"/>
      <c r="X66" s="120" t="s">
        <v>88</v>
      </c>
      <c r="Y66" s="120">
        <v>0</v>
      </c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</row>
    <row r="67" spans="1:51" ht="22.5" x14ac:dyDescent="0.2">
      <c r="A67" s="135">
        <v>9</v>
      </c>
      <c r="B67" s="136" t="s">
        <v>154</v>
      </c>
      <c r="C67" s="147" t="s">
        <v>155</v>
      </c>
      <c r="D67" s="137" t="s">
        <v>150</v>
      </c>
      <c r="E67" s="138">
        <v>11</v>
      </c>
      <c r="F67" s="139"/>
      <c r="G67" s="140">
        <f>ROUND(E67*F67,2)</f>
        <v>0</v>
      </c>
      <c r="H67" s="124">
        <v>21</v>
      </c>
      <c r="I67" s="124">
        <v>549.70299999999997</v>
      </c>
      <c r="J67" s="123">
        <v>0</v>
      </c>
      <c r="K67" s="123">
        <v>0</v>
      </c>
      <c r="L67" s="123">
        <v>0</v>
      </c>
      <c r="M67" s="123">
        <f>ROUND(E67*L67,5)</f>
        <v>0</v>
      </c>
      <c r="N67" s="124"/>
      <c r="O67" s="124" t="s">
        <v>85</v>
      </c>
      <c r="P67" s="124" t="s">
        <v>85</v>
      </c>
      <c r="Q67" s="120"/>
      <c r="R67" s="120"/>
      <c r="S67" s="120"/>
      <c r="T67" s="120"/>
      <c r="U67" s="120"/>
      <c r="V67" s="120"/>
      <c r="W67" s="120"/>
      <c r="X67" s="120" t="s">
        <v>86</v>
      </c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</row>
    <row r="68" spans="1:51" outlineLevel="1" x14ac:dyDescent="0.2">
      <c r="A68" s="121"/>
      <c r="B68" s="122"/>
      <c r="C68" s="148" t="s">
        <v>156</v>
      </c>
      <c r="D68" s="125"/>
      <c r="E68" s="126">
        <v>10</v>
      </c>
      <c r="F68" s="124"/>
      <c r="G68" s="124"/>
      <c r="H68" s="124"/>
      <c r="I68" s="124"/>
      <c r="J68" s="123"/>
      <c r="K68" s="123"/>
      <c r="L68" s="123"/>
      <c r="M68" s="123"/>
      <c r="N68" s="124"/>
      <c r="O68" s="124"/>
      <c r="P68" s="124"/>
      <c r="Q68" s="120"/>
      <c r="R68" s="120"/>
      <c r="S68" s="120"/>
      <c r="T68" s="120"/>
      <c r="U68" s="120"/>
      <c r="V68" s="120"/>
      <c r="W68" s="120"/>
      <c r="X68" s="120" t="s">
        <v>88</v>
      </c>
      <c r="Y68" s="120">
        <v>0</v>
      </c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</row>
    <row r="69" spans="1:51" outlineLevel="1" x14ac:dyDescent="0.2">
      <c r="A69" s="121"/>
      <c r="B69" s="122"/>
      <c r="C69" s="148" t="s">
        <v>157</v>
      </c>
      <c r="D69" s="125"/>
      <c r="E69" s="126">
        <v>1</v>
      </c>
      <c r="F69" s="124"/>
      <c r="G69" s="124"/>
      <c r="H69" s="124"/>
      <c r="I69" s="124"/>
      <c r="J69" s="123"/>
      <c r="K69" s="123"/>
      <c r="L69" s="123"/>
      <c r="M69" s="123"/>
      <c r="N69" s="124"/>
      <c r="O69" s="124"/>
      <c r="P69" s="124"/>
      <c r="Q69" s="120"/>
      <c r="R69" s="120"/>
      <c r="S69" s="120"/>
      <c r="T69" s="120"/>
      <c r="U69" s="120"/>
      <c r="V69" s="120"/>
      <c r="W69" s="120"/>
      <c r="X69" s="120" t="s">
        <v>88</v>
      </c>
      <c r="Y69" s="120">
        <v>0</v>
      </c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</row>
    <row r="70" spans="1:51" ht="22.5" x14ac:dyDescent="0.2">
      <c r="A70" s="135">
        <v>10</v>
      </c>
      <c r="B70" s="136" t="s">
        <v>158</v>
      </c>
      <c r="C70" s="147" t="s">
        <v>159</v>
      </c>
      <c r="D70" s="137" t="s">
        <v>150</v>
      </c>
      <c r="E70" s="138">
        <v>2</v>
      </c>
      <c r="F70" s="139"/>
      <c r="G70" s="140">
        <f>ROUND(E70*F70,2)</f>
        <v>0</v>
      </c>
      <c r="H70" s="124">
        <v>21</v>
      </c>
      <c r="I70" s="124">
        <v>256.52</v>
      </c>
      <c r="J70" s="123">
        <v>0</v>
      </c>
      <c r="K70" s="123">
        <v>0</v>
      </c>
      <c r="L70" s="123">
        <v>0</v>
      </c>
      <c r="M70" s="123">
        <f>ROUND(E70*L70,5)</f>
        <v>0</v>
      </c>
      <c r="N70" s="124"/>
      <c r="O70" s="124" t="s">
        <v>85</v>
      </c>
      <c r="P70" s="124" t="s">
        <v>85</v>
      </c>
      <c r="Q70" s="120"/>
      <c r="R70" s="120"/>
      <c r="S70" s="120"/>
      <c r="T70" s="120"/>
      <c r="U70" s="120"/>
      <c r="V70" s="120"/>
      <c r="W70" s="120"/>
      <c r="X70" s="120" t="s">
        <v>86</v>
      </c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</row>
    <row r="71" spans="1:51" outlineLevel="1" x14ac:dyDescent="0.2">
      <c r="A71" s="121"/>
      <c r="B71" s="122"/>
      <c r="C71" s="148" t="s">
        <v>160</v>
      </c>
      <c r="D71" s="125"/>
      <c r="E71" s="126">
        <v>2</v>
      </c>
      <c r="F71" s="124"/>
      <c r="G71" s="124"/>
      <c r="H71" s="124"/>
      <c r="I71" s="124"/>
      <c r="J71" s="123"/>
      <c r="K71" s="123"/>
      <c r="L71" s="123"/>
      <c r="M71" s="123"/>
      <c r="N71" s="124"/>
      <c r="O71" s="124"/>
      <c r="P71" s="124"/>
      <c r="Q71" s="120"/>
      <c r="R71" s="120"/>
      <c r="S71" s="120"/>
      <c r="T71" s="120"/>
      <c r="U71" s="120"/>
      <c r="V71" s="120"/>
      <c r="W71" s="120"/>
      <c r="X71" s="120" t="s">
        <v>88</v>
      </c>
      <c r="Y71" s="120">
        <v>0</v>
      </c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</row>
    <row r="72" spans="1:51" x14ac:dyDescent="0.2">
      <c r="A72" s="135">
        <v>11</v>
      </c>
      <c r="B72" s="136" t="s">
        <v>161</v>
      </c>
      <c r="C72" s="147" t="s">
        <v>162</v>
      </c>
      <c r="D72" s="137" t="s">
        <v>133</v>
      </c>
      <c r="E72" s="138">
        <v>19.3172</v>
      </c>
      <c r="F72" s="139"/>
      <c r="G72" s="140">
        <f>ROUND(E72*F72,2)</f>
        <v>0</v>
      </c>
      <c r="H72" s="124">
        <v>21</v>
      </c>
      <c r="I72" s="124">
        <v>7970.4757</v>
      </c>
      <c r="J72" s="123">
        <v>1E-3</v>
      </c>
      <c r="K72" s="123">
        <v>1.93172E-2</v>
      </c>
      <c r="L72" s="123">
        <v>6.2E-2</v>
      </c>
      <c r="M72" s="123">
        <f>ROUND(E72*L72,5)</f>
        <v>1.19767</v>
      </c>
      <c r="N72" s="124"/>
      <c r="O72" s="124" t="s">
        <v>85</v>
      </c>
      <c r="P72" s="124" t="s">
        <v>85</v>
      </c>
      <c r="Q72" s="120"/>
      <c r="R72" s="120"/>
      <c r="S72" s="120"/>
      <c r="T72" s="120"/>
      <c r="U72" s="120"/>
      <c r="V72" s="120"/>
      <c r="W72" s="120"/>
      <c r="X72" s="120" t="s">
        <v>86</v>
      </c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</row>
    <row r="73" spans="1:51" outlineLevel="1" x14ac:dyDescent="0.2">
      <c r="A73" s="121"/>
      <c r="B73" s="122"/>
      <c r="C73" s="148" t="s">
        <v>163</v>
      </c>
      <c r="D73" s="125"/>
      <c r="E73" s="126">
        <v>10.9194</v>
      </c>
      <c r="F73" s="124"/>
      <c r="G73" s="124"/>
      <c r="H73" s="124"/>
      <c r="I73" s="124"/>
      <c r="J73" s="123"/>
      <c r="K73" s="123"/>
      <c r="L73" s="123"/>
      <c r="M73" s="123"/>
      <c r="N73" s="124"/>
      <c r="O73" s="124"/>
      <c r="P73" s="124"/>
      <c r="Q73" s="120"/>
      <c r="R73" s="120"/>
      <c r="S73" s="120"/>
      <c r="T73" s="120"/>
      <c r="U73" s="120"/>
      <c r="V73" s="120"/>
      <c r="W73" s="120"/>
      <c r="X73" s="120" t="s">
        <v>88</v>
      </c>
      <c r="Y73" s="120">
        <v>0</v>
      </c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</row>
    <row r="74" spans="1:51" outlineLevel="1" x14ac:dyDescent="0.2">
      <c r="A74" s="121"/>
      <c r="B74" s="122"/>
      <c r="C74" s="148" t="s">
        <v>164</v>
      </c>
      <c r="D74" s="125"/>
      <c r="E74" s="126">
        <v>3.2263999999999999</v>
      </c>
      <c r="F74" s="124"/>
      <c r="G74" s="124"/>
      <c r="H74" s="124"/>
      <c r="I74" s="124"/>
      <c r="J74" s="123"/>
      <c r="K74" s="123"/>
      <c r="L74" s="123"/>
      <c r="M74" s="123"/>
      <c r="N74" s="124"/>
      <c r="O74" s="124"/>
      <c r="P74" s="124"/>
      <c r="Q74" s="120"/>
      <c r="R74" s="120"/>
      <c r="S74" s="120"/>
      <c r="T74" s="120"/>
      <c r="U74" s="120"/>
      <c r="V74" s="120"/>
      <c r="W74" s="120"/>
      <c r="X74" s="120" t="s">
        <v>88</v>
      </c>
      <c r="Y74" s="120">
        <v>0</v>
      </c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</row>
    <row r="75" spans="1:51" outlineLevel="1" x14ac:dyDescent="0.2">
      <c r="A75" s="121"/>
      <c r="B75" s="122"/>
      <c r="C75" s="148" t="s">
        <v>165</v>
      </c>
      <c r="D75" s="125"/>
      <c r="E75" s="126">
        <v>1.8310999999999999</v>
      </c>
      <c r="F75" s="124"/>
      <c r="G75" s="124"/>
      <c r="H75" s="124"/>
      <c r="I75" s="124"/>
      <c r="J75" s="123"/>
      <c r="K75" s="123"/>
      <c r="L75" s="123"/>
      <c r="M75" s="123"/>
      <c r="N75" s="124"/>
      <c r="O75" s="124"/>
      <c r="P75" s="124"/>
      <c r="Q75" s="120"/>
      <c r="R75" s="120"/>
      <c r="S75" s="120"/>
      <c r="T75" s="120"/>
      <c r="U75" s="120"/>
      <c r="V75" s="120"/>
      <c r="W75" s="120"/>
      <c r="X75" s="120" t="s">
        <v>88</v>
      </c>
      <c r="Y75" s="120">
        <v>0</v>
      </c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</row>
    <row r="76" spans="1:51" outlineLevel="1" x14ac:dyDescent="0.2">
      <c r="A76" s="121"/>
      <c r="B76" s="122"/>
      <c r="C76" s="148" t="s">
        <v>166</v>
      </c>
      <c r="D76" s="125"/>
      <c r="E76" s="126">
        <v>3.3403</v>
      </c>
      <c r="F76" s="124"/>
      <c r="G76" s="124"/>
      <c r="H76" s="124"/>
      <c r="I76" s="124"/>
      <c r="J76" s="123"/>
      <c r="K76" s="123"/>
      <c r="L76" s="123"/>
      <c r="M76" s="123"/>
      <c r="N76" s="124"/>
      <c r="O76" s="124"/>
      <c r="P76" s="124"/>
      <c r="Q76" s="120"/>
      <c r="R76" s="120"/>
      <c r="S76" s="120"/>
      <c r="T76" s="120"/>
      <c r="U76" s="120"/>
      <c r="V76" s="120"/>
      <c r="W76" s="120"/>
      <c r="X76" s="120" t="s">
        <v>88</v>
      </c>
      <c r="Y76" s="120">
        <v>0</v>
      </c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</row>
    <row r="77" spans="1:51" x14ac:dyDescent="0.2">
      <c r="A77" s="135">
        <v>12</v>
      </c>
      <c r="B77" s="136" t="s">
        <v>167</v>
      </c>
      <c r="C77" s="147" t="s">
        <v>168</v>
      </c>
      <c r="D77" s="137" t="s">
        <v>133</v>
      </c>
      <c r="E77" s="138">
        <v>7.9269999999999996</v>
      </c>
      <c r="F77" s="139"/>
      <c r="G77" s="140">
        <f>ROUND(E77*F77,2)</f>
        <v>0</v>
      </c>
      <c r="H77" s="124">
        <v>21</v>
      </c>
      <c r="I77" s="124">
        <v>4901.3469999999998</v>
      </c>
      <c r="J77" s="123">
        <v>1.17E-3</v>
      </c>
      <c r="K77" s="123">
        <v>9.2745899999999992E-3</v>
      </c>
      <c r="L77" s="123">
        <v>7.5999999999999998E-2</v>
      </c>
      <c r="M77" s="123">
        <f>ROUND(E77*L77,5)</f>
        <v>0.60245000000000004</v>
      </c>
      <c r="N77" s="124"/>
      <c r="O77" s="124" t="s">
        <v>85</v>
      </c>
      <c r="P77" s="124" t="s">
        <v>85</v>
      </c>
      <c r="Q77" s="120"/>
      <c r="R77" s="120"/>
      <c r="S77" s="120"/>
      <c r="T77" s="120"/>
      <c r="U77" s="120"/>
      <c r="V77" s="120"/>
      <c r="W77" s="120"/>
      <c r="X77" s="120" t="s">
        <v>86</v>
      </c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</row>
    <row r="78" spans="1:51" outlineLevel="1" x14ac:dyDescent="0.2">
      <c r="A78" s="121"/>
      <c r="B78" s="122"/>
      <c r="C78" s="148" t="s">
        <v>169</v>
      </c>
      <c r="D78" s="125"/>
      <c r="E78" s="126">
        <v>2.1240000000000001</v>
      </c>
      <c r="F78" s="124"/>
      <c r="G78" s="124"/>
      <c r="H78" s="124"/>
      <c r="I78" s="124"/>
      <c r="J78" s="123"/>
      <c r="K78" s="123"/>
      <c r="L78" s="123"/>
      <c r="M78" s="123"/>
      <c r="N78" s="124"/>
      <c r="O78" s="124"/>
      <c r="P78" s="124"/>
      <c r="Q78" s="120"/>
      <c r="R78" s="120"/>
      <c r="S78" s="120"/>
      <c r="T78" s="120"/>
      <c r="U78" s="120"/>
      <c r="V78" s="120"/>
      <c r="W78" s="120"/>
      <c r="X78" s="120" t="s">
        <v>88</v>
      </c>
      <c r="Y78" s="120">
        <v>0</v>
      </c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</row>
    <row r="79" spans="1:51" outlineLevel="1" x14ac:dyDescent="0.2">
      <c r="A79" s="121"/>
      <c r="B79" s="122"/>
      <c r="C79" s="148" t="s">
        <v>170</v>
      </c>
      <c r="D79" s="125"/>
      <c r="E79" s="126">
        <v>1.7729999999999999</v>
      </c>
      <c r="F79" s="124"/>
      <c r="G79" s="124"/>
      <c r="H79" s="124"/>
      <c r="I79" s="124"/>
      <c r="J79" s="123"/>
      <c r="K79" s="123"/>
      <c r="L79" s="123"/>
      <c r="M79" s="123"/>
      <c r="N79" s="124"/>
      <c r="O79" s="124"/>
      <c r="P79" s="124"/>
      <c r="Q79" s="120"/>
      <c r="R79" s="120"/>
      <c r="S79" s="120"/>
      <c r="T79" s="120"/>
      <c r="U79" s="120"/>
      <c r="V79" s="120"/>
      <c r="W79" s="120"/>
      <c r="X79" s="120" t="s">
        <v>88</v>
      </c>
      <c r="Y79" s="120">
        <v>0</v>
      </c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</row>
    <row r="80" spans="1:51" outlineLevel="1" x14ac:dyDescent="0.2">
      <c r="A80" s="121"/>
      <c r="B80" s="122"/>
      <c r="C80" s="148" t="s">
        <v>171</v>
      </c>
      <c r="D80" s="125"/>
      <c r="E80" s="126">
        <v>1.97</v>
      </c>
      <c r="F80" s="124"/>
      <c r="G80" s="124"/>
      <c r="H80" s="124"/>
      <c r="I80" s="124"/>
      <c r="J80" s="123"/>
      <c r="K80" s="123"/>
      <c r="L80" s="123"/>
      <c r="M80" s="123"/>
      <c r="N80" s="124"/>
      <c r="O80" s="124"/>
      <c r="P80" s="124"/>
      <c r="Q80" s="120"/>
      <c r="R80" s="120"/>
      <c r="S80" s="120"/>
      <c r="T80" s="120"/>
      <c r="U80" s="120"/>
      <c r="V80" s="120"/>
      <c r="W80" s="120"/>
      <c r="X80" s="120" t="s">
        <v>88</v>
      </c>
      <c r="Y80" s="120">
        <v>0</v>
      </c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</row>
    <row r="81" spans="1:51" outlineLevel="1" x14ac:dyDescent="0.2">
      <c r="A81" s="121"/>
      <c r="B81" s="122"/>
      <c r="C81" s="148" t="s">
        <v>172</v>
      </c>
      <c r="D81" s="125"/>
      <c r="E81" s="126">
        <v>2.06</v>
      </c>
      <c r="F81" s="124"/>
      <c r="G81" s="124"/>
      <c r="H81" s="124"/>
      <c r="I81" s="124"/>
      <c r="J81" s="123"/>
      <c r="K81" s="123"/>
      <c r="L81" s="123"/>
      <c r="M81" s="123"/>
      <c r="N81" s="124"/>
      <c r="O81" s="124"/>
      <c r="P81" s="124"/>
      <c r="Q81" s="120"/>
      <c r="R81" s="120"/>
      <c r="S81" s="120"/>
      <c r="T81" s="120"/>
      <c r="U81" s="120"/>
      <c r="V81" s="120"/>
      <c r="W81" s="120"/>
      <c r="X81" s="120" t="s">
        <v>88</v>
      </c>
      <c r="Y81" s="120">
        <v>0</v>
      </c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</row>
    <row r="82" spans="1:51" x14ac:dyDescent="0.2">
      <c r="A82" s="135">
        <v>13</v>
      </c>
      <c r="B82" s="136" t="s">
        <v>173</v>
      </c>
      <c r="C82" s="147" t="s">
        <v>174</v>
      </c>
      <c r="D82" s="137" t="s">
        <v>133</v>
      </c>
      <c r="E82" s="138">
        <v>17.479900000000001</v>
      </c>
      <c r="F82" s="139"/>
      <c r="G82" s="140">
        <f>ROUND(E82*F82,2)</f>
        <v>0</v>
      </c>
      <c r="H82" s="124">
        <v>21</v>
      </c>
      <c r="I82" s="124">
        <v>8343.9421999999995</v>
      </c>
      <c r="J82" s="123">
        <v>1E-3</v>
      </c>
      <c r="K82" s="123">
        <v>1.74799E-2</v>
      </c>
      <c r="L82" s="123">
        <v>6.3E-2</v>
      </c>
      <c r="M82" s="123">
        <f>ROUND(E82*L82,5)</f>
        <v>1.1012299999999999</v>
      </c>
      <c r="N82" s="124"/>
      <c r="O82" s="124" t="s">
        <v>85</v>
      </c>
      <c r="P82" s="124" t="s">
        <v>85</v>
      </c>
      <c r="Q82" s="120"/>
      <c r="R82" s="120"/>
      <c r="S82" s="120"/>
      <c r="T82" s="120"/>
      <c r="U82" s="120"/>
      <c r="V82" s="120"/>
      <c r="W82" s="120"/>
      <c r="X82" s="120" t="s">
        <v>86</v>
      </c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</row>
    <row r="83" spans="1:51" outlineLevel="1" x14ac:dyDescent="0.2">
      <c r="A83" s="121"/>
      <c r="B83" s="122"/>
      <c r="C83" s="148" t="s">
        <v>175</v>
      </c>
      <c r="D83" s="125"/>
      <c r="E83" s="126">
        <v>2.76</v>
      </c>
      <c r="F83" s="124"/>
      <c r="G83" s="124"/>
      <c r="H83" s="124"/>
      <c r="I83" s="124"/>
      <c r="J83" s="123"/>
      <c r="K83" s="123"/>
      <c r="L83" s="123"/>
      <c r="M83" s="123"/>
      <c r="N83" s="124"/>
      <c r="O83" s="124"/>
      <c r="P83" s="124"/>
      <c r="Q83" s="120"/>
      <c r="R83" s="120"/>
      <c r="S83" s="120"/>
      <c r="T83" s="120"/>
      <c r="U83" s="120"/>
      <c r="V83" s="120"/>
      <c r="W83" s="120"/>
      <c r="X83" s="120" t="s">
        <v>88</v>
      </c>
      <c r="Y83" s="120">
        <v>0</v>
      </c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</row>
    <row r="84" spans="1:51" outlineLevel="1" x14ac:dyDescent="0.2">
      <c r="A84" s="121"/>
      <c r="B84" s="122"/>
      <c r="C84" s="148" t="s">
        <v>176</v>
      </c>
      <c r="D84" s="125"/>
      <c r="E84" s="126">
        <v>2.79</v>
      </c>
      <c r="F84" s="124"/>
      <c r="G84" s="124"/>
      <c r="H84" s="124"/>
      <c r="I84" s="124"/>
      <c r="J84" s="123"/>
      <c r="K84" s="123"/>
      <c r="L84" s="123"/>
      <c r="M84" s="123"/>
      <c r="N84" s="124"/>
      <c r="O84" s="124"/>
      <c r="P84" s="124"/>
      <c r="Q84" s="120"/>
      <c r="R84" s="120"/>
      <c r="S84" s="120"/>
      <c r="T84" s="120"/>
      <c r="U84" s="120"/>
      <c r="V84" s="120"/>
      <c r="W84" s="120"/>
      <c r="X84" s="120" t="s">
        <v>88</v>
      </c>
      <c r="Y84" s="120">
        <v>0</v>
      </c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</row>
    <row r="85" spans="1:51" outlineLevel="1" x14ac:dyDescent="0.2">
      <c r="A85" s="121"/>
      <c r="B85" s="122"/>
      <c r="C85" s="148" t="s">
        <v>177</v>
      </c>
      <c r="D85" s="125"/>
      <c r="E85" s="126">
        <v>4.0034999999999998</v>
      </c>
      <c r="F85" s="124"/>
      <c r="G85" s="124"/>
      <c r="H85" s="124"/>
      <c r="I85" s="124"/>
      <c r="J85" s="123"/>
      <c r="K85" s="123"/>
      <c r="L85" s="123"/>
      <c r="M85" s="123"/>
      <c r="N85" s="124"/>
      <c r="O85" s="124"/>
      <c r="P85" s="124"/>
      <c r="Q85" s="120"/>
      <c r="R85" s="120"/>
      <c r="S85" s="120"/>
      <c r="T85" s="120"/>
      <c r="U85" s="120"/>
      <c r="V85" s="120"/>
      <c r="W85" s="120"/>
      <c r="X85" s="120" t="s">
        <v>88</v>
      </c>
      <c r="Y85" s="120">
        <v>0</v>
      </c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</row>
    <row r="86" spans="1:51" outlineLevel="1" x14ac:dyDescent="0.2">
      <c r="A86" s="121"/>
      <c r="B86" s="122"/>
      <c r="C86" s="148" t="s">
        <v>178</v>
      </c>
      <c r="D86" s="125"/>
      <c r="E86" s="126">
        <v>7.9264000000000001</v>
      </c>
      <c r="F86" s="124"/>
      <c r="G86" s="124"/>
      <c r="H86" s="124"/>
      <c r="I86" s="124"/>
      <c r="J86" s="123"/>
      <c r="K86" s="123"/>
      <c r="L86" s="123"/>
      <c r="M86" s="123"/>
      <c r="N86" s="124"/>
      <c r="O86" s="124"/>
      <c r="P86" s="124"/>
      <c r="Q86" s="120"/>
      <c r="R86" s="120"/>
      <c r="S86" s="120"/>
      <c r="T86" s="120"/>
      <c r="U86" s="120"/>
      <c r="V86" s="120"/>
      <c r="W86" s="120"/>
      <c r="X86" s="120" t="s">
        <v>88</v>
      </c>
      <c r="Y86" s="120">
        <v>0</v>
      </c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</row>
    <row r="87" spans="1:51" x14ac:dyDescent="0.2">
      <c r="A87" s="135">
        <v>14</v>
      </c>
      <c r="B87" s="136" t="s">
        <v>179</v>
      </c>
      <c r="C87" s="147" t="s">
        <v>180</v>
      </c>
      <c r="D87" s="137" t="s">
        <v>150</v>
      </c>
      <c r="E87" s="138">
        <v>8</v>
      </c>
      <c r="F87" s="139"/>
      <c r="G87" s="140">
        <f>ROUND(E87*F87,2)</f>
        <v>0</v>
      </c>
      <c r="H87" s="124">
        <v>21</v>
      </c>
      <c r="I87" s="124">
        <v>5585.36</v>
      </c>
      <c r="J87" s="123">
        <v>9.1E-4</v>
      </c>
      <c r="K87" s="123">
        <v>7.28E-3</v>
      </c>
      <c r="L87" s="123">
        <v>9.7000000000000003E-2</v>
      </c>
      <c r="M87" s="123">
        <f>ROUND(E87*L87,5)</f>
        <v>0.77600000000000002</v>
      </c>
      <c r="N87" s="124"/>
      <c r="O87" s="124" t="s">
        <v>85</v>
      </c>
      <c r="P87" s="124" t="s">
        <v>85</v>
      </c>
      <c r="Q87" s="120"/>
      <c r="R87" s="120"/>
      <c r="S87" s="120"/>
      <c r="T87" s="120"/>
      <c r="U87" s="120"/>
      <c r="V87" s="120"/>
      <c r="W87" s="120"/>
      <c r="X87" s="120" t="s">
        <v>86</v>
      </c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</row>
    <row r="88" spans="1:51" outlineLevel="1" x14ac:dyDescent="0.2">
      <c r="A88" s="121"/>
      <c r="B88" s="122"/>
      <c r="C88" s="148" t="s">
        <v>181</v>
      </c>
      <c r="D88" s="125"/>
      <c r="E88" s="126">
        <v>8</v>
      </c>
      <c r="F88" s="124"/>
      <c r="G88" s="124"/>
      <c r="H88" s="124"/>
      <c r="I88" s="124"/>
      <c r="J88" s="123"/>
      <c r="K88" s="123"/>
      <c r="L88" s="123"/>
      <c r="M88" s="123"/>
      <c r="N88" s="124"/>
      <c r="O88" s="124"/>
      <c r="P88" s="124"/>
      <c r="Q88" s="120"/>
      <c r="R88" s="120"/>
      <c r="S88" s="120"/>
      <c r="T88" s="120"/>
      <c r="U88" s="120"/>
      <c r="V88" s="120"/>
      <c r="W88" s="120"/>
      <c r="X88" s="120" t="s">
        <v>88</v>
      </c>
      <c r="Y88" s="120">
        <v>0</v>
      </c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</row>
    <row r="89" spans="1:51" x14ac:dyDescent="0.2">
      <c r="A89" s="135">
        <v>15</v>
      </c>
      <c r="B89" s="136" t="s">
        <v>182</v>
      </c>
      <c r="C89" s="147" t="s">
        <v>183</v>
      </c>
      <c r="D89" s="137" t="s">
        <v>133</v>
      </c>
      <c r="E89" s="138">
        <v>167.62039999999999</v>
      </c>
      <c r="F89" s="139"/>
      <c r="G89" s="140">
        <f>ROUND(E89*F89,2)</f>
        <v>0</v>
      </c>
      <c r="H89" s="124">
        <v>21</v>
      </c>
      <c r="I89" s="124">
        <v>24237.074399999998</v>
      </c>
      <c r="J89" s="123">
        <v>0</v>
      </c>
      <c r="K89" s="123">
        <v>0</v>
      </c>
      <c r="L89" s="123">
        <v>4.5999999999999999E-2</v>
      </c>
      <c r="M89" s="123">
        <f>ROUND(E89*L89,5)</f>
        <v>7.7105399999999999</v>
      </c>
      <c r="N89" s="124"/>
      <c r="O89" s="124" t="s">
        <v>85</v>
      </c>
      <c r="P89" s="124" t="s">
        <v>85</v>
      </c>
      <c r="Q89" s="120"/>
      <c r="R89" s="120"/>
      <c r="S89" s="120"/>
      <c r="T89" s="120"/>
      <c r="U89" s="120"/>
      <c r="V89" s="120"/>
      <c r="W89" s="120"/>
      <c r="X89" s="120" t="s">
        <v>86</v>
      </c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</row>
    <row r="90" spans="1:51" ht="45" outlineLevel="1" x14ac:dyDescent="0.2">
      <c r="A90" s="121"/>
      <c r="B90" s="122"/>
      <c r="C90" s="148" t="s">
        <v>184</v>
      </c>
      <c r="D90" s="125"/>
      <c r="E90" s="126">
        <v>142.49600000000001</v>
      </c>
      <c r="F90" s="124"/>
      <c r="G90" s="124"/>
      <c r="H90" s="124"/>
      <c r="I90" s="124"/>
      <c r="J90" s="123"/>
      <c r="K90" s="123"/>
      <c r="L90" s="123"/>
      <c r="M90" s="123"/>
      <c r="N90" s="124"/>
      <c r="O90" s="124"/>
      <c r="P90" s="124"/>
      <c r="Q90" s="120"/>
      <c r="R90" s="120"/>
      <c r="S90" s="120"/>
      <c r="T90" s="120"/>
      <c r="U90" s="120"/>
      <c r="V90" s="120"/>
      <c r="W90" s="120"/>
      <c r="X90" s="120" t="s">
        <v>88</v>
      </c>
      <c r="Y90" s="120">
        <v>0</v>
      </c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</row>
    <row r="91" spans="1:51" outlineLevel="1" x14ac:dyDescent="0.2">
      <c r="A91" s="121"/>
      <c r="B91" s="122"/>
      <c r="C91" s="148" t="s">
        <v>185</v>
      </c>
      <c r="D91" s="125"/>
      <c r="E91" s="126">
        <v>40.281399999999998</v>
      </c>
      <c r="F91" s="124"/>
      <c r="G91" s="124"/>
      <c r="H91" s="124"/>
      <c r="I91" s="124"/>
      <c r="J91" s="123"/>
      <c r="K91" s="123"/>
      <c r="L91" s="123"/>
      <c r="M91" s="123"/>
      <c r="N91" s="124"/>
      <c r="O91" s="124"/>
      <c r="P91" s="124"/>
      <c r="Q91" s="120"/>
      <c r="R91" s="120"/>
      <c r="S91" s="120"/>
      <c r="T91" s="120"/>
      <c r="U91" s="120"/>
      <c r="V91" s="120"/>
      <c r="W91" s="120"/>
      <c r="X91" s="120" t="s">
        <v>88</v>
      </c>
      <c r="Y91" s="120">
        <v>0</v>
      </c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</row>
    <row r="92" spans="1:51" ht="33.75" outlineLevel="1" x14ac:dyDescent="0.2">
      <c r="A92" s="121"/>
      <c r="B92" s="122"/>
      <c r="C92" s="148" t="s">
        <v>186</v>
      </c>
      <c r="D92" s="125"/>
      <c r="E92" s="126">
        <v>-15.157</v>
      </c>
      <c r="F92" s="124"/>
      <c r="G92" s="124"/>
      <c r="H92" s="124"/>
      <c r="I92" s="124"/>
      <c r="J92" s="123"/>
      <c r="K92" s="123"/>
      <c r="L92" s="123"/>
      <c r="M92" s="123"/>
      <c r="N92" s="124"/>
      <c r="O92" s="124"/>
      <c r="P92" s="124"/>
      <c r="Q92" s="120"/>
      <c r="R92" s="120"/>
      <c r="S92" s="120"/>
      <c r="T92" s="120"/>
      <c r="U92" s="120"/>
      <c r="V92" s="120"/>
      <c r="W92" s="120"/>
      <c r="X92" s="120" t="s">
        <v>88</v>
      </c>
      <c r="Y92" s="120">
        <v>0</v>
      </c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</row>
    <row r="93" spans="1:51" x14ac:dyDescent="0.2">
      <c r="A93" s="135">
        <v>16</v>
      </c>
      <c r="B93" s="136" t="s">
        <v>187</v>
      </c>
      <c r="C93" s="147" t="s">
        <v>188</v>
      </c>
      <c r="D93" s="137" t="s">
        <v>133</v>
      </c>
      <c r="E93" s="138">
        <v>62.238199999999999</v>
      </c>
      <c r="F93" s="139"/>
      <c r="G93" s="140">
        <f>ROUND(E93*F93,2)</f>
        <v>0</v>
      </c>
      <c r="H93" s="124">
        <v>21</v>
      </c>
      <c r="I93" s="124">
        <v>10392.532700000002</v>
      </c>
      <c r="J93" s="123">
        <v>0</v>
      </c>
      <c r="K93" s="123">
        <v>0</v>
      </c>
      <c r="L93" s="123">
        <v>5.8999999999999997E-2</v>
      </c>
      <c r="M93" s="123">
        <f>ROUND(E93*L93,5)</f>
        <v>3.67205</v>
      </c>
      <c r="N93" s="124"/>
      <c r="O93" s="124" t="s">
        <v>85</v>
      </c>
      <c r="P93" s="124" t="s">
        <v>85</v>
      </c>
      <c r="Q93" s="120"/>
      <c r="R93" s="120"/>
      <c r="S93" s="120"/>
      <c r="T93" s="120"/>
      <c r="U93" s="120"/>
      <c r="V93" s="120"/>
      <c r="W93" s="120"/>
      <c r="X93" s="120" t="s">
        <v>86</v>
      </c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</row>
    <row r="94" spans="1:51" ht="22.5" outlineLevel="1" x14ac:dyDescent="0.2">
      <c r="A94" s="121"/>
      <c r="B94" s="122"/>
      <c r="C94" s="148" t="s">
        <v>189</v>
      </c>
      <c r="D94" s="125"/>
      <c r="E94" s="126">
        <v>70.058700000000002</v>
      </c>
      <c r="F94" s="124"/>
      <c r="G94" s="124"/>
      <c r="H94" s="124"/>
      <c r="I94" s="124"/>
      <c r="J94" s="123"/>
      <c r="K94" s="123"/>
      <c r="L94" s="123"/>
      <c r="M94" s="123"/>
      <c r="N94" s="124"/>
      <c r="O94" s="124"/>
      <c r="P94" s="124"/>
      <c r="Q94" s="120"/>
      <c r="R94" s="120"/>
      <c r="S94" s="120"/>
      <c r="T94" s="120"/>
      <c r="U94" s="120"/>
      <c r="V94" s="120"/>
      <c r="W94" s="120"/>
      <c r="X94" s="120" t="s">
        <v>88</v>
      </c>
      <c r="Y94" s="120">
        <v>0</v>
      </c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</row>
    <row r="95" spans="1:51" outlineLevel="1" x14ac:dyDescent="0.2">
      <c r="A95" s="121"/>
      <c r="B95" s="122"/>
      <c r="C95" s="148" t="s">
        <v>190</v>
      </c>
      <c r="D95" s="125"/>
      <c r="E95" s="126">
        <v>-7.8205</v>
      </c>
      <c r="F95" s="124"/>
      <c r="G95" s="124"/>
      <c r="H95" s="124"/>
      <c r="I95" s="124"/>
      <c r="J95" s="123"/>
      <c r="K95" s="123"/>
      <c r="L95" s="123"/>
      <c r="M95" s="123"/>
      <c r="N95" s="124"/>
      <c r="O95" s="124"/>
      <c r="P95" s="124"/>
      <c r="Q95" s="120"/>
      <c r="R95" s="120"/>
      <c r="S95" s="120"/>
      <c r="T95" s="120"/>
      <c r="U95" s="120"/>
      <c r="V95" s="120"/>
      <c r="W95" s="120"/>
      <c r="X95" s="120" t="s">
        <v>88</v>
      </c>
      <c r="Y95" s="120">
        <v>0</v>
      </c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</row>
    <row r="96" spans="1:51" x14ac:dyDescent="0.2">
      <c r="A96" s="135">
        <v>17</v>
      </c>
      <c r="B96" s="136" t="s">
        <v>191</v>
      </c>
      <c r="C96" s="147" t="s">
        <v>192</v>
      </c>
      <c r="D96" s="137" t="s">
        <v>133</v>
      </c>
      <c r="E96" s="138">
        <v>130.9</v>
      </c>
      <c r="F96" s="139"/>
      <c r="G96" s="140">
        <f>ROUND(E96*F96,2)</f>
        <v>0</v>
      </c>
      <c r="H96" s="124">
        <v>21</v>
      </c>
      <c r="I96" s="124">
        <v>190671.84840000002</v>
      </c>
      <c r="J96" s="123">
        <v>1.1900000000000001E-3</v>
      </c>
      <c r="K96" s="123">
        <v>0.15577100000000002</v>
      </c>
      <c r="L96" s="123">
        <v>0.31580999999999998</v>
      </c>
      <c r="M96" s="123">
        <f>ROUND(E96*L96,5)</f>
        <v>41.339530000000003</v>
      </c>
      <c r="N96" s="124"/>
      <c r="O96" s="124" t="s">
        <v>85</v>
      </c>
      <c r="P96" s="124" t="s">
        <v>193</v>
      </c>
      <c r="Q96" s="120"/>
      <c r="R96" s="120"/>
      <c r="S96" s="120"/>
      <c r="T96" s="120"/>
      <c r="U96" s="120"/>
      <c r="V96" s="120"/>
      <c r="W96" s="120"/>
      <c r="X96" s="120" t="s">
        <v>194</v>
      </c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</row>
    <row r="97" spans="1:51" outlineLevel="1" x14ac:dyDescent="0.2">
      <c r="A97" s="121"/>
      <c r="B97" s="122"/>
      <c r="C97" s="148" t="s">
        <v>195</v>
      </c>
      <c r="D97" s="125"/>
      <c r="E97" s="126">
        <v>130.9</v>
      </c>
      <c r="F97" s="124"/>
      <c r="G97" s="124"/>
      <c r="H97" s="124"/>
      <c r="I97" s="124"/>
      <c r="J97" s="123"/>
      <c r="K97" s="123"/>
      <c r="L97" s="123"/>
      <c r="M97" s="123"/>
      <c r="N97" s="124"/>
      <c r="O97" s="124"/>
      <c r="P97" s="124"/>
      <c r="Q97" s="120"/>
      <c r="R97" s="120"/>
      <c r="S97" s="120"/>
      <c r="T97" s="120"/>
      <c r="U97" s="120"/>
      <c r="V97" s="120"/>
      <c r="W97" s="120"/>
      <c r="X97" s="120" t="s">
        <v>88</v>
      </c>
      <c r="Y97" s="120">
        <v>0</v>
      </c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</row>
    <row r="98" spans="1:51" x14ac:dyDescent="0.2">
      <c r="A98" s="129" t="s">
        <v>80</v>
      </c>
      <c r="B98" s="130" t="s">
        <v>50</v>
      </c>
      <c r="C98" s="146" t="s">
        <v>51</v>
      </c>
      <c r="D98" s="131"/>
      <c r="E98" s="132"/>
      <c r="F98" s="133"/>
      <c r="G98" s="134">
        <f>SUBTOTAL(9,G99:G102)</f>
        <v>0</v>
      </c>
      <c r="H98" s="128"/>
      <c r="I98" s="128"/>
      <c r="J98" s="127"/>
      <c r="K98" s="127"/>
      <c r="L98" s="127"/>
      <c r="M98" s="127">
        <f>SUBTOTAL(9,M99:M102)</f>
        <v>192.03833</v>
      </c>
      <c r="N98" s="128"/>
      <c r="O98" s="128"/>
      <c r="P98" s="128"/>
      <c r="X98" t="s">
        <v>81</v>
      </c>
    </row>
    <row r="99" spans="1:51" ht="22.5" x14ac:dyDescent="0.2">
      <c r="A99" s="135">
        <v>18</v>
      </c>
      <c r="B99" s="136" t="s">
        <v>196</v>
      </c>
      <c r="C99" s="147" t="s">
        <v>197</v>
      </c>
      <c r="D99" s="137" t="s">
        <v>84</v>
      </c>
      <c r="E99" s="138">
        <v>349.16059999999999</v>
      </c>
      <c r="F99" s="139"/>
      <c r="G99" s="140">
        <f>ROUND(E99*F99,2)</f>
        <v>0</v>
      </c>
      <c r="H99" s="124">
        <v>21</v>
      </c>
      <c r="I99" s="124">
        <v>272079.91029999999</v>
      </c>
      <c r="J99" s="123">
        <v>8.8000000000000003E-4</v>
      </c>
      <c r="K99" s="123">
        <v>0.307261328</v>
      </c>
      <c r="L99" s="123">
        <v>0.55000000000000004</v>
      </c>
      <c r="M99" s="123">
        <f>ROUND(E99*L99,5)</f>
        <v>192.03833</v>
      </c>
      <c r="N99" s="124"/>
      <c r="O99" s="124" t="s">
        <v>85</v>
      </c>
      <c r="P99" s="124" t="s">
        <v>85</v>
      </c>
      <c r="Q99" s="120"/>
      <c r="R99" s="120"/>
      <c r="S99" s="120"/>
      <c r="T99" s="120"/>
      <c r="U99" s="120"/>
      <c r="V99" s="120"/>
      <c r="W99" s="120"/>
      <c r="X99" s="120" t="s">
        <v>86</v>
      </c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</row>
    <row r="100" spans="1:51" ht="33.75" outlineLevel="1" x14ac:dyDescent="0.2">
      <c r="A100" s="121"/>
      <c r="B100" s="122"/>
      <c r="C100" s="148" t="s">
        <v>198</v>
      </c>
      <c r="D100" s="125"/>
      <c r="E100" s="126">
        <v>92.403999999999996</v>
      </c>
      <c r="F100" s="124"/>
      <c r="G100" s="124"/>
      <c r="H100" s="124"/>
      <c r="I100" s="124"/>
      <c r="J100" s="123"/>
      <c r="K100" s="123"/>
      <c r="L100" s="123"/>
      <c r="M100" s="123"/>
      <c r="N100" s="124"/>
      <c r="O100" s="124"/>
      <c r="P100" s="124"/>
      <c r="Q100" s="120"/>
      <c r="R100" s="120"/>
      <c r="S100" s="120"/>
      <c r="T100" s="120"/>
      <c r="U100" s="120"/>
      <c r="V100" s="120"/>
      <c r="W100" s="120"/>
      <c r="X100" s="120" t="s">
        <v>88</v>
      </c>
      <c r="Y100" s="120">
        <v>0</v>
      </c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</row>
    <row r="101" spans="1:51" outlineLevel="1" x14ac:dyDescent="0.2">
      <c r="A101" s="121"/>
      <c r="B101" s="122"/>
      <c r="C101" s="148" t="s">
        <v>199</v>
      </c>
      <c r="D101" s="125"/>
      <c r="E101" s="126">
        <v>114.48</v>
      </c>
      <c r="F101" s="124"/>
      <c r="G101" s="124"/>
      <c r="H101" s="124"/>
      <c r="I101" s="124"/>
      <c r="J101" s="123"/>
      <c r="K101" s="123"/>
      <c r="L101" s="123"/>
      <c r="M101" s="123"/>
      <c r="N101" s="124"/>
      <c r="O101" s="124"/>
      <c r="P101" s="124"/>
      <c r="Q101" s="120"/>
      <c r="R101" s="120"/>
      <c r="S101" s="120"/>
      <c r="T101" s="120"/>
      <c r="U101" s="120"/>
      <c r="V101" s="120"/>
      <c r="W101" s="120"/>
      <c r="X101" s="120" t="s">
        <v>88</v>
      </c>
      <c r="Y101" s="120">
        <v>0</v>
      </c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</row>
    <row r="102" spans="1:51" ht="22.5" outlineLevel="1" x14ac:dyDescent="0.2">
      <c r="A102" s="121"/>
      <c r="B102" s="122"/>
      <c r="C102" s="148" t="s">
        <v>200</v>
      </c>
      <c r="D102" s="125"/>
      <c r="E102" s="126">
        <v>142.2766</v>
      </c>
      <c r="F102" s="124"/>
      <c r="G102" s="124"/>
      <c r="H102" s="124"/>
      <c r="I102" s="124"/>
      <c r="J102" s="123"/>
      <c r="K102" s="123"/>
      <c r="L102" s="123"/>
      <c r="M102" s="123"/>
      <c r="N102" s="124"/>
      <c r="O102" s="124"/>
      <c r="P102" s="124"/>
      <c r="Q102" s="120"/>
      <c r="R102" s="120"/>
      <c r="S102" s="120"/>
      <c r="T102" s="120"/>
      <c r="U102" s="120"/>
      <c r="V102" s="120"/>
      <c r="W102" s="120"/>
      <c r="X102" s="120" t="s">
        <v>88</v>
      </c>
      <c r="Y102" s="120">
        <v>0</v>
      </c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</row>
    <row r="103" spans="1:51" x14ac:dyDescent="0.2">
      <c r="A103" s="129" t="s">
        <v>80</v>
      </c>
      <c r="B103" s="130" t="s">
        <v>52</v>
      </c>
      <c r="C103" s="146" t="s">
        <v>53</v>
      </c>
      <c r="D103" s="131"/>
      <c r="E103" s="132"/>
      <c r="F103" s="133"/>
      <c r="G103" s="134">
        <f>SUBTOTAL(9,G104:G108)</f>
        <v>0</v>
      </c>
      <c r="H103" s="128"/>
      <c r="I103" s="128"/>
      <c r="J103" s="127"/>
      <c r="K103" s="127"/>
      <c r="L103" s="127"/>
      <c r="M103" s="127">
        <f>SUBTOTAL(9,M104:M108)</f>
        <v>9.1648899999999998</v>
      </c>
      <c r="N103" s="128"/>
      <c r="O103" s="128"/>
      <c r="P103" s="128"/>
      <c r="X103" t="s">
        <v>81</v>
      </c>
    </row>
    <row r="104" spans="1:51" x14ac:dyDescent="0.2">
      <c r="A104" s="135">
        <v>19</v>
      </c>
      <c r="B104" s="136" t="s">
        <v>201</v>
      </c>
      <c r="C104" s="147" t="s">
        <v>202</v>
      </c>
      <c r="D104" s="137" t="s">
        <v>133</v>
      </c>
      <c r="E104" s="138">
        <v>233.55985000000001</v>
      </c>
      <c r="F104" s="139"/>
      <c r="G104" s="140">
        <f>ROUND(E104*F104,2)</f>
        <v>0</v>
      </c>
      <c r="H104" s="124">
        <v>21</v>
      </c>
      <c r="I104" s="124">
        <v>92553.928500000009</v>
      </c>
      <c r="J104" s="123">
        <v>0</v>
      </c>
      <c r="K104" s="123">
        <v>0</v>
      </c>
      <c r="L104" s="123">
        <v>3.9239999999999997E-2</v>
      </c>
      <c r="M104" s="123">
        <f>ROUND(E104*L104,5)</f>
        <v>9.1648899999999998</v>
      </c>
      <c r="N104" s="124"/>
      <c r="O104" s="124" t="s">
        <v>85</v>
      </c>
      <c r="P104" s="124" t="s">
        <v>85</v>
      </c>
      <c r="Q104" s="120"/>
      <c r="R104" s="120"/>
      <c r="S104" s="120"/>
      <c r="T104" s="120"/>
      <c r="U104" s="120"/>
      <c r="V104" s="120"/>
      <c r="W104" s="120"/>
      <c r="X104" s="120" t="s">
        <v>194</v>
      </c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</row>
    <row r="105" spans="1:51" ht="33.75" outlineLevel="1" x14ac:dyDescent="0.2">
      <c r="A105" s="121"/>
      <c r="B105" s="122"/>
      <c r="C105" s="148" t="s">
        <v>203</v>
      </c>
      <c r="D105" s="125"/>
      <c r="E105" s="126">
        <v>63.993569999999998</v>
      </c>
      <c r="F105" s="124"/>
      <c r="G105" s="124"/>
      <c r="H105" s="124"/>
      <c r="I105" s="124"/>
      <c r="J105" s="123"/>
      <c r="K105" s="123"/>
      <c r="L105" s="123"/>
      <c r="M105" s="123"/>
      <c r="N105" s="124"/>
      <c r="O105" s="124"/>
      <c r="P105" s="124"/>
      <c r="Q105" s="120"/>
      <c r="R105" s="120"/>
      <c r="S105" s="120"/>
      <c r="T105" s="120"/>
      <c r="U105" s="120"/>
      <c r="V105" s="120"/>
      <c r="W105" s="120"/>
      <c r="X105" s="120" t="s">
        <v>88</v>
      </c>
      <c r="Y105" s="120">
        <v>0</v>
      </c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</row>
    <row r="106" spans="1:51" outlineLevel="1" x14ac:dyDescent="0.2">
      <c r="A106" s="121"/>
      <c r="B106" s="122"/>
      <c r="C106" s="148" t="s">
        <v>204</v>
      </c>
      <c r="D106" s="125"/>
      <c r="E106" s="126">
        <v>73.479879999999994</v>
      </c>
      <c r="F106" s="124"/>
      <c r="G106" s="124"/>
      <c r="H106" s="124"/>
      <c r="I106" s="124"/>
      <c r="J106" s="123"/>
      <c r="K106" s="123"/>
      <c r="L106" s="123"/>
      <c r="M106" s="123"/>
      <c r="N106" s="124"/>
      <c r="O106" s="124"/>
      <c r="P106" s="124"/>
      <c r="Q106" s="120"/>
      <c r="R106" s="120"/>
      <c r="S106" s="120"/>
      <c r="T106" s="120"/>
      <c r="U106" s="120"/>
      <c r="V106" s="120"/>
      <c r="W106" s="120"/>
      <c r="X106" s="120" t="s">
        <v>88</v>
      </c>
      <c r="Y106" s="120">
        <v>0</v>
      </c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</row>
    <row r="107" spans="1:51" outlineLevel="1" x14ac:dyDescent="0.2">
      <c r="A107" s="121"/>
      <c r="B107" s="122"/>
      <c r="C107" s="148" t="s">
        <v>205</v>
      </c>
      <c r="D107" s="125"/>
      <c r="E107" s="126">
        <v>24.264769999999999</v>
      </c>
      <c r="F107" s="124"/>
      <c r="G107" s="124"/>
      <c r="H107" s="124"/>
      <c r="I107" s="124"/>
      <c r="J107" s="123"/>
      <c r="K107" s="123"/>
      <c r="L107" s="123"/>
      <c r="M107" s="123"/>
      <c r="N107" s="124"/>
      <c r="O107" s="124"/>
      <c r="P107" s="124"/>
      <c r="Q107" s="120"/>
      <c r="R107" s="120"/>
      <c r="S107" s="120"/>
      <c r="T107" s="120"/>
      <c r="U107" s="120"/>
      <c r="V107" s="120"/>
      <c r="W107" s="120"/>
      <c r="X107" s="120" t="s">
        <v>88</v>
      </c>
      <c r="Y107" s="120">
        <v>0</v>
      </c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</row>
    <row r="108" spans="1:51" outlineLevel="1" x14ac:dyDescent="0.2">
      <c r="A108" s="121"/>
      <c r="B108" s="122"/>
      <c r="C108" s="148" t="s">
        <v>206</v>
      </c>
      <c r="D108" s="125"/>
      <c r="E108" s="126">
        <v>71.821629999999999</v>
      </c>
      <c r="F108" s="124"/>
      <c r="G108" s="124"/>
      <c r="H108" s="124"/>
      <c r="I108" s="124"/>
      <c r="J108" s="123"/>
      <c r="K108" s="123"/>
      <c r="L108" s="123"/>
      <c r="M108" s="123"/>
      <c r="N108" s="124"/>
      <c r="O108" s="124"/>
      <c r="P108" s="124"/>
      <c r="Q108" s="120"/>
      <c r="R108" s="120"/>
      <c r="S108" s="120"/>
      <c r="T108" s="120"/>
      <c r="U108" s="120"/>
      <c r="V108" s="120"/>
      <c r="W108" s="120"/>
      <c r="X108" s="120" t="s">
        <v>88</v>
      </c>
      <c r="Y108" s="120">
        <v>0</v>
      </c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</row>
    <row r="109" spans="1:51" x14ac:dyDescent="0.2">
      <c r="A109" s="129" t="s">
        <v>80</v>
      </c>
      <c r="B109" s="130" t="s">
        <v>54</v>
      </c>
      <c r="C109" s="146" t="s">
        <v>55</v>
      </c>
      <c r="D109" s="131"/>
      <c r="E109" s="132"/>
      <c r="F109" s="133"/>
      <c r="G109" s="134">
        <f>SUBTOTAL(9,G110:G114)</f>
        <v>0</v>
      </c>
      <c r="H109" s="128"/>
      <c r="I109" s="128"/>
      <c r="J109" s="127"/>
      <c r="K109" s="127"/>
      <c r="L109" s="127"/>
      <c r="M109" s="127">
        <f>SUBTOTAL(9,M110:M114)</f>
        <v>9.8095099999999995</v>
      </c>
      <c r="N109" s="128"/>
      <c r="O109" s="128"/>
      <c r="P109" s="128"/>
      <c r="X109" t="s">
        <v>81</v>
      </c>
    </row>
    <row r="110" spans="1:51" x14ac:dyDescent="0.2">
      <c r="A110" s="135">
        <v>20</v>
      </c>
      <c r="B110" s="136" t="s">
        <v>207</v>
      </c>
      <c r="C110" s="147" t="s">
        <v>208</v>
      </c>
      <c r="D110" s="137" t="s">
        <v>133</v>
      </c>
      <c r="E110" s="138">
        <v>233.55985000000001</v>
      </c>
      <c r="F110" s="139"/>
      <c r="G110" s="140">
        <f>ROUND(E110*F110,2)</f>
        <v>0</v>
      </c>
      <c r="H110" s="124">
        <v>21</v>
      </c>
      <c r="I110" s="124">
        <v>24699.887300000002</v>
      </c>
      <c r="J110" s="123">
        <v>0</v>
      </c>
      <c r="K110" s="123">
        <v>0</v>
      </c>
      <c r="L110" s="123">
        <v>4.2000000000000003E-2</v>
      </c>
      <c r="M110" s="123">
        <f>ROUND(E110*L110,5)</f>
        <v>9.8095099999999995</v>
      </c>
      <c r="N110" s="124"/>
      <c r="O110" s="124" t="s">
        <v>85</v>
      </c>
      <c r="P110" s="124" t="s">
        <v>85</v>
      </c>
      <c r="Q110" s="120"/>
      <c r="R110" s="120"/>
      <c r="S110" s="120"/>
      <c r="T110" s="120"/>
      <c r="U110" s="120"/>
      <c r="V110" s="120"/>
      <c r="W110" s="120"/>
      <c r="X110" s="120" t="s">
        <v>86</v>
      </c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</row>
    <row r="111" spans="1:51" ht="33.75" outlineLevel="1" x14ac:dyDescent="0.2">
      <c r="A111" s="121"/>
      <c r="B111" s="122"/>
      <c r="C111" s="148" t="s">
        <v>203</v>
      </c>
      <c r="D111" s="125"/>
      <c r="E111" s="126">
        <v>63.993569999999998</v>
      </c>
      <c r="F111" s="124"/>
      <c r="G111" s="124"/>
      <c r="H111" s="124"/>
      <c r="I111" s="124"/>
      <c r="J111" s="123"/>
      <c r="K111" s="123"/>
      <c r="L111" s="123"/>
      <c r="M111" s="123"/>
      <c r="N111" s="124"/>
      <c r="O111" s="124"/>
      <c r="P111" s="124"/>
      <c r="Q111" s="120"/>
      <c r="R111" s="120"/>
      <c r="S111" s="120"/>
      <c r="T111" s="120"/>
      <c r="U111" s="120"/>
      <c r="V111" s="120"/>
      <c r="W111" s="120"/>
      <c r="X111" s="120" t="s">
        <v>88</v>
      </c>
      <c r="Y111" s="120">
        <v>0</v>
      </c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</row>
    <row r="112" spans="1:51" outlineLevel="1" x14ac:dyDescent="0.2">
      <c r="A112" s="121"/>
      <c r="B112" s="122"/>
      <c r="C112" s="148" t="s">
        <v>204</v>
      </c>
      <c r="D112" s="125"/>
      <c r="E112" s="126">
        <v>73.479879999999994</v>
      </c>
      <c r="F112" s="124"/>
      <c r="G112" s="124"/>
      <c r="H112" s="124"/>
      <c r="I112" s="124"/>
      <c r="J112" s="123"/>
      <c r="K112" s="123"/>
      <c r="L112" s="123"/>
      <c r="M112" s="123"/>
      <c r="N112" s="124"/>
      <c r="O112" s="124"/>
      <c r="P112" s="124"/>
      <c r="Q112" s="120"/>
      <c r="R112" s="120"/>
      <c r="S112" s="120"/>
      <c r="T112" s="120"/>
      <c r="U112" s="120"/>
      <c r="V112" s="120"/>
      <c r="W112" s="120"/>
      <c r="X112" s="120" t="s">
        <v>88</v>
      </c>
      <c r="Y112" s="120">
        <v>0</v>
      </c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</row>
    <row r="113" spans="1:51" outlineLevel="1" x14ac:dyDescent="0.2">
      <c r="A113" s="121"/>
      <c r="B113" s="122"/>
      <c r="C113" s="148" t="s">
        <v>205</v>
      </c>
      <c r="D113" s="125"/>
      <c r="E113" s="126">
        <v>24.264769999999999</v>
      </c>
      <c r="F113" s="124"/>
      <c r="G113" s="124"/>
      <c r="H113" s="124"/>
      <c r="I113" s="124"/>
      <c r="J113" s="123"/>
      <c r="K113" s="123"/>
      <c r="L113" s="123"/>
      <c r="M113" s="123"/>
      <c r="N113" s="124"/>
      <c r="O113" s="124"/>
      <c r="P113" s="124"/>
      <c r="Q113" s="120"/>
      <c r="R113" s="120"/>
      <c r="S113" s="120"/>
      <c r="T113" s="120"/>
      <c r="U113" s="120"/>
      <c r="V113" s="120"/>
      <c r="W113" s="120"/>
      <c r="X113" s="120" t="s">
        <v>88</v>
      </c>
      <c r="Y113" s="120">
        <v>0</v>
      </c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</row>
    <row r="114" spans="1:51" outlineLevel="1" x14ac:dyDescent="0.2">
      <c r="A114" s="121"/>
      <c r="B114" s="122"/>
      <c r="C114" s="148" t="s">
        <v>206</v>
      </c>
      <c r="D114" s="125"/>
      <c r="E114" s="126">
        <v>71.821629999999999</v>
      </c>
      <c r="F114" s="124"/>
      <c r="G114" s="124"/>
      <c r="H114" s="124"/>
      <c r="I114" s="124"/>
      <c r="J114" s="123"/>
      <c r="K114" s="123"/>
      <c r="L114" s="123"/>
      <c r="M114" s="123"/>
      <c r="N114" s="124"/>
      <c r="O114" s="124"/>
      <c r="P114" s="124"/>
      <c r="Q114" s="120"/>
      <c r="R114" s="120"/>
      <c r="S114" s="120"/>
      <c r="T114" s="120"/>
      <c r="U114" s="120"/>
      <c r="V114" s="120"/>
      <c r="W114" s="120"/>
      <c r="X114" s="120" t="s">
        <v>88</v>
      </c>
      <c r="Y114" s="120">
        <v>0</v>
      </c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</row>
    <row r="115" spans="1:51" x14ac:dyDescent="0.2">
      <c r="A115" s="129" t="s">
        <v>80</v>
      </c>
      <c r="B115" s="130" t="s">
        <v>56</v>
      </c>
      <c r="C115" s="146" t="s">
        <v>57</v>
      </c>
      <c r="D115" s="131"/>
      <c r="E115" s="132"/>
      <c r="F115" s="133"/>
      <c r="G115" s="134">
        <f>SUBTOTAL(9,G116:G121)</f>
        <v>0</v>
      </c>
      <c r="H115" s="128"/>
      <c r="I115" s="128"/>
      <c r="J115" s="127"/>
      <c r="K115" s="127"/>
      <c r="L115" s="127"/>
      <c r="M115" s="127">
        <f>SUBTOTAL(9,M116:M121)</f>
        <v>0.22284999999999999</v>
      </c>
      <c r="N115" s="128"/>
      <c r="O115" s="128"/>
      <c r="P115" s="128"/>
      <c r="X115" t="s">
        <v>81</v>
      </c>
    </row>
    <row r="116" spans="1:51" x14ac:dyDescent="0.2">
      <c r="A116" s="135">
        <v>21</v>
      </c>
      <c r="B116" s="136" t="s">
        <v>209</v>
      </c>
      <c r="C116" s="147" t="s">
        <v>210</v>
      </c>
      <c r="D116" s="137" t="s">
        <v>133</v>
      </c>
      <c r="E116" s="138">
        <v>63.67</v>
      </c>
      <c r="F116" s="139"/>
      <c r="G116" s="140">
        <f>ROUND(E116*F116,2)</f>
        <v>0</v>
      </c>
      <c r="H116" s="124">
        <v>21</v>
      </c>
      <c r="I116" s="124">
        <v>9861.2096000000001</v>
      </c>
      <c r="J116" s="123">
        <v>0</v>
      </c>
      <c r="K116" s="123">
        <v>0</v>
      </c>
      <c r="L116" s="123">
        <v>3.5000000000000001E-3</v>
      </c>
      <c r="M116" s="123">
        <f>ROUND(E116*L116,5)</f>
        <v>0.22284999999999999</v>
      </c>
      <c r="N116" s="124"/>
      <c r="O116" s="124" t="s">
        <v>85</v>
      </c>
      <c r="P116" s="124" t="s">
        <v>85</v>
      </c>
      <c r="Q116" s="120"/>
      <c r="R116" s="120"/>
      <c r="S116" s="120"/>
      <c r="T116" s="120"/>
      <c r="U116" s="120"/>
      <c r="V116" s="120"/>
      <c r="W116" s="120"/>
      <c r="X116" s="120" t="s">
        <v>86</v>
      </c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</row>
    <row r="117" spans="1:51" outlineLevel="1" x14ac:dyDescent="0.2">
      <c r="A117" s="121"/>
      <c r="B117" s="122"/>
      <c r="C117" s="148" t="s">
        <v>134</v>
      </c>
      <c r="D117" s="125"/>
      <c r="E117" s="126"/>
      <c r="F117" s="124"/>
      <c r="G117" s="124"/>
      <c r="H117" s="124"/>
      <c r="I117" s="124"/>
      <c r="J117" s="123"/>
      <c r="K117" s="123"/>
      <c r="L117" s="123"/>
      <c r="M117" s="123"/>
      <c r="N117" s="124"/>
      <c r="O117" s="124"/>
      <c r="P117" s="124"/>
      <c r="Q117" s="120"/>
      <c r="R117" s="120"/>
      <c r="S117" s="120"/>
      <c r="T117" s="120"/>
      <c r="U117" s="120"/>
      <c r="V117" s="120"/>
      <c r="W117" s="120"/>
      <c r="X117" s="120" t="s">
        <v>88</v>
      </c>
      <c r="Y117" s="120">
        <v>0</v>
      </c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</row>
    <row r="118" spans="1:51" outlineLevel="1" x14ac:dyDescent="0.2">
      <c r="A118" s="121"/>
      <c r="B118" s="122"/>
      <c r="C118" s="148" t="s">
        <v>135</v>
      </c>
      <c r="D118" s="125"/>
      <c r="E118" s="126">
        <v>18.690000000000001</v>
      </c>
      <c r="F118" s="124"/>
      <c r="G118" s="124"/>
      <c r="H118" s="124"/>
      <c r="I118" s="124"/>
      <c r="J118" s="123"/>
      <c r="K118" s="123"/>
      <c r="L118" s="123"/>
      <c r="M118" s="123"/>
      <c r="N118" s="124"/>
      <c r="O118" s="124"/>
      <c r="P118" s="124"/>
      <c r="Q118" s="120"/>
      <c r="R118" s="120"/>
      <c r="S118" s="120"/>
      <c r="T118" s="120"/>
      <c r="U118" s="120"/>
      <c r="V118" s="120"/>
      <c r="W118" s="120"/>
      <c r="X118" s="120" t="s">
        <v>88</v>
      </c>
      <c r="Y118" s="120">
        <v>0</v>
      </c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</row>
    <row r="119" spans="1:51" outlineLevel="1" x14ac:dyDescent="0.2">
      <c r="A119" s="121"/>
      <c r="B119" s="122"/>
      <c r="C119" s="148" t="s">
        <v>136</v>
      </c>
      <c r="D119" s="125"/>
      <c r="E119" s="126">
        <v>15.85</v>
      </c>
      <c r="F119" s="124"/>
      <c r="G119" s="124"/>
      <c r="H119" s="124"/>
      <c r="I119" s="124"/>
      <c r="J119" s="123"/>
      <c r="K119" s="123"/>
      <c r="L119" s="123"/>
      <c r="M119" s="123"/>
      <c r="N119" s="124"/>
      <c r="O119" s="124"/>
      <c r="P119" s="124"/>
      <c r="Q119" s="120"/>
      <c r="R119" s="120"/>
      <c r="S119" s="120"/>
      <c r="T119" s="120"/>
      <c r="U119" s="120"/>
      <c r="V119" s="120"/>
      <c r="W119" s="120"/>
      <c r="X119" s="120" t="s">
        <v>88</v>
      </c>
      <c r="Y119" s="120">
        <v>0</v>
      </c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</row>
    <row r="120" spans="1:51" outlineLevel="1" x14ac:dyDescent="0.2">
      <c r="A120" s="121"/>
      <c r="B120" s="122"/>
      <c r="C120" s="148" t="s">
        <v>137</v>
      </c>
      <c r="D120" s="125"/>
      <c r="E120" s="126">
        <v>11.78</v>
      </c>
      <c r="F120" s="124"/>
      <c r="G120" s="124"/>
      <c r="H120" s="124"/>
      <c r="I120" s="124"/>
      <c r="J120" s="123"/>
      <c r="K120" s="123"/>
      <c r="L120" s="123"/>
      <c r="M120" s="123"/>
      <c r="N120" s="124"/>
      <c r="O120" s="124"/>
      <c r="P120" s="124"/>
      <c r="Q120" s="120"/>
      <c r="R120" s="120"/>
      <c r="S120" s="120"/>
      <c r="T120" s="120"/>
      <c r="U120" s="120"/>
      <c r="V120" s="120"/>
      <c r="W120" s="120"/>
      <c r="X120" s="120" t="s">
        <v>88</v>
      </c>
      <c r="Y120" s="120">
        <v>0</v>
      </c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</row>
    <row r="121" spans="1:51" outlineLevel="1" x14ac:dyDescent="0.2">
      <c r="A121" s="121"/>
      <c r="B121" s="122"/>
      <c r="C121" s="148" t="s">
        <v>138</v>
      </c>
      <c r="D121" s="125"/>
      <c r="E121" s="126">
        <v>17.350000000000001</v>
      </c>
      <c r="F121" s="124"/>
      <c r="G121" s="124"/>
      <c r="H121" s="124"/>
      <c r="I121" s="124"/>
      <c r="J121" s="123"/>
      <c r="K121" s="123"/>
      <c r="L121" s="123"/>
      <c r="M121" s="123"/>
      <c r="N121" s="124"/>
      <c r="O121" s="124"/>
      <c r="P121" s="124"/>
      <c r="Q121" s="120"/>
      <c r="R121" s="120"/>
      <c r="S121" s="120"/>
      <c r="T121" s="120"/>
      <c r="U121" s="120"/>
      <c r="V121" s="120"/>
      <c r="W121" s="120"/>
      <c r="X121" s="120" t="s">
        <v>88</v>
      </c>
      <c r="Y121" s="120">
        <v>0</v>
      </c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</row>
    <row r="122" spans="1:51" x14ac:dyDescent="0.2">
      <c r="A122" s="129" t="s">
        <v>80</v>
      </c>
      <c r="B122" s="130" t="s">
        <v>58</v>
      </c>
      <c r="C122" s="146" t="s">
        <v>59</v>
      </c>
      <c r="D122" s="131"/>
      <c r="E122" s="132"/>
      <c r="F122" s="133"/>
      <c r="G122" s="134">
        <f>SUBTOTAL(9,G123:G131)</f>
        <v>0</v>
      </c>
      <c r="H122" s="128"/>
      <c r="I122" s="128"/>
      <c r="J122" s="127"/>
      <c r="K122" s="127"/>
      <c r="L122" s="127"/>
      <c r="M122" s="127">
        <f>SUBTOTAL(9,M123:M131)</f>
        <v>0</v>
      </c>
      <c r="N122" s="128"/>
      <c r="O122" s="128"/>
      <c r="P122" s="128"/>
      <c r="X122" t="s">
        <v>81</v>
      </c>
    </row>
    <row r="123" spans="1:51" x14ac:dyDescent="0.2">
      <c r="A123" s="141">
        <v>22</v>
      </c>
      <c r="B123" s="142" t="s">
        <v>211</v>
      </c>
      <c r="C123" s="149" t="s">
        <v>212</v>
      </c>
      <c r="D123" s="143" t="s">
        <v>213</v>
      </c>
      <c r="E123" s="144">
        <v>410.63457</v>
      </c>
      <c r="F123" s="145"/>
      <c r="G123" s="140">
        <f t="shared" ref="G123:G131" si="0">ROUND(E123*F123,2)</f>
        <v>0</v>
      </c>
      <c r="H123" s="124">
        <v>21</v>
      </c>
      <c r="I123" s="124">
        <v>110553.08990000001</v>
      </c>
      <c r="J123" s="123">
        <v>0</v>
      </c>
      <c r="K123" s="123">
        <v>0</v>
      </c>
      <c r="L123" s="123">
        <v>0</v>
      </c>
      <c r="M123" s="123">
        <f t="shared" ref="M123:M131" si="1">ROUND(E123*L123,5)</f>
        <v>0</v>
      </c>
      <c r="N123" s="124"/>
      <c r="O123" s="124" t="s">
        <v>85</v>
      </c>
      <c r="P123" s="124" t="s">
        <v>85</v>
      </c>
      <c r="Q123" s="159"/>
      <c r="R123" s="120"/>
      <c r="S123" s="120"/>
      <c r="T123" s="120"/>
      <c r="U123" s="120"/>
      <c r="V123" s="120"/>
      <c r="W123" s="120"/>
      <c r="X123" s="120" t="s">
        <v>214</v>
      </c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</row>
    <row r="124" spans="1:51" x14ac:dyDescent="0.2">
      <c r="A124" s="141">
        <v>23</v>
      </c>
      <c r="B124" s="142" t="s">
        <v>215</v>
      </c>
      <c r="C124" s="149" t="s">
        <v>216</v>
      </c>
      <c r="D124" s="143" t="s">
        <v>213</v>
      </c>
      <c r="E124" s="144">
        <v>410.63457</v>
      </c>
      <c r="F124" s="145"/>
      <c r="G124" s="140">
        <f t="shared" si="0"/>
        <v>0</v>
      </c>
      <c r="H124" s="124">
        <v>21</v>
      </c>
      <c r="I124" s="124">
        <v>234024.74479999999</v>
      </c>
      <c r="J124" s="123">
        <v>0</v>
      </c>
      <c r="K124" s="123">
        <v>0</v>
      </c>
      <c r="L124" s="123">
        <v>0</v>
      </c>
      <c r="M124" s="123">
        <f t="shared" si="1"/>
        <v>0</v>
      </c>
      <c r="N124" s="124"/>
      <c r="O124" s="124" t="s">
        <v>85</v>
      </c>
      <c r="P124" s="124" t="s">
        <v>85</v>
      </c>
      <c r="Q124" s="120"/>
      <c r="R124" s="120"/>
      <c r="S124" s="120"/>
      <c r="T124" s="120"/>
      <c r="U124" s="120"/>
      <c r="V124" s="120"/>
      <c r="W124" s="120"/>
      <c r="X124" s="120" t="s">
        <v>214</v>
      </c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</row>
    <row r="125" spans="1:51" x14ac:dyDescent="0.2">
      <c r="A125" s="141">
        <v>24</v>
      </c>
      <c r="B125" s="142" t="s">
        <v>217</v>
      </c>
      <c r="C125" s="149" t="s">
        <v>218</v>
      </c>
      <c r="D125" s="143" t="s">
        <v>213</v>
      </c>
      <c r="E125" s="144">
        <v>410.63457</v>
      </c>
      <c r="F125" s="145"/>
      <c r="G125" s="140">
        <f t="shared" si="0"/>
        <v>0</v>
      </c>
      <c r="H125" s="124">
        <v>21</v>
      </c>
      <c r="I125" s="124">
        <v>149557.22209999998</v>
      </c>
      <c r="J125" s="123">
        <v>0</v>
      </c>
      <c r="K125" s="123">
        <v>0</v>
      </c>
      <c r="L125" s="123">
        <v>0</v>
      </c>
      <c r="M125" s="123">
        <f t="shared" si="1"/>
        <v>0</v>
      </c>
      <c r="N125" s="124"/>
      <c r="O125" s="124" t="s">
        <v>85</v>
      </c>
      <c r="P125" s="124" t="s">
        <v>85</v>
      </c>
      <c r="Q125" s="120"/>
      <c r="R125" s="120"/>
      <c r="S125" s="120"/>
      <c r="T125" s="120"/>
      <c r="U125" s="120"/>
      <c r="V125" s="120"/>
      <c r="W125" s="120"/>
      <c r="X125" s="120" t="s">
        <v>214</v>
      </c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</row>
    <row r="126" spans="1:51" x14ac:dyDescent="0.2">
      <c r="A126" s="141">
        <v>25</v>
      </c>
      <c r="B126" s="142" t="s">
        <v>219</v>
      </c>
      <c r="C126" s="149" t="s">
        <v>220</v>
      </c>
      <c r="D126" s="143" t="s">
        <v>213</v>
      </c>
      <c r="E126" s="144">
        <v>3695.7111399999999</v>
      </c>
      <c r="F126" s="145"/>
      <c r="G126" s="140">
        <f t="shared" si="0"/>
        <v>0</v>
      </c>
      <c r="H126" s="124">
        <v>21</v>
      </c>
      <c r="I126" s="124">
        <v>118055.7917</v>
      </c>
      <c r="J126" s="123">
        <v>0</v>
      </c>
      <c r="K126" s="123">
        <v>0</v>
      </c>
      <c r="L126" s="123">
        <v>0</v>
      </c>
      <c r="M126" s="123">
        <f t="shared" si="1"/>
        <v>0</v>
      </c>
      <c r="N126" s="124"/>
      <c r="O126" s="124" t="s">
        <v>85</v>
      </c>
      <c r="P126" s="124" t="s">
        <v>85</v>
      </c>
      <c r="Q126" s="120"/>
      <c r="R126" s="120"/>
      <c r="S126" s="120"/>
      <c r="T126" s="120"/>
      <c r="U126" s="120"/>
      <c r="V126" s="120"/>
      <c r="W126" s="120"/>
      <c r="X126" s="120" t="s">
        <v>214</v>
      </c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</row>
    <row r="127" spans="1:51" x14ac:dyDescent="0.2">
      <c r="A127" s="141">
        <v>26</v>
      </c>
      <c r="B127" s="142" t="s">
        <v>221</v>
      </c>
      <c r="C127" s="149" t="s">
        <v>222</v>
      </c>
      <c r="D127" s="143" t="s">
        <v>213</v>
      </c>
      <c r="E127" s="144">
        <v>410.63457</v>
      </c>
      <c r="F127" s="145"/>
      <c r="G127" s="140">
        <f t="shared" si="0"/>
        <v>0</v>
      </c>
      <c r="H127" s="124">
        <v>21</v>
      </c>
      <c r="I127" s="124">
        <v>214895.3345</v>
      </c>
      <c r="J127" s="123">
        <v>0</v>
      </c>
      <c r="K127" s="123">
        <v>0</v>
      </c>
      <c r="L127" s="123">
        <v>0</v>
      </c>
      <c r="M127" s="123">
        <f t="shared" si="1"/>
        <v>0</v>
      </c>
      <c r="N127" s="124"/>
      <c r="O127" s="124" t="s">
        <v>85</v>
      </c>
      <c r="P127" s="124" t="s">
        <v>85</v>
      </c>
      <c r="Q127" s="120"/>
      <c r="R127" s="120"/>
      <c r="S127" s="120"/>
      <c r="T127" s="120"/>
      <c r="U127" s="120"/>
      <c r="V127" s="120"/>
      <c r="W127" s="120"/>
      <c r="X127" s="120" t="s">
        <v>214</v>
      </c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</row>
    <row r="128" spans="1:51" x14ac:dyDescent="0.2">
      <c r="A128" s="141">
        <v>27</v>
      </c>
      <c r="B128" s="142" t="s">
        <v>223</v>
      </c>
      <c r="C128" s="149" t="s">
        <v>224</v>
      </c>
      <c r="D128" s="143" t="s">
        <v>213</v>
      </c>
      <c r="E128" s="144">
        <v>410.63457</v>
      </c>
      <c r="F128" s="145"/>
      <c r="G128" s="140">
        <f t="shared" si="0"/>
        <v>0</v>
      </c>
      <c r="H128" s="124">
        <v>21</v>
      </c>
      <c r="I128" s="124">
        <v>23949.033899999999</v>
      </c>
      <c r="J128" s="123">
        <v>0</v>
      </c>
      <c r="K128" s="123">
        <v>0</v>
      </c>
      <c r="L128" s="123">
        <v>0</v>
      </c>
      <c r="M128" s="123">
        <f t="shared" si="1"/>
        <v>0</v>
      </c>
      <c r="N128" s="124"/>
      <c r="O128" s="124" t="s">
        <v>85</v>
      </c>
      <c r="P128" s="124" t="s">
        <v>85</v>
      </c>
      <c r="Q128" s="120"/>
      <c r="R128" s="120"/>
      <c r="S128" s="120"/>
      <c r="T128" s="120"/>
      <c r="U128" s="120"/>
      <c r="V128" s="120"/>
      <c r="W128" s="120"/>
      <c r="X128" s="120" t="s">
        <v>214</v>
      </c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</row>
    <row r="129" spans="1:51" ht="22.5" x14ac:dyDescent="0.2">
      <c r="A129" s="141">
        <v>28</v>
      </c>
      <c r="B129" s="142" t="s">
        <v>225</v>
      </c>
      <c r="C129" s="149" t="s">
        <v>226</v>
      </c>
      <c r="D129" s="143" t="s">
        <v>213</v>
      </c>
      <c r="E129" s="144">
        <v>0.22284999999999999</v>
      </c>
      <c r="F129" s="145"/>
      <c r="G129" s="140">
        <f t="shared" si="0"/>
        <v>0</v>
      </c>
      <c r="H129" s="124">
        <v>21</v>
      </c>
      <c r="I129" s="124">
        <v>1634.0687</v>
      </c>
      <c r="J129" s="123">
        <v>0</v>
      </c>
      <c r="K129" s="123">
        <v>0</v>
      </c>
      <c r="L129" s="123">
        <v>0</v>
      </c>
      <c r="M129" s="123">
        <f t="shared" si="1"/>
        <v>0</v>
      </c>
      <c r="N129" s="124"/>
      <c r="O129" s="124" t="s">
        <v>85</v>
      </c>
      <c r="P129" s="124" t="s">
        <v>85</v>
      </c>
      <c r="Q129" s="120"/>
      <c r="R129" s="120"/>
      <c r="S129" s="120"/>
      <c r="T129" s="120"/>
      <c r="U129" s="120"/>
      <c r="V129" s="120"/>
      <c r="W129" s="120"/>
      <c r="X129" s="120" t="s">
        <v>86</v>
      </c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</row>
    <row r="130" spans="1:51" ht="22.5" x14ac:dyDescent="0.2">
      <c r="A130" s="141">
        <v>29</v>
      </c>
      <c r="B130" s="142" t="s">
        <v>227</v>
      </c>
      <c r="C130" s="149" t="s">
        <v>228</v>
      </c>
      <c r="D130" s="143" t="s">
        <v>213</v>
      </c>
      <c r="E130" s="144">
        <v>13.10868</v>
      </c>
      <c r="F130" s="145"/>
      <c r="G130" s="140">
        <f t="shared" si="0"/>
        <v>0</v>
      </c>
      <c r="H130" s="124">
        <v>21</v>
      </c>
      <c r="I130" s="124">
        <v>5036.0321000000004</v>
      </c>
      <c r="J130" s="123">
        <v>0</v>
      </c>
      <c r="K130" s="123">
        <v>0</v>
      </c>
      <c r="L130" s="123">
        <v>0</v>
      </c>
      <c r="M130" s="123">
        <f t="shared" si="1"/>
        <v>0</v>
      </c>
      <c r="N130" s="124"/>
      <c r="O130" s="124" t="s">
        <v>85</v>
      </c>
      <c r="P130" s="124" t="s">
        <v>85</v>
      </c>
      <c r="Q130" s="120"/>
      <c r="R130" s="120"/>
      <c r="S130" s="120"/>
      <c r="T130" s="120"/>
      <c r="U130" s="120"/>
      <c r="V130" s="120"/>
      <c r="W130" s="120"/>
      <c r="X130" s="120" t="s">
        <v>86</v>
      </c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</row>
    <row r="131" spans="1:51" ht="22.5" x14ac:dyDescent="0.2">
      <c r="A131" s="135">
        <v>30</v>
      </c>
      <c r="B131" s="136" t="s">
        <v>229</v>
      </c>
      <c r="C131" s="147" t="s">
        <v>230</v>
      </c>
      <c r="D131" s="137" t="s">
        <v>213</v>
      </c>
      <c r="E131" s="138">
        <v>397.30304000000001</v>
      </c>
      <c r="F131" s="139"/>
      <c r="G131" s="140">
        <f t="shared" si="0"/>
        <v>0</v>
      </c>
      <c r="H131" s="124">
        <v>21</v>
      </c>
      <c r="I131" s="124">
        <v>223782.92970000001</v>
      </c>
      <c r="J131" s="123">
        <v>0</v>
      </c>
      <c r="K131" s="123">
        <v>0</v>
      </c>
      <c r="L131" s="123">
        <v>0</v>
      </c>
      <c r="M131" s="123">
        <f t="shared" si="1"/>
        <v>0</v>
      </c>
      <c r="N131" s="124"/>
      <c r="O131" s="124" t="s">
        <v>85</v>
      </c>
      <c r="P131" s="124" t="s">
        <v>85</v>
      </c>
      <c r="Q131" s="120"/>
      <c r="R131" s="120"/>
      <c r="S131" s="120"/>
      <c r="T131" s="120"/>
      <c r="U131" s="120"/>
      <c r="V131" s="120"/>
      <c r="W131" s="120"/>
      <c r="X131" s="120" t="s">
        <v>86</v>
      </c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</row>
    <row r="132" spans="1:51" x14ac:dyDescent="0.2">
      <c r="A132" s="129" t="s">
        <v>80</v>
      </c>
      <c r="B132" s="130" t="s">
        <v>61</v>
      </c>
      <c r="C132" s="146" t="s">
        <v>26</v>
      </c>
      <c r="D132" s="131"/>
      <c r="E132" s="132"/>
      <c r="F132" s="133"/>
      <c r="G132" s="134">
        <f>SUBTOTAL(9,G133:G135)</f>
        <v>0</v>
      </c>
      <c r="H132" s="128"/>
      <c r="I132" s="128"/>
      <c r="J132" s="127"/>
      <c r="K132" s="127">
        <f>SUBTOTAL(9,K133:K135)</f>
        <v>0</v>
      </c>
      <c r="L132" s="128"/>
      <c r="M132" s="128"/>
      <c r="N132" s="128"/>
      <c r="V132" t="s">
        <v>81</v>
      </c>
    </row>
    <row r="133" spans="1:51" x14ac:dyDescent="0.2">
      <c r="A133" s="141">
        <v>31</v>
      </c>
      <c r="B133" s="142" t="s">
        <v>233</v>
      </c>
      <c r="C133" s="149" t="s">
        <v>234</v>
      </c>
      <c r="D133" s="143" t="s">
        <v>235</v>
      </c>
      <c r="E133" s="144">
        <v>1</v>
      </c>
      <c r="F133" s="145"/>
      <c r="G133" s="140">
        <f t="shared" ref="G133:G135" si="2">ROUND(E133*F133,2)</f>
        <v>0</v>
      </c>
      <c r="H133" s="124">
        <v>21</v>
      </c>
      <c r="I133" s="124">
        <v>97285.936000000002</v>
      </c>
      <c r="J133" s="123">
        <v>0</v>
      </c>
      <c r="K133" s="123">
        <f>ROUND(E133*J133,5)</f>
        <v>0</v>
      </c>
      <c r="L133" s="124"/>
      <c r="M133" s="124" t="s">
        <v>85</v>
      </c>
      <c r="N133" s="124" t="s">
        <v>232</v>
      </c>
      <c r="O133" s="120"/>
      <c r="P133" s="120"/>
      <c r="Q133" s="120"/>
      <c r="R133" s="120"/>
      <c r="S133" s="120"/>
      <c r="T133" s="120"/>
      <c r="U133" s="120"/>
      <c r="V133" s="120" t="s">
        <v>236</v>
      </c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</row>
    <row r="134" spans="1:51" x14ac:dyDescent="0.2">
      <c r="A134" s="141">
        <v>32</v>
      </c>
      <c r="B134" s="142" t="s">
        <v>237</v>
      </c>
      <c r="C134" s="149" t="s">
        <v>238</v>
      </c>
      <c r="D134" s="143" t="s">
        <v>235</v>
      </c>
      <c r="E134" s="144">
        <v>1</v>
      </c>
      <c r="F134" s="145"/>
      <c r="G134" s="140">
        <f t="shared" si="2"/>
        <v>0</v>
      </c>
      <c r="H134" s="124">
        <v>21</v>
      </c>
      <c r="I134" s="124">
        <v>389143.73190000001</v>
      </c>
      <c r="J134" s="123">
        <v>0</v>
      </c>
      <c r="K134" s="123">
        <f>ROUND(E134*J134,5)</f>
        <v>0</v>
      </c>
      <c r="L134" s="124"/>
      <c r="M134" s="124" t="s">
        <v>85</v>
      </c>
      <c r="N134" s="124" t="s">
        <v>232</v>
      </c>
      <c r="O134" s="120"/>
      <c r="P134" s="120"/>
      <c r="Q134" s="120"/>
      <c r="R134" s="120"/>
      <c r="S134" s="120"/>
      <c r="T134" s="120"/>
      <c r="U134" s="120"/>
      <c r="V134" s="120" t="s">
        <v>236</v>
      </c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</row>
    <row r="135" spans="1:51" x14ac:dyDescent="0.2">
      <c r="A135" s="135">
        <v>33</v>
      </c>
      <c r="B135" s="136" t="s">
        <v>239</v>
      </c>
      <c r="C135" s="147" t="s">
        <v>240</v>
      </c>
      <c r="D135" s="137" t="s">
        <v>235</v>
      </c>
      <c r="E135" s="138">
        <v>1</v>
      </c>
      <c r="F135" s="139"/>
      <c r="G135" s="140">
        <f t="shared" si="2"/>
        <v>0</v>
      </c>
      <c r="H135" s="124">
        <v>21</v>
      </c>
      <c r="I135" s="124">
        <v>162143.21859999999</v>
      </c>
      <c r="J135" s="123">
        <v>0</v>
      </c>
      <c r="K135" s="123">
        <f>ROUND(E135*J135,5)</f>
        <v>0</v>
      </c>
      <c r="L135" s="124"/>
      <c r="M135" s="124" t="s">
        <v>85</v>
      </c>
      <c r="N135" s="124" t="s">
        <v>232</v>
      </c>
      <c r="O135" s="120"/>
      <c r="P135" s="120"/>
      <c r="Q135" s="120"/>
      <c r="R135" s="120"/>
      <c r="S135" s="120"/>
      <c r="T135" s="120"/>
      <c r="U135" s="120"/>
      <c r="V135" s="120" t="s">
        <v>241</v>
      </c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</row>
    <row r="136" spans="1:51" x14ac:dyDescent="0.2">
      <c r="A136" s="3"/>
      <c r="B136" s="4"/>
      <c r="C136" s="150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V136">
        <v>12</v>
      </c>
      <c r="W136">
        <v>21</v>
      </c>
      <c r="X136" t="s">
        <v>71</v>
      </c>
    </row>
    <row r="137" spans="1:51" x14ac:dyDescent="0.2">
      <c r="C137" s="151"/>
      <c r="D137" s="10"/>
      <c r="X137" t="s">
        <v>231</v>
      </c>
    </row>
    <row r="138" spans="1:51" x14ac:dyDescent="0.2">
      <c r="D138" s="10"/>
    </row>
    <row r="139" spans="1:51" x14ac:dyDescent="0.2">
      <c r="D139" s="10"/>
    </row>
    <row r="140" spans="1:51" x14ac:dyDescent="0.2">
      <c r="D140" s="10"/>
    </row>
    <row r="141" spans="1:51" x14ac:dyDescent="0.2">
      <c r="D141" s="10"/>
    </row>
    <row r="142" spans="1:51" x14ac:dyDescent="0.2">
      <c r="D142" s="10"/>
    </row>
    <row r="143" spans="1:51" x14ac:dyDescent="0.2">
      <c r="D143" s="10"/>
    </row>
    <row r="144" spans="1:51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</sheetData>
  <autoFilter ref="A5:Q136" xr:uid="{FD4586FB-EBB3-47B5-925A-713B97839CFF}"/>
  <mergeCells count="3">
    <mergeCell ref="A1:G1"/>
    <mergeCell ref="C2:G2"/>
    <mergeCell ref="C3:G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43</vt:i4>
      </vt:variant>
    </vt:vector>
  </HeadingPairs>
  <TitlesOfParts>
    <vt:vector size="47" baseType="lpstr">
      <vt:lpstr>Pokyny pro vyplnění</vt:lpstr>
      <vt:lpstr>rekapitulace</vt:lpstr>
      <vt:lpstr>VzorPolozky</vt:lpstr>
      <vt:lpstr>polozky</vt:lpstr>
      <vt:lpstr>CenaCelkem</vt:lpstr>
      <vt:lpstr>CenaCelkemBezDPH</vt:lpstr>
      <vt:lpstr>cisloobjektu</vt:lpstr>
      <vt:lpstr>rekapitulace!CisloStavby</vt:lpstr>
      <vt:lpstr>CisloStavebnihoRozpoctu</vt:lpstr>
      <vt:lpstr>dadresa</vt:lpstr>
      <vt:lpstr>rekapitulace!DIČ</vt:lpstr>
      <vt:lpstr>dmisto</vt:lpstr>
      <vt:lpstr>DPHSni</vt:lpstr>
      <vt:lpstr>DPHZakl</vt:lpstr>
      <vt:lpstr>rekapitulace!dpsc</vt:lpstr>
      <vt:lpstr>rekapitulace!IČO</vt:lpstr>
      <vt:lpstr>Mena</vt:lpstr>
      <vt:lpstr>MistoStavby</vt:lpstr>
      <vt:lpstr>nazevobjektu</vt:lpstr>
      <vt:lpstr>rekapitulace!NazevStavby</vt:lpstr>
      <vt:lpstr>NazevStavebnihoRozpoctu</vt:lpstr>
      <vt:lpstr>polozky!Názvy_tisku</vt:lpstr>
      <vt:lpstr>oadresa</vt:lpstr>
      <vt:lpstr>rekapitulace!Objednatel</vt:lpstr>
      <vt:lpstr>polozky!Oblast_tisku</vt:lpstr>
      <vt:lpstr>rekapitulace!Oblast_tisku</vt:lpstr>
      <vt:lpstr>rekapitulace!odic</vt:lpstr>
      <vt:lpstr>rekapitulace!oico</vt:lpstr>
      <vt:lpstr>rekapitulace!omisto</vt:lpstr>
      <vt:lpstr>rekapitulace!onazev</vt:lpstr>
      <vt:lpstr>rekapitulace!opsc</vt:lpstr>
      <vt:lpstr>padresa</vt:lpstr>
      <vt:lpstr>pdic</vt:lpstr>
      <vt:lpstr>pico</vt:lpstr>
      <vt:lpstr>pmisto</vt:lpstr>
      <vt:lpstr>PoptavkaID</vt:lpstr>
      <vt:lpstr>pPSC</vt:lpstr>
      <vt:lpstr>Projektant</vt:lpstr>
      <vt:lpstr>rekapitulace!SazbaDPH1</vt:lpstr>
      <vt:lpstr>rekapitulace!SazbaDPH2</vt:lpstr>
      <vt:lpstr>Vypracoval</vt:lpstr>
      <vt:lpstr>ZakladDPHSni</vt:lpstr>
      <vt:lpstr>ZakladDPHZakl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Připrava B&amp;H Stav s.r.o.</dc:creator>
  <cp:lastModifiedBy>Karolína Bezděková</cp:lastModifiedBy>
  <cp:lastPrinted>2025-11-27T10:52:02Z</cp:lastPrinted>
  <dcterms:created xsi:type="dcterms:W3CDTF">2009-04-08T07:15:50Z</dcterms:created>
  <dcterms:modified xsi:type="dcterms:W3CDTF">2025-11-27T11:06:14Z</dcterms:modified>
</cp:coreProperties>
</file>